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TO Do\"/>
    </mc:Choice>
  </mc:AlternateContent>
  <bookViews>
    <workbookView xWindow="855" yWindow="1650" windowWidth="4410" windowHeight="4215" tabRatio="919" firstSheet="9" activeTab="15"/>
  </bookViews>
  <sheets>
    <sheet name="Sheet1" sheetId="18" r:id="rId1"/>
    <sheet name="Overhead-Office-Vehicle-Tools" sheetId="20" r:id="rId2"/>
    <sheet name="Framing, Drywall, Insul. &amp; Trim" sheetId="12" r:id="rId3"/>
    <sheet name="Bathrooms" sheetId="3" r:id="rId4"/>
    <sheet name="Tiles &amp; Flooring" sheetId="4" r:id="rId5"/>
    <sheet name="Paint" sheetId="13" r:id="rId6"/>
    <sheet name="Plumbing &amp; HVAC" sheetId="14" r:id="rId7"/>
    <sheet name="Lighting, Fixtures &amp; accessorie" sheetId="15" r:id="rId8"/>
    <sheet name="Dumpster-recycling" sheetId="2" r:id="rId9"/>
    <sheet name="Siding-soffit-coil-Ext. Trim" sheetId="5" r:id="rId10"/>
    <sheet name="Roofing-skylights" sheetId="6" r:id="rId11"/>
    <sheet name="Masonry" sheetId="7" r:id="rId12"/>
    <sheet name="Landscaping" sheetId="24" r:id="rId13"/>
    <sheet name="Basement Door" sheetId="8" r:id="rId14"/>
    <sheet name="Gutters &amp; GG" sheetId="10" r:id="rId15"/>
    <sheet name="Decking, railing, posts&amp;columns" sheetId="17" r:id="rId16"/>
    <sheet name="Fencing &amp; lumber " sheetId="19" r:id="rId17"/>
    <sheet name="Windows, Doors &amp; Glass" sheetId="21" r:id="rId18"/>
    <sheet name="Addition" sheetId="22" r:id="rId19"/>
    <sheet name="kitchen" sheetId="23" r:id="rId20"/>
  </sheets>
  <definedNames>
    <definedName name="Crabapples_" localSheetId="12">Landscaping!$C$315</definedName>
    <definedName name="listpage_productname" localSheetId="17">'Windows, Doors &amp; Glass'!#REF!</definedName>
    <definedName name="rockface" localSheetId="11">Masonry!$C$481</definedName>
    <definedName name="solids" localSheetId="11">Masonry!$C$513</definedName>
  </definedNames>
  <calcPr calcId="152511"/>
</workbook>
</file>

<file path=xl/calcChain.xml><?xml version="1.0" encoding="utf-8"?>
<calcChain xmlns="http://schemas.openxmlformats.org/spreadsheetml/2006/main">
  <c r="H129" i="19" l="1"/>
  <c r="H130" i="19"/>
  <c r="H131" i="19"/>
  <c r="H132" i="19"/>
  <c r="H133" i="19"/>
  <c r="H134" i="19"/>
  <c r="H137" i="19"/>
  <c r="J172" i="12" l="1"/>
  <c r="G172" i="12"/>
  <c r="J169" i="12"/>
  <c r="J168" i="12"/>
  <c r="J167" i="12"/>
  <c r="G167" i="12"/>
  <c r="G145" i="20" l="1"/>
  <c r="G144" i="20"/>
  <c r="G143" i="20"/>
  <c r="H355" i="7" l="1"/>
  <c r="G355" i="7"/>
  <c r="F355" i="7"/>
  <c r="E355" i="7"/>
  <c r="M354" i="7"/>
  <c r="L354" i="7"/>
  <c r="K354" i="7"/>
  <c r="H354" i="7"/>
  <c r="G354" i="7"/>
  <c r="F354" i="7"/>
  <c r="E354" i="7"/>
  <c r="M353" i="7"/>
  <c r="L353" i="7"/>
  <c r="D353" i="7"/>
  <c r="J352" i="7"/>
  <c r="I352" i="7"/>
  <c r="H352" i="7"/>
  <c r="G352" i="7"/>
  <c r="F352" i="7"/>
  <c r="D352" i="7"/>
  <c r="M351" i="7"/>
  <c r="L351" i="7"/>
  <c r="K351" i="7"/>
  <c r="J351" i="7"/>
  <c r="I351" i="7"/>
  <c r="H351" i="7"/>
  <c r="G351" i="7"/>
  <c r="F351" i="7"/>
  <c r="D351" i="7"/>
  <c r="M349" i="7"/>
  <c r="J349" i="7"/>
  <c r="D349" i="7"/>
  <c r="M348" i="7"/>
  <c r="L348" i="7"/>
  <c r="K348" i="7"/>
  <c r="J348" i="7"/>
  <c r="I348" i="7"/>
  <c r="H348" i="7"/>
  <c r="G348" i="7"/>
  <c r="F348" i="7"/>
  <c r="D348" i="7"/>
  <c r="M347" i="7"/>
  <c r="L347" i="7"/>
  <c r="K347" i="7"/>
  <c r="J347" i="7"/>
  <c r="I347" i="7"/>
  <c r="H347" i="7"/>
  <c r="G347" i="7"/>
  <c r="F347" i="7"/>
  <c r="D347" i="7"/>
  <c r="D346" i="7"/>
  <c r="H345" i="7"/>
  <c r="G345" i="7"/>
  <c r="F345" i="7"/>
  <c r="E345" i="7"/>
  <c r="D345" i="7"/>
  <c r="F149" i="21" l="1"/>
  <c r="F146" i="21"/>
  <c r="F145" i="21"/>
  <c r="F144" i="21"/>
  <c r="F143" i="21"/>
  <c r="F142" i="21"/>
  <c r="J15" i="4" l="1"/>
  <c r="H128" i="19" l="1"/>
  <c r="J126" i="19"/>
</calcChain>
</file>

<file path=xl/sharedStrings.xml><?xml version="1.0" encoding="utf-8"?>
<sst xmlns="http://schemas.openxmlformats.org/spreadsheetml/2006/main" count="7435" uniqueCount="4464">
  <si>
    <t>Company Name</t>
  </si>
  <si>
    <t>Name</t>
  </si>
  <si>
    <t>alderfer Glass</t>
  </si>
  <si>
    <t>Nate</t>
  </si>
  <si>
    <t>xfinity</t>
  </si>
  <si>
    <t>celestra</t>
  </si>
  <si>
    <t>800-1000</t>
  </si>
  <si>
    <t>.25 inch</t>
  </si>
  <si>
    <t>Bronze +150</t>
  </si>
  <si>
    <t>Door Panel</t>
  </si>
  <si>
    <t xml:space="preserve">5x6 </t>
  </si>
  <si>
    <t>58x69</t>
  </si>
  <si>
    <t>Gordon And Sons</t>
  </si>
  <si>
    <t>Barbra</t>
  </si>
  <si>
    <t>Slider</t>
  </si>
  <si>
    <t xml:space="preserve">Door and Panel </t>
  </si>
  <si>
    <t>5x6</t>
  </si>
  <si>
    <t>Weise Glasswork</t>
  </si>
  <si>
    <t>email</t>
  </si>
  <si>
    <t>Haverford Mirror &amp; Glass Co</t>
  </si>
  <si>
    <t xml:space="preserve">Will call </t>
  </si>
  <si>
    <t>Exton Glass Inc</t>
  </si>
  <si>
    <t>70" tall</t>
  </si>
  <si>
    <t>460 installed</t>
  </si>
  <si>
    <t xml:space="preserve">3 n 16th </t>
  </si>
  <si>
    <t>Product Desc.</t>
  </si>
  <si>
    <t>Vender Name</t>
  </si>
  <si>
    <t>Cost per Unit</t>
  </si>
  <si>
    <t>three 8th?</t>
  </si>
  <si>
    <t>Burhans Glass</t>
  </si>
  <si>
    <t>Left a message will give us a call back</t>
  </si>
  <si>
    <t>Top professionals</t>
  </si>
  <si>
    <t>Left message</t>
  </si>
  <si>
    <t>Interior Specialties, LLC</t>
  </si>
  <si>
    <t>Emailing back the quote</t>
  </si>
  <si>
    <t>back up vendor</t>
  </si>
  <si>
    <t>Frameless Shower Door</t>
  </si>
  <si>
    <t>Misc</t>
  </si>
  <si>
    <t>SDI Container services</t>
  </si>
  <si>
    <t>Roslyn Supply</t>
  </si>
  <si>
    <t xml:space="preserve">Exton </t>
  </si>
  <si>
    <t>1/4" Chrome</t>
  </si>
  <si>
    <t>Lowes</t>
  </si>
  <si>
    <r>
      <t xml:space="preserve">1) gallon semi gloss paint </t>
    </r>
    <r>
      <rPr>
        <sz val="11"/>
        <color rgb="FFFF0000"/>
        <rFont val="Calibri"/>
        <family val="2"/>
        <scheme val="minor"/>
      </rPr>
      <t>color</t>
    </r>
  </si>
  <si>
    <t>1/2) gallon primer</t>
  </si>
  <si>
    <t>50 lb bag mortar</t>
  </si>
  <si>
    <t>1) pedastool sink</t>
  </si>
  <si>
    <t>1) KOHLER 26-in H x 30-in W Metal Recessed Medicine Cabinet</t>
  </si>
  <si>
    <t>1) standard white toilet</t>
  </si>
  <si>
    <t>1) Sea Gull Lighting 44854 Five Light Reversible 41.1875" - Gladstone Collection</t>
  </si>
  <si>
    <t>3"-4" abs ez tap flange</t>
  </si>
  <si>
    <t>insulation</t>
  </si>
  <si>
    <t xml:space="preserve">J&amp;L </t>
  </si>
  <si>
    <t>Quality</t>
  </si>
  <si>
    <t>Home Depot</t>
  </si>
  <si>
    <t>Self Closing Gate kit</t>
  </si>
  <si>
    <t>5/8 j-channel 10ft</t>
  </si>
  <si>
    <t>Atlantic</t>
  </si>
  <si>
    <t>10' starter strip</t>
  </si>
  <si>
    <t>Gutters</t>
  </si>
  <si>
    <t>Loring</t>
  </si>
  <si>
    <t>hidden hanger</t>
  </si>
  <si>
    <t>Other</t>
  </si>
  <si>
    <t>30 Delivery Fee</t>
  </si>
  <si>
    <t>2pvc no caulk drain w/ss</t>
  </si>
  <si>
    <t>Split flange for ½” in CO</t>
  </si>
  <si>
    <t>Tail piece 1 ¼” drain chrome 8”-12” long</t>
  </si>
  <si>
    <t>1 1/4" white trap for</t>
  </si>
  <si>
    <t>1 ½” p trap – pedastool sink</t>
  </si>
  <si>
    <t>2in IPS FLR/ceiling plate</t>
  </si>
  <si>
    <t>Concrete Truck Delivery</t>
  </si>
  <si>
    <t>Conshohocken</t>
  </si>
  <si>
    <t>Out of Area</t>
  </si>
  <si>
    <t>Galantino Supply</t>
  </si>
  <si>
    <t xml:space="preserve">Suburban Material </t>
  </si>
  <si>
    <t xml:space="preserve">100 yard 200 dollar delivery </t>
  </si>
  <si>
    <t>Nolen  Building</t>
  </si>
  <si>
    <t xml:space="preserve">300 dollars </t>
  </si>
  <si>
    <t>Ajon Construction</t>
  </si>
  <si>
    <t>112 yard 103 (Max) Delivery but goes down</t>
  </si>
  <si>
    <t>Rahns Concrete</t>
  </si>
  <si>
    <t xml:space="preserve">233 delvery 70 </t>
  </si>
  <si>
    <t>$70 per yard plus concrete 233</t>
  </si>
  <si>
    <t>James D Morrissey</t>
  </si>
  <si>
    <t>100 per yard 250 delvery</t>
  </si>
  <si>
    <t>QuALITY</t>
  </si>
  <si>
    <t>Roslin</t>
  </si>
  <si>
    <t>marble</t>
  </si>
  <si>
    <t>JnL</t>
  </si>
  <si>
    <t>Pace</t>
  </si>
  <si>
    <t>Backup Price</t>
  </si>
  <si>
    <t>JL  Building</t>
  </si>
  <si>
    <t>ABC Supply</t>
  </si>
  <si>
    <t>Rebublic</t>
  </si>
  <si>
    <t>83 month</t>
  </si>
  <si>
    <t>U081 White Ice Bright 3x6 (subway tile)</t>
  </si>
  <si>
    <t>Avalon Carpet Tile &amp; Flooring</t>
  </si>
  <si>
    <t xml:space="preserve">U081 White Ice Bright Chair Rail </t>
  </si>
  <si>
    <t>Subway tile</t>
  </si>
  <si>
    <t>Fucked us</t>
  </si>
  <si>
    <t xml:space="preserve">4L Bath Bar Antique Brushed Light </t>
  </si>
  <si>
    <t>Yale Electric Supply</t>
  </si>
  <si>
    <t>Ceramic Tile Mortar</t>
  </si>
  <si>
    <t xml:space="preserve">Lowes </t>
  </si>
  <si>
    <t>Valspar Gallon Masonry Water (Masonry Paint)</t>
  </si>
  <si>
    <t>Basement Door</t>
  </si>
  <si>
    <t>Extention for Basement Door</t>
  </si>
  <si>
    <t xml:space="preserve">Fully Frameless Hinge Door with Panel </t>
  </si>
  <si>
    <t>This had to be purchased the day of procurement, this is only a bench mark. Need better numbers</t>
  </si>
  <si>
    <t>The Home Depot</t>
  </si>
  <si>
    <t>4 pc vinyl handrail bracket kit</t>
  </si>
  <si>
    <t>4" x 4" White vinyl post base trim</t>
  </si>
  <si>
    <t>4" x 4" White vinyl cap pyramid w/glue</t>
  </si>
  <si>
    <t>Product Description</t>
  </si>
  <si>
    <t>Dubell</t>
  </si>
  <si>
    <t>2in Ips FLR Ceiling Plate</t>
  </si>
  <si>
    <t>1002 Alex plus white</t>
  </si>
  <si>
    <t>All in one Cabinet,sink, hardware sink</t>
  </si>
  <si>
    <t>per lb.</t>
  </si>
  <si>
    <t>new deal Lumber</t>
  </si>
  <si>
    <t>THD</t>
  </si>
  <si>
    <t>84 Lumber</t>
  </si>
  <si>
    <t>lowes</t>
  </si>
  <si>
    <t>Woodland supply</t>
  </si>
  <si>
    <t>New Deal Lumber</t>
  </si>
  <si>
    <t>C &amp; R</t>
  </si>
  <si>
    <t>Notes</t>
  </si>
  <si>
    <t>40 sq ft</t>
  </si>
  <si>
    <t>new Deal Lumber</t>
  </si>
  <si>
    <t>Sheely</t>
  </si>
  <si>
    <t>2 x 4 x 8 ft</t>
  </si>
  <si>
    <t>Dushoff</t>
  </si>
  <si>
    <t>Orlandini</t>
  </si>
  <si>
    <t>Stucco Finish</t>
  </si>
  <si>
    <t>`</t>
  </si>
  <si>
    <t>Shelly</t>
  </si>
  <si>
    <t>Moen Preston Spot Resist Brushed Nickel Surface Mount Toilet Paper Holder***</t>
  </si>
  <si>
    <t>110 cfm exhaust fan</t>
  </si>
  <si>
    <t>Geppart Lumber</t>
  </si>
  <si>
    <t>3" colonial crown molding</t>
  </si>
  <si>
    <t>GL only sells in 8 ft lengths</t>
  </si>
  <si>
    <t>per ft</t>
  </si>
  <si>
    <t>Joes Building Supply</t>
  </si>
  <si>
    <t>notes</t>
  </si>
  <si>
    <t xml:space="preserve"> 3x5 cement board 1/2"</t>
  </si>
  <si>
    <t>1- white 24 inch pedestal sink</t>
  </si>
  <si>
    <t>1 pre hung 30 inch x 6'8" 6 panel hinge Right,5 lengths 3 1/2' colonial standing trim 8'</t>
  </si>
  <si>
    <t>30" 6' 8" 6 panel design hinge right</t>
  </si>
  <si>
    <t>Sequoia Lumber</t>
  </si>
  <si>
    <t>2" x10"  timber tech 16' skirt board White</t>
  </si>
  <si>
    <t>Great Railing</t>
  </si>
  <si>
    <t>4x4x8' pressure Treated posts</t>
  </si>
  <si>
    <t>THd</t>
  </si>
  <si>
    <t>Cost</t>
  </si>
  <si>
    <t>Decking Supplies</t>
  </si>
  <si>
    <t>PAINT</t>
  </si>
  <si>
    <t>Plumbing -  see bathroom  category- under construction</t>
  </si>
  <si>
    <t>Lighting and electrical supplies</t>
  </si>
  <si>
    <t>Bathroom supplies</t>
  </si>
  <si>
    <t>cost</t>
  </si>
  <si>
    <t>Sold 8 footers</t>
  </si>
  <si>
    <t>Framing Drywall Insulation and Trim</t>
  </si>
  <si>
    <t>Roof supplies</t>
  </si>
  <si>
    <t>Masonry</t>
  </si>
  <si>
    <t>Door supplies</t>
  </si>
  <si>
    <t>Product Descripton</t>
  </si>
  <si>
    <t>Tile and Flooring supplies</t>
  </si>
  <si>
    <t>Dumpster Monthly Service</t>
  </si>
  <si>
    <t>First Choice</t>
  </si>
  <si>
    <t>procured</t>
  </si>
  <si>
    <t>State Road Builders</t>
  </si>
  <si>
    <t>3/4 Clean stone</t>
  </si>
  <si>
    <t>22 yards</t>
  </si>
  <si>
    <t>Underdog</t>
  </si>
  <si>
    <t>plus tax</t>
  </si>
  <si>
    <t>50 lb of mortar</t>
  </si>
  <si>
    <t>dubell</t>
  </si>
  <si>
    <t>Costs</t>
  </si>
  <si>
    <t>costs</t>
  </si>
  <si>
    <t>Siding</t>
  </si>
  <si>
    <t>price</t>
  </si>
  <si>
    <t>w/tax</t>
  </si>
  <si>
    <t>1 (1.85 Loring)</t>
  </si>
  <si>
    <t>JG category</t>
  </si>
  <si>
    <t>Existing</t>
  </si>
  <si>
    <t>new</t>
  </si>
  <si>
    <t>supplier groups</t>
  </si>
  <si>
    <t>Manufacturers</t>
  </si>
  <si>
    <t>Custom - Other *</t>
  </si>
  <si>
    <t>overhead</t>
  </si>
  <si>
    <t>what lines are our supply houses offering?</t>
  </si>
  <si>
    <t>Repair -T&amp;M*</t>
  </si>
  <si>
    <t>Aluminum Fencing</t>
  </si>
  <si>
    <t>Auto Repair and Body</t>
  </si>
  <si>
    <t>Painting</t>
  </si>
  <si>
    <t>appliances distribut</t>
  </si>
  <si>
    <t>Car Insurance</t>
  </si>
  <si>
    <t>Fascia  - Capping</t>
  </si>
  <si>
    <t>office supplies</t>
  </si>
  <si>
    <t>supply</t>
  </si>
  <si>
    <t>Soffit</t>
  </si>
  <si>
    <t>Commercial Real esta</t>
  </si>
  <si>
    <t>manufacturer</t>
  </si>
  <si>
    <t>Gutters &amp; Gutter Guuards</t>
  </si>
  <si>
    <t>cabinet manufacturer</t>
  </si>
  <si>
    <t>Door Hangers</t>
  </si>
  <si>
    <t>Framing- Drywall-Insulation</t>
  </si>
  <si>
    <t>legal</t>
  </si>
  <si>
    <t>Siding- Vinyl</t>
  </si>
  <si>
    <t>Carbon Paper Supply</t>
  </si>
  <si>
    <t>Ladder rack</t>
  </si>
  <si>
    <t>Siding- Wood- Aluminum- Fiber Cement</t>
  </si>
  <si>
    <t>Passenger Van</t>
  </si>
  <si>
    <t>Siding -Masonry</t>
  </si>
  <si>
    <t>Concrete Dump</t>
  </si>
  <si>
    <t>Office Supplies</t>
  </si>
  <si>
    <t>Roofing- Asphalt- Flat</t>
  </si>
  <si>
    <t>Concrete Truck Deliv</t>
  </si>
  <si>
    <t>Shirts apparel</t>
  </si>
  <si>
    <t>Roofing -Terracotta-Shake-Slate</t>
  </si>
  <si>
    <t>Decking Railing comp</t>
  </si>
  <si>
    <t>Vehicle Car Insuranc</t>
  </si>
  <si>
    <t>Roofing - Metal</t>
  </si>
  <si>
    <t>Decks</t>
  </si>
  <si>
    <t>Vehicle Wrap</t>
  </si>
  <si>
    <t>Fencing</t>
  </si>
  <si>
    <t>Post-Columns</t>
  </si>
  <si>
    <t>Doors Basement</t>
  </si>
  <si>
    <t>Decking- Exterior Railing</t>
  </si>
  <si>
    <t>Doors Exterior</t>
  </si>
  <si>
    <t>Awnings</t>
  </si>
  <si>
    <t>Doors Windows Manuf</t>
  </si>
  <si>
    <t>Flooring - Hardwood-Laminate-Vinyl</t>
  </si>
  <si>
    <t>Flooring - Marble - Porcelain, Ceramic</t>
  </si>
  <si>
    <t>Dumpsters</t>
  </si>
  <si>
    <t>Windows &amp; Doors</t>
  </si>
  <si>
    <t>Electric Supply</t>
  </si>
  <si>
    <t>Paint Supplies</t>
  </si>
  <si>
    <t>paint manufacturers</t>
  </si>
  <si>
    <t>Masonry -  Flat - Retaining walls </t>
  </si>
  <si>
    <t>Engineer Architect</t>
  </si>
  <si>
    <t>Bathrooms</t>
  </si>
  <si>
    <t>fencing aluminium</t>
  </si>
  <si>
    <t>Kitchens</t>
  </si>
  <si>
    <t>Fencing Vinyl</t>
  </si>
  <si>
    <t>Aluminum Coil</t>
  </si>
  <si>
    <t>aluminum coil</t>
  </si>
  <si>
    <t>Basements</t>
  </si>
  <si>
    <t>Fencing Wood</t>
  </si>
  <si>
    <t>trim nails</t>
  </si>
  <si>
    <t>hardware</t>
  </si>
  <si>
    <t>Additions</t>
  </si>
  <si>
    <t>Flooring wood</t>
  </si>
  <si>
    <t>caulk</t>
  </si>
  <si>
    <t>Frameless shower doo</t>
  </si>
  <si>
    <t>1 by wood</t>
  </si>
  <si>
    <t>lumber supply</t>
  </si>
  <si>
    <t>Glass block Supply</t>
  </si>
  <si>
    <t>pvc 1 by</t>
  </si>
  <si>
    <t>composite</t>
  </si>
  <si>
    <t>granite marble manuf</t>
  </si>
  <si>
    <t>Gutter guards</t>
  </si>
  <si>
    <t>Gutters Supply</t>
  </si>
  <si>
    <t>Habitat for Humanity</t>
  </si>
  <si>
    <t>6" soffit</t>
  </si>
  <si>
    <t>siding</t>
  </si>
  <si>
    <t>Hardware</t>
  </si>
  <si>
    <t>soffit j, tirim coil</t>
  </si>
  <si>
    <t>siding accessories</t>
  </si>
  <si>
    <t>Hardwood Laminate Ba</t>
  </si>
  <si>
    <t>wood lath</t>
  </si>
  <si>
    <t>High Lift Rental</t>
  </si>
  <si>
    <t>half round &amp; seamless gutter coil</t>
  </si>
  <si>
    <t>gutters</t>
  </si>
  <si>
    <t>Iron railing supply</t>
  </si>
  <si>
    <t>gutter accessories</t>
  </si>
  <si>
    <t>gutter guards</t>
  </si>
  <si>
    <t>Kitchen Cabinet Supp</t>
  </si>
  <si>
    <t>waterloov</t>
  </si>
  <si>
    <t>Lumber Supply</t>
  </si>
  <si>
    <t>laminate manufacture</t>
  </si>
  <si>
    <t>lighting manufacture</t>
  </si>
  <si>
    <t>Lighting Supplier</t>
  </si>
  <si>
    <t>Marble and Granite C</t>
  </si>
  <si>
    <t>Masonry Supply</t>
  </si>
  <si>
    <t>Medicine Cabinet Mir</t>
  </si>
  <si>
    <t>House Wrap</t>
  </si>
  <si>
    <t>!</t>
  </si>
  <si>
    <t>Plumbing fixture man</t>
  </si>
  <si>
    <t>Plumbing Supplies</t>
  </si>
  <si>
    <t>J</t>
  </si>
  <si>
    <t>rain barrel</t>
  </si>
  <si>
    <t>Posts</t>
  </si>
  <si>
    <t>Recycling scrap meta</t>
  </si>
  <si>
    <t>Mount Masters</t>
  </si>
  <si>
    <t>Retractable Awning</t>
  </si>
  <si>
    <t>Starter Strip</t>
  </si>
  <si>
    <t>Roofing Asphalt Supp</t>
  </si>
  <si>
    <t>Foam Core</t>
  </si>
  <si>
    <t>Roofing EPDM</t>
  </si>
  <si>
    <t>T&amp;G</t>
  </si>
  <si>
    <t>Roofing Manufacturer</t>
  </si>
  <si>
    <t>Coil for bottom return</t>
  </si>
  <si>
    <t>Roofing Slate Supply</t>
  </si>
  <si>
    <t>Lath</t>
  </si>
  <si>
    <t>Seamless Gutters</t>
  </si>
  <si>
    <t>Shutters</t>
  </si>
  <si>
    <t>Siding Manufacturers</t>
  </si>
  <si>
    <t>Skylights</t>
  </si>
  <si>
    <t>Slate Roofing</t>
  </si>
  <si>
    <t>Test</t>
  </si>
  <si>
    <t>-Sq. 240 lb. with tear off (    ) bundles TAMKO (             )</t>
  </si>
  <si>
    <t>Test Category</t>
  </si>
  <si>
    <t xml:space="preserve"> -Bundle caps – hip and ridge or elites</t>
  </si>
  <si>
    <t>Tile Manufacturer</t>
  </si>
  <si>
    <t xml:space="preserve"> Pcs-starters – (   ) bundles – use old elites</t>
  </si>
  <si>
    <t>Tile supplies</t>
  </si>
  <si>
    <t xml:space="preserve">  Pcs.- Edging – keep out at gutter edge WHITE</t>
  </si>
  <si>
    <t>trench drain supplie</t>
  </si>
  <si>
    <t xml:space="preserve">  rolls felt #15 – 4.32 square</t>
  </si>
  <si>
    <t xml:space="preserve"> Ft.-Valleys CLOSED-with or without ice &amp; water shield</t>
  </si>
  <si>
    <t xml:space="preserve">   -tubes black jack</t>
  </si>
  <si>
    <t>Window Polaris</t>
  </si>
  <si>
    <t xml:space="preserve">   lb.-3” cap nails</t>
  </si>
  <si>
    <t>Windows Sunrise</t>
  </si>
  <si>
    <t>(  )-1”. (  )-2”, (  )-3” pipe collars</t>
  </si>
  <si>
    <t>wood fence manufactu</t>
  </si>
  <si>
    <t>Ft.- Ridge vent (      ) Plugs  (   ) or Shingle vent run end to end</t>
  </si>
  <si>
    <t>Ft.-Step flashing (                  )</t>
  </si>
  <si>
    <t xml:space="preserve"> Ft.-Counter Flashing (         )</t>
  </si>
  <si>
    <t xml:space="preserve"> Ft-Hypsam x 2+(total installed)  All sides of all chimney areas</t>
  </si>
  <si>
    <t xml:space="preserve"> Ft.-Ice and water shield-3’x67’=1 roll</t>
  </si>
  <si>
    <t>skylights</t>
  </si>
  <si>
    <t>specialty roofing</t>
  </si>
  <si>
    <t>metal roofing</t>
  </si>
  <si>
    <t>???lumber supply???</t>
  </si>
  <si>
    <t>fixed aluminum awning</t>
  </si>
  <si>
    <t>??? Hardwood Laminate Ba ??</t>
  </si>
  <si>
    <t>!!! Marble and Granite C !!!!</t>
  </si>
  <si>
    <t>storm doors</t>
  </si>
  <si>
    <t>aluminum-vinyl clad</t>
  </si>
  <si>
    <t>fiberglass window</t>
  </si>
  <si>
    <t>wood door</t>
  </si>
  <si>
    <t>appliances man</t>
  </si>
  <si>
    <t>Electric Supplier</t>
  </si>
  <si>
    <t>Cinder Block 8" x8" x 16"</t>
  </si>
  <si>
    <t>Norristown Brick</t>
  </si>
  <si>
    <t>Sona Tube</t>
  </si>
  <si>
    <t>Wire Mesh for Concrete 5' x10' sheets</t>
  </si>
  <si>
    <t>12"</t>
  </si>
  <si>
    <t>14"</t>
  </si>
  <si>
    <t>XXXXXXXXX</t>
  </si>
  <si>
    <t>16"</t>
  </si>
  <si>
    <t>18"</t>
  </si>
  <si>
    <t>Fencing Supplies</t>
  </si>
  <si>
    <t>Asphalt</t>
  </si>
  <si>
    <t xml:space="preserve">         - paint brush, hand roller, cage and roller</t>
  </si>
  <si>
    <t>1/2" retrofit board (4’x8’) 3 sheets per sq.</t>
  </si>
  <si>
    <t xml:space="preserve">Pipes small   </t>
  </si>
  <si>
    <t>1 gallon Can Plastic Cement</t>
  </si>
  <si>
    <t>5 gallon Cans Aluminum Coat</t>
  </si>
  <si>
    <t xml:space="preserve">       -Trowel, mop</t>
  </si>
  <si>
    <t>aluminum coat</t>
  </si>
  <si>
    <t>Rubber</t>
  </si>
  <si>
    <t>– sq. 240 AWA rolls = (1sq. rolls) Black</t>
  </si>
  <si>
    <t>– Rolls – AWA – base sheet – (2 sq. rolls)</t>
  </si>
  <si>
    <t>– cans Tampro SBA – 5 gal (2 ½ to 3 sq. per can)</t>
  </si>
  <si>
    <t xml:space="preserve"> – ERS – 5 gal cans</t>
  </si>
  <si>
    <t>– Standing seam – gable ends – H 5 ½</t>
  </si>
  <si>
    <t>– Drip edge – gutter edge – “L” C 5 ½</t>
  </si>
  <si>
    <t xml:space="preserve">Metal </t>
  </si>
  <si>
    <t>Slate</t>
  </si>
  <si>
    <t>Shake</t>
  </si>
  <si>
    <t>utility vents</t>
  </si>
  <si>
    <t>casing/ wood/ shims/ caulk</t>
  </si>
  <si>
    <t>IN OFFICE</t>
  </si>
  <si>
    <t>Product Name</t>
  </si>
  <si>
    <t>Number</t>
  </si>
  <si>
    <t>Item Number</t>
  </si>
  <si>
    <t>Desc</t>
  </si>
  <si>
    <t>4700- HP C9364W (HP98) Remanufactored Black Inc</t>
  </si>
  <si>
    <t>SuppliesOutlet.com</t>
  </si>
  <si>
    <t>RC9364</t>
  </si>
  <si>
    <t>http://www.suppliesoutlet.com/ProductDetails.asp?ProductCode=RC9364</t>
  </si>
  <si>
    <t>4700- HP C9363W (HP97) Remanufactured High Capacity Color Ink</t>
  </si>
  <si>
    <t>RC9363</t>
  </si>
  <si>
    <t>http://www.suppliesoutlet.com/ProductDetails.asp?ProductCode=RC9363</t>
  </si>
  <si>
    <t>Printer 8600 (Package Deal)</t>
  </si>
  <si>
    <t>47.69 (50.86 shipping)</t>
  </si>
  <si>
    <t>RH950951XLVB</t>
  </si>
  <si>
    <t>http://www.suppliesoutlet.com/ProductDetails.asp?ProductCode=RH950951XLVB-2</t>
  </si>
  <si>
    <t>HP 950XL &amp; 951XL Ink 4 Pack Value Bundle</t>
  </si>
  <si>
    <t>Black,cyan,magenta,and yellow high yeild ink jet</t>
  </si>
  <si>
    <t>Motorola SB6141 Surfboard Docsis 3.0 Cable</t>
  </si>
  <si>
    <t>B&amp;H photo/video</t>
  </si>
  <si>
    <t xml:space="preserve">Cable Modem Motorola SB6121R </t>
  </si>
  <si>
    <t>Newegg.com</t>
  </si>
  <si>
    <t>25-122-015</t>
  </si>
  <si>
    <t>Netg-07832-BBY</t>
  </si>
  <si>
    <t>Buy.com</t>
  </si>
  <si>
    <t>Netgear N600 WNDR3400 Wireless Dual Band</t>
  </si>
  <si>
    <t>Case Samsung P3100 7" Tablet PC</t>
  </si>
  <si>
    <t>Focalplace</t>
  </si>
  <si>
    <t>SO13121700758</t>
  </si>
  <si>
    <t>Foldable Faux Leather Case with Magnetic Closure</t>
  </si>
  <si>
    <t>3681 Emergency Rain Poncho- Clear</t>
  </si>
  <si>
    <t>SurplusNation.com</t>
  </si>
  <si>
    <t>1.49x5+3.50 (shipping)</t>
  </si>
  <si>
    <t>8600 950 XL Black</t>
  </si>
  <si>
    <t>Paxatron.com</t>
  </si>
  <si>
    <t>Printer Ink</t>
  </si>
  <si>
    <t>Printer Ink 8600</t>
  </si>
  <si>
    <t>Inkytoners.com</t>
  </si>
  <si>
    <t>8600 951 cellar pack</t>
  </si>
  <si>
    <t>Checks</t>
  </si>
  <si>
    <t>Walmat</t>
  </si>
  <si>
    <t>Tablet/Phone Chargers</t>
  </si>
  <si>
    <t>Ebuy</t>
  </si>
  <si>
    <t>Dell Desktop Vostro 270</t>
  </si>
  <si>
    <t>Dell</t>
  </si>
  <si>
    <t>8gb Ram/windows 7/ I5 procrocessor</t>
  </si>
  <si>
    <t xml:space="preserve">Bic Round Pens </t>
  </si>
  <si>
    <t>Staples</t>
  </si>
  <si>
    <t>60 total</t>
  </si>
  <si>
    <t>Sandisk Flash Drive</t>
  </si>
  <si>
    <t>8 gigs</t>
  </si>
  <si>
    <t>1/2 binder with see through cover</t>
  </si>
  <si>
    <t>Sheet Protectors</t>
  </si>
  <si>
    <t>Laminating Letters</t>
  </si>
  <si>
    <t>SuperCheap Signs</t>
  </si>
  <si>
    <t>$2.24 sign + $93 shipping</t>
  </si>
  <si>
    <t>Headset Logitech</t>
  </si>
  <si>
    <t>Ebay</t>
  </si>
  <si>
    <t>Per head set no shipping</t>
  </si>
  <si>
    <t>VGA Cords</t>
  </si>
  <si>
    <t>Monitors</t>
  </si>
  <si>
    <t>Craigslist</t>
  </si>
  <si>
    <t>18 per</t>
  </si>
  <si>
    <t>Contracts- Print?</t>
  </si>
  <si>
    <t>Biz Cards</t>
  </si>
  <si>
    <t>Image Desgin</t>
  </si>
  <si>
    <t>11.00 Per Shirt</t>
  </si>
  <si>
    <t>16 per hoodie</t>
  </si>
  <si>
    <t>Beenies Hat</t>
  </si>
  <si>
    <t>10 Per Beenie</t>
  </si>
  <si>
    <t>Screen Wash</t>
  </si>
  <si>
    <t>?</t>
  </si>
  <si>
    <t xml:space="preserve"> Hoodies </t>
  </si>
  <si>
    <t xml:space="preserve"> Staff Shirts (JM Grove)</t>
  </si>
  <si>
    <t>2250-12months</t>
  </si>
  <si>
    <t>auto insurance - f150 &amp; GMC</t>
  </si>
  <si>
    <t>Titan Insurance</t>
  </si>
  <si>
    <t>van lettering</t>
  </si>
  <si>
    <t>truck ladder rack</t>
  </si>
  <si>
    <t>2' channel 605H polycast drain</t>
  </si>
  <si>
    <t>4' channel for 604 polycast drain</t>
  </si>
  <si>
    <t>4' channel for 605 polycast drain</t>
  </si>
  <si>
    <t>4' galvanized grate dg0640</t>
  </si>
  <si>
    <t>2' galvanized grate dg0640H</t>
  </si>
  <si>
    <t>polycast galvanized locking device</t>
  </si>
  <si>
    <t>open end cap for 600 series</t>
  </si>
  <si>
    <t>closed end cap for 600 series</t>
  </si>
  <si>
    <t>100' roll 24" silt fence</t>
  </si>
  <si>
    <t xml:space="preserve">concrete services material </t>
  </si>
  <si>
    <t>4" x 10' solidwall drain pipe</t>
  </si>
  <si>
    <t>4" sewer/drain El 90D D3034 PVC</t>
  </si>
  <si>
    <t>WM bag</t>
  </si>
  <si>
    <t>15-Amp White Single Pole Light Switch</t>
  </si>
  <si>
    <t>25-ft 12-2 Indoor Non-Metallic Wire</t>
  </si>
  <si>
    <t>4-in x 36-in White Marble Natural Marble Threshold Tile</t>
  </si>
  <si>
    <t>1/2-in Brass Female In-Line Ball Valve</t>
  </si>
  <si>
    <t>1/2-in Brass Socket In-Line Angle Valve</t>
  </si>
  <si>
    <t>base-w&amp;D trim</t>
  </si>
  <si>
    <t xml:space="preserve"> 2"x4"x8'  premium whitewood studs</t>
  </si>
  <si>
    <t>New Deal Lumber /woodland</t>
  </si>
  <si>
    <t>Tile &amp; Flooring</t>
  </si>
  <si>
    <t>Paint</t>
  </si>
  <si>
    <t>see Framing Drywall Insulation and Trim</t>
  </si>
  <si>
    <t xml:space="preserve">1.28-GPF (4.85-LPF) 12-in Rough-In Round 2-Piece Standard Height Toilet </t>
  </si>
  <si>
    <t>1) 1/2"sweat to 3/8" compression angled shut off valve</t>
  </si>
  <si>
    <t>vanities</t>
  </si>
  <si>
    <t>4” on center sink faucet</t>
  </si>
  <si>
    <t>Lighting &amp; accessories</t>
  </si>
  <si>
    <t>12ft 24inch ice shield see notes</t>
  </si>
  <si>
    <t>Grace 18 in. x 50 ft. Roll Roof Detail Membrane</t>
  </si>
  <si>
    <t>200 ft</t>
  </si>
  <si>
    <t>Mavric</t>
  </si>
  <si>
    <t>sold 33"x 50ft</t>
  </si>
  <si>
    <t>Vendor</t>
  </si>
  <si>
    <t>Qty</t>
  </si>
  <si>
    <t>Item description</t>
  </si>
  <si>
    <t xml:space="preserve"> Price each</t>
  </si>
  <si>
    <t>Total</t>
  </si>
  <si>
    <t>discounts</t>
  </si>
  <si>
    <t>Delivery fee</t>
  </si>
  <si>
    <t>taxes</t>
  </si>
  <si>
    <t>ABC</t>
  </si>
  <si>
    <t>Framing</t>
  </si>
  <si>
    <t xml:space="preserve">#3 wax ring for Toilets </t>
  </si>
  <si>
    <t>see tile &amp; flooring</t>
  </si>
  <si>
    <t>santori</t>
  </si>
  <si>
    <t>wood threshold</t>
  </si>
  <si>
    <t>Tiles &amp; borders</t>
  </si>
  <si>
    <t>3x5 cement board 1/4"</t>
  </si>
  <si>
    <t>(1.875-in x 300-ft Green Self-Adhesive Drywall Tape)</t>
  </si>
  <si>
    <t>600-Pack #10 x 1-5/8-in Cement Board Screws</t>
  </si>
  <si>
    <t>railing</t>
  </si>
  <si>
    <t xml:space="preserve">Decking </t>
  </si>
  <si>
    <t>1"x6"x8' PT decking</t>
  </si>
  <si>
    <t xml:space="preserve">Cabinetry, shelving &amp; counter tops </t>
  </si>
  <si>
    <t>Accessories</t>
  </si>
  <si>
    <t>10’) ½” M  copper</t>
  </si>
  <si>
    <t>1-1/2-in White Shallow Flange</t>
  </si>
  <si>
    <t>Hand Shower (model-size-color)</t>
  </si>
  <si>
    <t>Steam units</t>
  </si>
  <si>
    <t>frameless shower or (model-size-color)</t>
  </si>
  <si>
    <t>framed shower(model-size-color)</t>
  </si>
  <si>
    <t>Aluminum  Mesh  Gutter Gaurd</t>
  </si>
  <si>
    <t>1/2" cove molding</t>
  </si>
  <si>
    <t>Bala Cywd</t>
  </si>
  <si>
    <t>Delaure valley concrete</t>
  </si>
  <si>
    <t xml:space="preserve">glenside Ready </t>
  </si>
  <si>
    <t>300 yard - 475 2 yards</t>
  </si>
  <si>
    <t>TDS Concrete</t>
  </si>
  <si>
    <t>Metro Ready Mix Supply</t>
  </si>
  <si>
    <t>Castor Materials</t>
  </si>
  <si>
    <t xml:space="preserve">Exposed Aggregate </t>
  </si>
  <si>
    <t>1/2 river gravel 3500</t>
  </si>
  <si>
    <t>150 yard 175 del - $3132 White Marlin (150 dollars cheaper)</t>
  </si>
  <si>
    <t>3500 1/2 river gravel- week-2608   weekend 2926.34</t>
  </si>
  <si>
    <t>Delaware valley concrete</t>
  </si>
  <si>
    <t>3500 1/2 -  2730 total  $12 per yard on weekend ($204)</t>
  </si>
  <si>
    <t xml:space="preserve">145 yard +280= 3200 </t>
  </si>
  <si>
    <t>None</t>
  </si>
  <si>
    <t>$2313 takes one week to get 1/2 inch. They have 3/4 in stock</t>
  </si>
  <si>
    <t>PLUS! rubisall surface restarting set $100 5 gallon for 1000sq ft</t>
  </si>
  <si>
    <t>Drexel Hill</t>
  </si>
  <si>
    <t>286 1 yard</t>
  </si>
  <si>
    <t>Advance Transit Mix</t>
  </si>
  <si>
    <t>out of area</t>
  </si>
  <si>
    <t>1 gallon white semi gloss metal paint</t>
  </si>
  <si>
    <t>Red stone</t>
  </si>
  <si>
    <t>manayunk</t>
  </si>
  <si>
    <t xml:space="preserve">3 yards 510 + tax </t>
  </si>
  <si>
    <t>Mt Airy/Manayunk</t>
  </si>
  <si>
    <t>LANGHORNE STONE QUARRY</t>
  </si>
  <si>
    <t>$352 1 YARD</t>
  </si>
  <si>
    <t>560 3 YARDS</t>
  </si>
  <si>
    <t>$340 1 YARD</t>
  </si>
  <si>
    <t>$529.12 TAX INCLUDE 3 YARD</t>
  </si>
  <si>
    <t>3 YARDS $600</t>
  </si>
  <si>
    <t>2 YARDS $420</t>
  </si>
  <si>
    <t>Transfleet</t>
  </si>
  <si>
    <t>83 + 230 delvery</t>
  </si>
  <si>
    <t>84 + 230 delvery</t>
  </si>
  <si>
    <t>D and S</t>
  </si>
  <si>
    <t>104.50+ 265</t>
  </si>
  <si>
    <t>618 total 3 yards</t>
  </si>
  <si>
    <t>Britton</t>
  </si>
  <si>
    <t>45 per ton Plus 40 deliver</t>
  </si>
  <si>
    <t>45 per ton plus 132 delivery</t>
  </si>
  <si>
    <t>benchmark</t>
  </si>
  <si>
    <t>home depo</t>
  </si>
  <si>
    <t>Targue</t>
  </si>
  <si>
    <t>10 feet rebars</t>
  </si>
  <si>
    <t>Eddington</t>
  </si>
  <si>
    <t>3th</t>
  </si>
  <si>
    <t>half</t>
  </si>
  <si>
    <t xml:space="preserve">Main line </t>
  </si>
  <si>
    <t>4in x 10 feet solidwall drain pipe</t>
  </si>
  <si>
    <t>Home Depo</t>
  </si>
  <si>
    <t>4" Sewer/Drain el 90D D3034 PVC</t>
  </si>
  <si>
    <t>Benchmark</t>
  </si>
  <si>
    <t>300 for 27.47</t>
  </si>
  <si>
    <t xml:space="preserve">Alex plus white chaulk </t>
  </si>
  <si>
    <t>Home Demo</t>
  </si>
  <si>
    <t>Insulation</t>
  </si>
  <si>
    <r>
      <t>Polyurethane “Froth Pack” insulation</t>
    </r>
    <r>
      <rPr>
        <sz val="11"/>
        <color theme="1"/>
        <rFont val="Times New Roman"/>
        <family val="1"/>
      </rPr>
      <t xml:space="preserve"> </t>
    </r>
    <r>
      <rPr>
        <sz val="11"/>
        <color rgb="FF000000"/>
        <rFont val="Times New Roman"/>
        <family val="1"/>
      </rPr>
      <t>(R-val/in. 6.25)</t>
    </r>
  </si>
  <si>
    <t xml:space="preserve"> #6 x 1-5/8-in Bugle-Head  Phillips Drywall Screws</t>
  </si>
  <si>
    <t>1-lbs</t>
  </si>
  <si>
    <t>Cement Board (Common: 1/2-in x 3-ft x 5-ft</t>
  </si>
  <si>
    <t>R-13 Fiberglass Insulation (32-ft L X 15-in W X 3-1/2-in D)</t>
  </si>
  <si>
    <t xml:space="preserve"> 16-penny 2 3/4" wood framing nails</t>
  </si>
  <si>
    <t>#8 x 0.5" Zinc-Plated Self-Drilling Interior/Exterior Sheet Metal Screws</t>
  </si>
  <si>
    <t>wood sheathing replacement</t>
  </si>
  <si>
    <t xml:space="preserve"> #10 x 1-5/8-in Cement Board Screws</t>
  </si>
  <si>
    <t>600 pack??</t>
  </si>
  <si>
    <t>ditra accessories</t>
  </si>
  <si>
    <t>130 + ????</t>
  </si>
  <si>
    <t>exhaust fan</t>
  </si>
  <si>
    <t>A</t>
  </si>
  <si>
    <t>B</t>
  </si>
  <si>
    <t>C</t>
  </si>
  <si>
    <t>Roof vent exhaust fan kit</t>
  </si>
  <si>
    <r>
      <t xml:space="preserve">Q) </t>
    </r>
    <r>
      <rPr>
        <b/>
        <sz val="11"/>
        <color theme="1"/>
        <rFont val="Calibri"/>
        <family val="2"/>
        <scheme val="minor"/>
      </rPr>
      <t>Medicine cabinet (model-size-color)</t>
    </r>
    <r>
      <rPr>
        <b/>
        <sz val="11"/>
        <color rgb="FFFF0000"/>
        <rFont val="Calibri"/>
        <family val="2"/>
        <scheme val="minor"/>
      </rPr>
      <t xml:space="preserve"> A-B-C</t>
    </r>
  </si>
  <si>
    <r>
      <t xml:space="preserve">Q) </t>
    </r>
    <r>
      <rPr>
        <b/>
        <sz val="11"/>
        <color theme="1"/>
        <rFont val="Calibri"/>
        <family val="2"/>
        <scheme val="minor"/>
      </rPr>
      <t xml:space="preserve">grab bar (model-size-color) </t>
    </r>
    <r>
      <rPr>
        <sz val="11"/>
        <color rgb="FFFF0000"/>
        <rFont val="Calibri"/>
        <family val="2"/>
        <scheme val="minor"/>
      </rPr>
      <t>A-B</t>
    </r>
  </si>
  <si>
    <r>
      <t xml:space="preserve">Q) </t>
    </r>
    <r>
      <rPr>
        <b/>
        <sz val="11"/>
        <color theme="1"/>
        <rFont val="Calibri"/>
        <family val="2"/>
        <scheme val="minor"/>
      </rPr>
      <t>towel rings (model-size-color)</t>
    </r>
    <r>
      <rPr>
        <b/>
        <sz val="11"/>
        <color rgb="FFFF0000"/>
        <rFont val="Calibri"/>
        <family val="2"/>
        <scheme val="minor"/>
      </rPr>
      <t xml:space="preserve"> A-B</t>
    </r>
  </si>
  <si>
    <r>
      <t xml:space="preserve">sink (model-size-color) </t>
    </r>
    <r>
      <rPr>
        <b/>
        <sz val="11"/>
        <color rgb="FFFF0000"/>
        <rFont val="Calibri"/>
        <family val="2"/>
        <scheme val="minor"/>
      </rPr>
      <t>A-B-C</t>
    </r>
  </si>
  <si>
    <r>
      <t xml:space="preserve">sink faucet (model-size-color) </t>
    </r>
    <r>
      <rPr>
        <b/>
        <sz val="11"/>
        <color rgb="FFFF0000"/>
        <rFont val="Calibri"/>
        <family val="2"/>
        <scheme val="minor"/>
      </rPr>
      <t>A-B-C</t>
    </r>
  </si>
  <si>
    <t>lumber</t>
  </si>
  <si>
    <t>stock laminate</t>
  </si>
  <si>
    <t>glass, porcelain, granite</t>
  </si>
  <si>
    <t>marble, quartz</t>
  </si>
  <si>
    <t>see paint</t>
  </si>
  <si>
    <t xml:space="preserve">shower insert </t>
  </si>
  <si>
    <t>Heated floors</t>
  </si>
  <si>
    <t>Co. 2-1/4-in White Shallow Flange</t>
  </si>
  <si>
    <r>
      <t xml:space="preserve">shower faucet combo (model-size-color) </t>
    </r>
    <r>
      <rPr>
        <b/>
        <sz val="11"/>
        <color rgb="FFFF0000"/>
        <rFont val="Calibri"/>
        <family val="2"/>
        <scheme val="minor"/>
      </rPr>
      <t>A-B-C</t>
    </r>
  </si>
  <si>
    <t>charged $18.60</t>
  </si>
  <si>
    <r>
      <t xml:space="preserve">60-in L x 30-in W x 14.25-in H White Porcelain Enameled Steel Rectangular Skirted Bathtub with Left-Hand Drain </t>
    </r>
    <r>
      <rPr>
        <sz val="11"/>
        <color rgb="FFFF0000"/>
        <rFont val="Times New Roman"/>
        <family val="1"/>
      </rPr>
      <t>A-B-C</t>
    </r>
  </si>
  <si>
    <t>dushoff -</t>
  </si>
  <si>
    <t>tile edge - plastic</t>
  </si>
  <si>
    <t>tile edge - metal (colors)</t>
  </si>
  <si>
    <t>Demo &amp; Waste</t>
  </si>
  <si>
    <t>see dumpster</t>
  </si>
  <si>
    <t>1/2 in. x 1/2 in. Copper 90-Degree Sweat x Sweat Elbow (10-Pack)</t>
  </si>
  <si>
    <t>HD</t>
  </si>
  <si>
    <t>3.78/per 10</t>
  </si>
  <si>
    <t>1/2 in. Copper Pressure C x C Coupling with Stop (10-Pack)</t>
  </si>
  <si>
    <t>4.4 each</t>
  </si>
  <si>
    <t>1/2 in. Brass C x C Full-Port Ball Valve</t>
  </si>
  <si>
    <t>$8.97 / each</t>
  </si>
  <si>
    <t>TKO 3 in. x 4 in. PVC DWV Closet Flange with Adjustable Stainless Steel Swivel Ring</t>
  </si>
  <si>
    <t>3 in. PVC DWV 90 Degree Spigot x Hub Street Elbow</t>
  </si>
  <si>
    <t>$2.48 / each</t>
  </si>
  <si>
    <t>3"x2' pvc/dwv sch40 foam core</t>
  </si>
  <si>
    <t>4 in. x 3 in. PVC DWV Hub x Hub Reducing Coupling</t>
  </si>
  <si>
    <t>$6.52 / each</t>
  </si>
  <si>
    <t>interior white caulk</t>
  </si>
  <si>
    <t> 4-Sone 70-CFM White Bathroom Fan</t>
  </si>
  <si>
    <t>15-Amp White Decorator GFCI Electrical Outlet</t>
  </si>
  <si>
    <t>50-ft 12-2 Indoor Non-Metallic Wire (By-the-Roll)</t>
  </si>
  <si>
    <t>motion sensors</t>
  </si>
  <si>
    <t>2-Gang White Decorator Duplex Receptacle Nylon Wall Plate</t>
  </si>
  <si>
    <t>Tools</t>
  </si>
  <si>
    <t>1/2" 10ft #4 rebar</t>
  </si>
  <si>
    <t>3/4" 10ft #4 rebar</t>
  </si>
  <si>
    <t>Fast-Setting Concrete Mix</t>
  </si>
  <si>
    <t>QUIKWALL® Surface Bonding Cement</t>
  </si>
  <si>
    <t>Concrete Crack Sealants</t>
  </si>
  <si>
    <t>Mortar Joint Sealants</t>
  </si>
  <si>
    <t>Polymeric Jointing Sands</t>
  </si>
  <si>
    <t>3yds336+84deliv+25.20tax</t>
  </si>
  <si>
    <t>Vinyl 6 ft. x 36 in. Traditional Pre-Built Rail without Brackets</t>
  </si>
  <si>
    <t>Wood railing 2</t>
  </si>
  <si>
    <t>Step Framing</t>
  </si>
  <si>
    <t>comes out of wall</t>
  </si>
  <si>
    <t>floor water supply</t>
  </si>
  <si>
    <t>1) 1/2"sweat to 3/8" compression straight shut off valve</t>
  </si>
  <si>
    <t>pvc pipe 1 1/2"</t>
  </si>
  <si>
    <t>pvc pipe 2"</t>
  </si>
  <si>
    <t xml:space="preserve"> PVC P-Trap Fitting 2" white trap </t>
  </si>
  <si>
    <t>single leaver, pressure balance …  shower valve</t>
  </si>
  <si>
    <t>1-1/2-in Chrome Triplever with Brass Pipe - stop &amp; waste</t>
  </si>
  <si>
    <t>(2)1/2"sweat to 1/2"  sweat straight shut off valve</t>
  </si>
  <si>
    <t>plumbing</t>
  </si>
  <si>
    <t>50%?? Existing toilet flange to high</t>
  </si>
  <si>
    <t>cast iron to PVC</t>
  </si>
  <si>
    <t>new construction</t>
  </si>
  <si>
    <t>wet bed only</t>
  </si>
  <si>
    <t>vanity</t>
  </si>
  <si>
    <t>with fan &amp; outlets</t>
  </si>
  <si>
    <t>without fan</t>
  </si>
  <si>
    <t xml:space="preserve">1"  x 6"  x  12' composite decking boards </t>
  </si>
  <si>
    <t xml:space="preserve">1"  x 6"  x  20' composite decking boards </t>
  </si>
  <si>
    <t xml:space="preserve">1"  x 6"  x  20' pvc decking boards </t>
  </si>
  <si>
    <t xml:space="preserve">1"  x 6"  x  12' pvc decking boards </t>
  </si>
  <si>
    <t>evolutions top &amp; bottom rail 6'</t>
  </si>
  <si>
    <t>evolutions top &amp; bottom rail 8'</t>
  </si>
  <si>
    <t>top rail 16'</t>
  </si>
  <si>
    <t>6' black spindles (13 per box)</t>
  </si>
  <si>
    <t>8' black spindles (18 per box)</t>
  </si>
  <si>
    <t>71.05/EACH</t>
  </si>
  <si>
    <t>3 bids</t>
  </si>
  <si>
    <t>94.80/EACH</t>
  </si>
  <si>
    <t>2" x 8" x 8' joist PT</t>
  </si>
  <si>
    <t>35/ton $100 deliv</t>
  </si>
  <si>
    <t>state rd</t>
  </si>
  <si>
    <t>45/ton 150</t>
  </si>
  <si>
    <t>underdog</t>
  </si>
  <si>
    <t>1 ton 92 2 ton 138 3 ton 191</t>
  </si>
  <si>
    <t>Vinyl 8 ft. x 36 in. Traditional Pre-Built Rail without Brackets</t>
  </si>
  <si>
    <t>Options/Upgrades</t>
  </si>
  <si>
    <t>J&amp;L</t>
  </si>
  <si>
    <t>Flagstone</t>
  </si>
  <si>
    <t>Boulders</t>
  </si>
  <si>
    <t>Cobblestone</t>
  </si>
  <si>
    <t>Granite</t>
  </si>
  <si>
    <t>Grain Rock</t>
  </si>
  <si>
    <t>Bark Mulch</t>
  </si>
  <si>
    <t>Hardwood (Triple Ground)</t>
  </si>
  <si>
    <t>Right Dress Licorice Root</t>
  </si>
  <si>
    <t>Black Dyed Mulch</t>
  </si>
  <si>
    <t>Brown &amp; Red Dyed Mulch</t>
  </si>
  <si>
    <t>Playground Mulch</t>
  </si>
  <si>
    <t>Top Soil (Screened)</t>
  </si>
  <si>
    <t>Mushroom Soil</t>
  </si>
  <si>
    <t>Leaf Compost</t>
  </si>
  <si>
    <t>Infield Mix</t>
  </si>
  <si>
    <t>Mulch &amp; top soil</t>
  </si>
  <si>
    <t>Sand and Gravel</t>
  </si>
  <si>
    <t>Pea Gravel</t>
  </si>
  <si>
    <t>Fill Sand</t>
  </si>
  <si>
    <t>Masonry Sand</t>
  </si>
  <si>
    <t>Play Sand</t>
  </si>
  <si>
    <t>Top Soil</t>
  </si>
  <si>
    <t>Compost</t>
  </si>
  <si>
    <t>Sawdust</t>
  </si>
  <si>
    <t>Screened Dirt</t>
  </si>
  <si>
    <t>Stone &amp; boulders</t>
  </si>
  <si>
    <t>2"x8"x16" wall caps</t>
  </si>
  <si>
    <t>lin ft</t>
  </si>
  <si>
    <t>5" K Gutter Coil (color)</t>
  </si>
  <si>
    <t>2"x3" square down spout 10" (color)</t>
  </si>
  <si>
    <t>2" x 3" square A elbow (color)</t>
  </si>
  <si>
    <t>2" x 3" square B elbow (color)</t>
  </si>
  <si>
    <t>straps- racks-keys</t>
  </si>
  <si>
    <t>6" K Gutter Coil (color)</t>
  </si>
  <si>
    <t>3" x 4" square down spout 10" (color)</t>
  </si>
  <si>
    <t>3" x 4" square A elbow (color)</t>
  </si>
  <si>
    <t>3" x 4" square B elbow (color)</t>
  </si>
  <si>
    <t>6" end cap (color)</t>
  </si>
  <si>
    <t>5" half round Gutter Coil 10'(color)</t>
  </si>
  <si>
    <t>5" half round Gutter Coil 20'(color)</t>
  </si>
  <si>
    <t>3" round elbow (color)</t>
  </si>
  <si>
    <t>4 inch round elbow(color)</t>
  </si>
  <si>
    <t>5" end cap (color)</t>
  </si>
  <si>
    <t>2"x3" round down spout 10" (color)</t>
  </si>
  <si>
    <t>6" half round Gutter Coil 20'(color)</t>
  </si>
  <si>
    <t>6" half round Gutter Coil 10'(color)</t>
  </si>
  <si>
    <t xml:space="preserve">Gutter Guard </t>
  </si>
  <si>
    <t>Gutters &amp; Guuter Guards</t>
  </si>
  <si>
    <t>Aluminum mesh gutter guard  5"</t>
  </si>
  <si>
    <t>Water loov 7'' (color)</t>
  </si>
  <si>
    <t>Aluminum mesh gutter guard 6"</t>
  </si>
  <si>
    <t>Water loov 14'' (color)</t>
  </si>
  <si>
    <t>5"K</t>
  </si>
  <si>
    <t>6"half round</t>
  </si>
  <si>
    <t>5"half round</t>
  </si>
  <si>
    <t>6"K</t>
  </si>
  <si>
    <t>Indside corners (color)</t>
  </si>
  <si>
    <t>Outside corners (color)</t>
  </si>
  <si>
    <r>
      <t xml:space="preserve">funnels, rain chains, corrugated plastic, </t>
    </r>
    <r>
      <rPr>
        <sz val="11"/>
        <color rgb="FFFF0000"/>
        <rFont val="Calibri"/>
        <family val="2"/>
        <scheme val="minor"/>
      </rPr>
      <t>see sub contract</t>
    </r>
  </si>
  <si>
    <t xml:space="preserve"> D4 beaded  vinyl siding (color)</t>
  </si>
  <si>
    <t>Single 8 vinyl siding (color)</t>
  </si>
  <si>
    <t>1/2" insulation</t>
  </si>
  <si>
    <t>3/4" insulation     Foam Core</t>
  </si>
  <si>
    <t>5/8 j-channel 12ft</t>
  </si>
  <si>
    <t>10 ft inside corner post (color)</t>
  </si>
  <si>
    <t>10 ft outside corner post (color)</t>
  </si>
  <si>
    <t>Gable Vents</t>
  </si>
  <si>
    <t>Light Blocks</t>
  </si>
  <si>
    <t>staples</t>
  </si>
  <si>
    <t>aluminum, wood, fiber cement, T&amp;G</t>
  </si>
  <si>
    <t xml:space="preserve">12ft white vinyl flex molding for circle window </t>
  </si>
  <si>
    <t>SHUTTER CLIPS 12 / BAG (STEEL)</t>
  </si>
  <si>
    <t>3" PAINTED SCREWS</t>
  </si>
  <si>
    <t>DECORATIVE HINGE AND S-HOOK, 6 SETS/BOX</t>
  </si>
  <si>
    <t>Vinyl - Pilaster &amp; header Door surrounds</t>
  </si>
  <si>
    <t>wood- Pilaster &amp; header Door surrounds</t>
  </si>
  <si>
    <t>composite?? - Pilaster &amp; header Door surrounds</t>
  </si>
  <si>
    <t>Sunbursts</t>
  </si>
  <si>
    <t>window headers</t>
  </si>
  <si>
    <t>Sunburst kit</t>
  </si>
  <si>
    <t>Dentil Trim</t>
  </si>
  <si>
    <t>2"x3"outlet</t>
  </si>
  <si>
    <t>3"x4"outlet</t>
  </si>
  <si>
    <t>1”-3” pipe collars</t>
  </si>
  <si>
    <t>4” pipe collars</t>
  </si>
  <si>
    <t xml:space="preserve">Shingle vent &amp; Plugs  </t>
  </si>
  <si>
    <t>solar vents</t>
  </si>
  <si>
    <t>mushroom vents</t>
  </si>
  <si>
    <t>12", 14", 16", 18", 20", 22"</t>
  </si>
  <si>
    <t>natural</t>
  </si>
  <si>
    <t>accessories</t>
  </si>
  <si>
    <t>funnels</t>
  </si>
  <si>
    <t>rain chains</t>
  </si>
  <si>
    <t>Heat tape</t>
  </si>
  <si>
    <t>snow guards</t>
  </si>
  <si>
    <t>water deflector</t>
  </si>
  <si>
    <t>block</t>
  </si>
  <si>
    <t>Rain barrel</t>
  </si>
  <si>
    <t>Beaded soffit</t>
  </si>
  <si>
    <t>chimney Flue</t>
  </si>
  <si>
    <t>Cupola</t>
  </si>
  <si>
    <t>green guard house wrap</t>
  </si>
  <si>
    <t>fixed skylight</t>
  </si>
  <si>
    <t>manual venting skylight</t>
  </si>
  <si>
    <t>wall mounted keypad</t>
  </si>
  <si>
    <t>ztl light kit</t>
  </si>
  <si>
    <t>light diffuser</t>
  </si>
  <si>
    <t>rolled asphalt</t>
  </si>
  <si>
    <t>1" retrofit board (4’x8’) 3 sheets per sq.</t>
  </si>
  <si>
    <t>term bar fasteners</t>
  </si>
  <si>
    <t>drains</t>
  </si>
  <si>
    <t>drop tubes</t>
  </si>
  <si>
    <t>3" PVC</t>
  </si>
  <si>
    <t>2" PVC</t>
  </si>
  <si>
    <t>1 1/2" PVC</t>
  </si>
  <si>
    <t>2" shower strainer (for vinyl pan</t>
  </si>
  <si>
    <t>3" x2" wye</t>
  </si>
  <si>
    <t>3" x 1 1/2" wye</t>
  </si>
  <si>
    <t>3" x 1 1/2" side out 90</t>
  </si>
  <si>
    <t>4"x3" san tee</t>
  </si>
  <si>
    <t>4" Fernco's</t>
  </si>
  <si>
    <t>glue/primer</t>
  </si>
  <si>
    <t>3" 90's</t>
  </si>
  <si>
    <t>3" 45's</t>
  </si>
  <si>
    <t>3" s/p 90</t>
  </si>
  <si>
    <t>2" 45</t>
  </si>
  <si>
    <t>2" s/p 45</t>
  </si>
  <si>
    <t>1 1/2" 90's</t>
  </si>
  <si>
    <t>1 1/2" 45</t>
  </si>
  <si>
    <t>1 1/2" s/p 45s</t>
  </si>
  <si>
    <t>1 1/2" s/p 90's</t>
  </si>
  <si>
    <t>3" coup</t>
  </si>
  <si>
    <t>plastic stryping</t>
  </si>
  <si>
    <t>3 closet flange</t>
  </si>
  <si>
    <t>3" pipe collar</t>
  </si>
  <si>
    <t>2" x 8" x 16' joist PT</t>
  </si>
  <si>
    <t>2" x 8" x 12' joist PT</t>
  </si>
  <si>
    <t>vinyl railing</t>
  </si>
  <si>
    <t>Stair Railing (vinyl)</t>
  </si>
  <si>
    <t xml:space="preserve"> vinyl post sleeves 4x4 x 10' sleeves 38" long, sleeves 40" for stairs</t>
  </si>
  <si>
    <t>j&amp;L</t>
  </si>
  <si>
    <t>color match screws</t>
  </si>
  <si>
    <t>Contracts</t>
  </si>
  <si>
    <t xml:space="preserve">Accountant </t>
  </si>
  <si>
    <t>Cianci Tax Service</t>
  </si>
  <si>
    <t>Girish Patel</t>
  </si>
  <si>
    <t>CarbonlessOnDemand.com</t>
  </si>
  <si>
    <t>1000 contracts</t>
  </si>
  <si>
    <t>$162 with $18 discount</t>
  </si>
  <si>
    <t xml:space="preserve">By far the cheapest with all contracts </t>
  </si>
  <si>
    <t>175+75x (400 for 4 tons)</t>
  </si>
  <si>
    <t>NONE</t>
  </si>
  <si>
    <t>Domestic Dumpsters</t>
  </si>
  <si>
    <t>450 for 4 tons</t>
  </si>
  <si>
    <t xml:space="preserve">NONE </t>
  </si>
  <si>
    <t xml:space="preserve">B and M </t>
  </si>
  <si>
    <t>3 weeks</t>
  </si>
  <si>
    <t>50 per week</t>
  </si>
  <si>
    <t>LF Macaro</t>
  </si>
  <si>
    <t>450 (3 tons)</t>
  </si>
  <si>
    <t>2 weeks</t>
  </si>
  <si>
    <t>-</t>
  </si>
  <si>
    <t>Revolution Recovery</t>
  </si>
  <si>
    <t>1 week</t>
  </si>
  <si>
    <t>10 per day</t>
  </si>
  <si>
    <t>Tri State Waste</t>
  </si>
  <si>
    <t>5 per day after</t>
  </si>
  <si>
    <t>Summit Waste</t>
  </si>
  <si>
    <t>Horizon Waste service</t>
  </si>
  <si>
    <t>20 dollars a day</t>
  </si>
  <si>
    <t>Thrifty Dumpster</t>
  </si>
  <si>
    <t>NO EXTENSIONS</t>
  </si>
  <si>
    <t>AJ Bulensty</t>
  </si>
  <si>
    <t>450 (15 yards) 2 tons</t>
  </si>
  <si>
    <t xml:space="preserve">10 dollars a day </t>
  </si>
  <si>
    <t xml:space="preserve">Advance Clean out service </t>
  </si>
  <si>
    <t xml:space="preserve">175+75 ton </t>
  </si>
  <si>
    <t>3weeks-4weeks</t>
  </si>
  <si>
    <t xml:space="preserve">no real durration </t>
  </si>
  <si>
    <t xml:space="preserve">15 x 48 Forest Green Vinyl Louvered Shutter </t>
  </si>
  <si>
    <t xml:space="preserve">J &amp; L </t>
  </si>
  <si>
    <t>Underdog landscape Supply</t>
  </si>
  <si>
    <t>1 ton of 3/4 inch quarry stone</t>
  </si>
  <si>
    <t>Min. buy of 2 tons</t>
  </si>
  <si>
    <t>Recycled Concrete</t>
  </si>
  <si>
    <t>A Jon</t>
  </si>
  <si>
    <t>Caspillo</t>
  </si>
  <si>
    <t>T-one11</t>
  </si>
  <si>
    <t>4in</t>
  </si>
  <si>
    <t>8in on center</t>
  </si>
  <si>
    <t>Woodland</t>
  </si>
  <si>
    <t>West Supply</t>
  </si>
  <si>
    <t>dubell lumber</t>
  </si>
  <si>
    <t>Beaty Lumber supply</t>
  </si>
  <si>
    <t>8 in</t>
  </si>
  <si>
    <t>Delaware County Supply</t>
  </si>
  <si>
    <t>39.95 5/8th &amp; 31.50 3/8th</t>
  </si>
  <si>
    <t>8inch yellow pine</t>
  </si>
  <si>
    <t>Dmi Home supply</t>
  </si>
  <si>
    <t>1x6</t>
  </si>
  <si>
    <t>Atlantic Building Products</t>
  </si>
  <si>
    <t>12-11.32 20-29.95</t>
  </si>
  <si>
    <t>AAA closed</t>
  </si>
  <si>
    <t>close</t>
  </si>
  <si>
    <t>8 feet- 9.53 16- 19.05</t>
  </si>
  <si>
    <t xml:space="preserve">1x 6 </t>
  </si>
  <si>
    <t>8-8.20 12-10.05 16- 13.52</t>
  </si>
  <si>
    <t xml:space="preserve">1x6 </t>
  </si>
  <si>
    <t>12-8.97 8-6.97</t>
  </si>
  <si>
    <t>16 feet-8.96</t>
  </si>
  <si>
    <t>West</t>
  </si>
  <si>
    <t xml:space="preserve">8- ~5 to 6  </t>
  </si>
  <si>
    <t>New Deal</t>
  </si>
  <si>
    <t>8-5.97 12-8.99. 16-11.99</t>
  </si>
  <si>
    <t>8-3.92</t>
  </si>
  <si>
    <t>8-5.80</t>
  </si>
  <si>
    <t>2" x 8" x 10' joist PT</t>
  </si>
  <si>
    <t>80 pound Concrete Mix</t>
  </si>
  <si>
    <t>2x6x8 joist PT</t>
  </si>
  <si>
    <t>2x6x12 joist PT</t>
  </si>
  <si>
    <t>Joist Hanger Double 2" x8" 18 Gauge</t>
  </si>
  <si>
    <t>kohler k968 cp stillness showerhead arm and flange polished chrome</t>
  </si>
  <si>
    <t>plumberstock.com</t>
  </si>
  <si>
    <t>1/2  vlv only trim kit BN</t>
  </si>
  <si>
    <t>1/2 TSTAT vlv w. cart w. stop</t>
  </si>
  <si>
    <t>Economy plumbing &amp; Htg.</t>
  </si>
  <si>
    <t>3 part - black &amp; red 8"x11" contracts</t>
  </si>
  <si>
    <t>1000 for $162.00</t>
  </si>
  <si>
    <t>www.carbonlessondemand.com</t>
  </si>
  <si>
    <t>PVC</t>
  </si>
  <si>
    <t>shims</t>
  </si>
  <si>
    <t>storm window</t>
  </si>
  <si>
    <t>joulisie glass</t>
  </si>
  <si>
    <t>lentil</t>
  </si>
  <si>
    <t>entry door</t>
  </si>
  <si>
    <t>slider door</t>
  </si>
  <si>
    <t>storm door</t>
  </si>
  <si>
    <t>french door</t>
  </si>
  <si>
    <t>interior door</t>
  </si>
  <si>
    <t>garage door</t>
  </si>
  <si>
    <t>tool inventory</t>
  </si>
  <si>
    <t>2 x 4 x 16</t>
  </si>
  <si>
    <t>Tague Lumber</t>
  </si>
  <si>
    <t>total $279.76</t>
  </si>
  <si>
    <t>total $220.46 delivery extra $20.00</t>
  </si>
  <si>
    <t>$7.57 per (regular)</t>
  </si>
  <si>
    <t>Torres Lumber</t>
  </si>
  <si>
    <t>total $212.45 delivery extra $50</t>
  </si>
  <si>
    <t>2 x 4 x 10</t>
  </si>
  <si>
    <t>Smoot Lumber</t>
  </si>
  <si>
    <t>2 x 4 x 8</t>
  </si>
  <si>
    <t>total$204.50 -$216.50</t>
  </si>
  <si>
    <t>2 x 10 x 8</t>
  </si>
  <si>
    <t>Fritz WM H Lumber</t>
  </si>
  <si>
    <t>total $311.00 delivery extra $40</t>
  </si>
  <si>
    <t>CR Building Supply</t>
  </si>
  <si>
    <t>total $205.40  delivery $50.00</t>
  </si>
  <si>
    <t>Geppart</t>
  </si>
  <si>
    <t>Paradise Stock</t>
  </si>
  <si>
    <t>2 X 4 X16</t>
  </si>
  <si>
    <t>Shelly Lumber</t>
  </si>
  <si>
    <t>$4.55 per (regular)</t>
  </si>
  <si>
    <t>500-50 dollars</t>
  </si>
  <si>
    <t>2 X 4 X 10</t>
  </si>
  <si>
    <t>woodland</t>
  </si>
  <si>
    <t>$3.29 per (regular)</t>
  </si>
  <si>
    <t>Fritz WM H lumber</t>
  </si>
  <si>
    <t>$9.13 per (regular)</t>
  </si>
  <si>
    <t>N/A (treated)</t>
  </si>
  <si>
    <t>Box of Framing Nails for PASS LOAD 3  inches long</t>
  </si>
  <si>
    <t>2,500 PERBOX</t>
  </si>
  <si>
    <t>Woodland Lumber</t>
  </si>
  <si>
    <t>2,500 PER BOX</t>
  </si>
  <si>
    <t>$29.98(smooth)</t>
  </si>
  <si>
    <t>41.98(ring) 1,000 PER BOX</t>
  </si>
  <si>
    <t>PER BOX</t>
  </si>
  <si>
    <t>Curtis Glass Block Procurement List</t>
  </si>
  <si>
    <t>NOTES</t>
  </si>
  <si>
    <t>VENDOR</t>
  </si>
  <si>
    <t>SIZE</t>
  </si>
  <si>
    <t>PRICE PER UNIT</t>
  </si>
  <si>
    <t>CLEAR</t>
  </si>
  <si>
    <t>FROSTED</t>
  </si>
  <si>
    <t>Kerrs</t>
  </si>
  <si>
    <t>4x8</t>
  </si>
  <si>
    <t>$5.75 plus tax</t>
  </si>
  <si>
    <t>yes</t>
  </si>
  <si>
    <t>n/a</t>
  </si>
  <si>
    <t>Must be picked up  they don't deliver</t>
  </si>
  <si>
    <t>hey don't</t>
  </si>
  <si>
    <t xml:space="preserve"> deliver 1528 washington av</t>
  </si>
  <si>
    <t>6x8</t>
  </si>
  <si>
    <t>8x8</t>
  </si>
  <si>
    <t>6x6</t>
  </si>
  <si>
    <t>$57.00 w/out vent</t>
  </si>
  <si>
    <t>They do not sell single blocks. Sheet is 4 across</t>
  </si>
  <si>
    <t>$67.00 w/ vent</t>
  </si>
  <si>
    <t>top and bottom. 2 rows</t>
  </si>
  <si>
    <t>Delivery charge $100</t>
  </si>
  <si>
    <t xml:space="preserve">Vender </t>
  </si>
  <si>
    <t>Size</t>
  </si>
  <si>
    <t>Design</t>
  </si>
  <si>
    <t>Northeast Builders</t>
  </si>
  <si>
    <t>decora regular</t>
  </si>
  <si>
    <t>wavey appearance</t>
  </si>
  <si>
    <t>6x7</t>
  </si>
  <si>
    <t>argus</t>
  </si>
  <si>
    <t>vue</t>
  </si>
  <si>
    <t>6x9</t>
  </si>
  <si>
    <t>delphi thinline</t>
  </si>
  <si>
    <t>diamond apperance</t>
  </si>
  <si>
    <t>6x10</t>
  </si>
  <si>
    <t>icescapes</t>
  </si>
  <si>
    <t>frosted</t>
  </si>
  <si>
    <t>6x11</t>
  </si>
  <si>
    <t>decora (other)</t>
  </si>
  <si>
    <t>decora(other)</t>
  </si>
  <si>
    <t>12x12</t>
  </si>
  <si>
    <t>12x13</t>
  </si>
  <si>
    <t>12x14</t>
  </si>
  <si>
    <t>12x15</t>
  </si>
  <si>
    <t>12x16</t>
  </si>
  <si>
    <t>12x17</t>
  </si>
  <si>
    <t>special order</t>
  </si>
  <si>
    <t>Keystone Glass Block</t>
  </si>
  <si>
    <t>$3.98 per block</t>
  </si>
  <si>
    <t>If 90 degree turn they can fabricate a panel. Just needs sketch of project</t>
  </si>
  <si>
    <t>vendor uses a sealant versus cement.</t>
  </si>
  <si>
    <t>Cava</t>
  </si>
  <si>
    <t>these blocks come in both wavey and diamond patterns</t>
  </si>
  <si>
    <t>this block is 3 and 1/8 inch thick</t>
  </si>
  <si>
    <t>Decora</t>
  </si>
  <si>
    <t>Icescapes</t>
  </si>
  <si>
    <t>CURTIS  BATHTUB PROCUREMENT LIST</t>
  </si>
  <si>
    <t>ITEM</t>
  </si>
  <si>
    <t>PHONE</t>
  </si>
  <si>
    <t>(1) 54" X 30" X 14" STEEL BATHTUB</t>
  </si>
  <si>
    <t>Delaware</t>
  </si>
  <si>
    <t>Valley Plumbing</t>
  </si>
  <si>
    <t>$399.62 TAX INC.</t>
  </si>
  <si>
    <t>Only have a 60" bone, almond left hand</t>
  </si>
  <si>
    <t>Ferguson</t>
  </si>
  <si>
    <t>right hand</t>
  </si>
  <si>
    <t>left hand</t>
  </si>
  <si>
    <t>Weinstein</t>
  </si>
  <si>
    <t>Barrco</t>
  </si>
  <si>
    <t>both left and right hand</t>
  </si>
  <si>
    <t>Westend</t>
  </si>
  <si>
    <t>Joe Supply</t>
  </si>
  <si>
    <t>does not include tax, and fittings</t>
  </si>
  <si>
    <t>YR Supply</t>
  </si>
  <si>
    <t>plus Gabor pvc drain (special order)$73.85</t>
  </si>
  <si>
    <t>APR Supply</t>
  </si>
  <si>
    <t>tax not included</t>
  </si>
  <si>
    <t>CURTIS PROCUREMENT ENGLEHORN THREE LIGHT WALL/BATH IN CHROME</t>
  </si>
  <si>
    <t>PRODUCT</t>
  </si>
  <si>
    <t>Englehorn Three  Light  Wall/ Bath  in Chrome</t>
  </si>
  <si>
    <t>Product number 4413403-05</t>
  </si>
  <si>
    <t>Rittenhouse Electric Supply</t>
  </si>
  <si>
    <t>$145.00 &amp;  $8 to $10 shipping UPS</t>
  </si>
  <si>
    <t>No charge for local delivery</t>
  </si>
  <si>
    <t>Staley</t>
  </si>
  <si>
    <t>Kay lighting</t>
  </si>
  <si>
    <t>$12-$15 shipping UPS</t>
  </si>
  <si>
    <t>Colonial</t>
  </si>
  <si>
    <t>Has to be ordered 1 1/2 weeks</t>
  </si>
  <si>
    <t>and 1/2 weeks</t>
  </si>
  <si>
    <t>quote #b034508</t>
  </si>
  <si>
    <t>Ciro</t>
  </si>
  <si>
    <t>$15 shipping UPS</t>
  </si>
  <si>
    <t>2 week delivery time</t>
  </si>
  <si>
    <t>Westway</t>
  </si>
  <si>
    <t>N/A</t>
  </si>
  <si>
    <t>Does not carry Seagull products anymore</t>
  </si>
  <si>
    <t>City Electric</t>
  </si>
  <si>
    <t>Suburban Wholesale</t>
  </si>
  <si>
    <t>$101.00 plus shipping UPS</t>
  </si>
  <si>
    <t>If not needed for a week or so they may waive shipping</t>
  </si>
  <si>
    <t>$150.00 plus tax</t>
  </si>
  <si>
    <t>Online purchase only</t>
  </si>
  <si>
    <t>Cooper Electric Supply</t>
  </si>
  <si>
    <t>$112.50 plus shipping UPS</t>
  </si>
  <si>
    <t>$129.01 plus tax</t>
  </si>
  <si>
    <t xml:space="preserve"> 2"x4"x10'  premium whitewood studs</t>
  </si>
  <si>
    <t>Joist Framing</t>
  </si>
  <si>
    <t>drywall screws, pounds</t>
  </si>
  <si>
    <t>drywall tape, feet:</t>
  </si>
  <si>
    <t>joint compound, gallons:</t>
  </si>
  <si>
    <t>Wood - custom</t>
  </si>
  <si>
    <t>iron railing</t>
  </si>
  <si>
    <t>custom sleeve color</t>
  </si>
  <si>
    <t>custom cap</t>
  </si>
  <si>
    <t>custom base trim</t>
  </si>
  <si>
    <t>6" x 6" White vinyl post base trim</t>
  </si>
  <si>
    <t>6" x 6" White vinyl cap pyramid w/glue</t>
  </si>
  <si>
    <t xml:space="preserve"> vinyl post sleeves 6"x6" x 10' sleeves 38" long, sleeves 40" for stairs</t>
  </si>
  <si>
    <t xml:space="preserve"> 5/4"x6"x8' spruce or pine</t>
  </si>
  <si>
    <t>substitute</t>
  </si>
  <si>
    <t>fasteners</t>
  </si>
  <si>
    <t>fix</t>
  </si>
  <si>
    <t>double?</t>
  </si>
  <si>
    <t>Vender #2</t>
  </si>
  <si>
    <t>rosewood color-Timber tech</t>
  </si>
  <si>
    <t>j&amp;l</t>
  </si>
  <si>
    <t>100sqft coverage-TT</t>
  </si>
  <si>
    <t>3.30/ft 16'-$52.80</t>
  </si>
  <si>
    <t>2x6x10joist PT</t>
  </si>
  <si>
    <t>2x6x16 joist PT</t>
  </si>
  <si>
    <t>3.25/ft</t>
  </si>
  <si>
    <t>woodland?</t>
  </si>
  <si>
    <t>4"x 4" post base anchors,</t>
  </si>
  <si>
    <t xml:space="preserve"> 1-1/4" 8' galvanized Drywall Corner Bead   </t>
  </si>
  <si>
    <t>Trim Molding</t>
  </si>
  <si>
    <t>Grip-Rite 5-lb 9-Gauge 3-1/4-in Hot-Dipped Galvanized Smooth Nails</t>
  </si>
  <si>
    <t> Steel  Post Base (Common: 6-in; Actual: 5.5-in)</t>
  </si>
  <si>
    <t>SHEETROCK Brand 2-1/16-in x 250-ft White Joint Tape</t>
  </si>
  <si>
    <t>19/32 4x8 8in oc T1-11</t>
  </si>
  <si>
    <t>number exterior (    x   x    ) sheathing</t>
  </si>
  <si>
    <t>total ceiling sqft</t>
  </si>
  <si>
    <r>
      <t xml:space="preserve">(#) ( 2   x </t>
    </r>
    <r>
      <rPr>
        <b/>
        <sz val="11"/>
        <color rgb="FFFF0000"/>
        <rFont val="Calibri"/>
        <family val="2"/>
        <scheme val="minor"/>
      </rPr>
      <t xml:space="preserve">z </t>
    </r>
    <r>
      <rPr>
        <b/>
        <sz val="11"/>
        <color theme="1"/>
        <rFont val="Calibri"/>
        <family val="2"/>
        <scheme val="minor"/>
      </rPr>
      <t xml:space="preserve"> x  </t>
    </r>
    <r>
      <rPr>
        <b/>
        <sz val="11"/>
        <color rgb="FFFF0000"/>
        <rFont val="Calibri"/>
        <family val="2"/>
        <scheme val="minor"/>
      </rPr>
      <t>y</t>
    </r>
    <r>
      <rPr>
        <b/>
        <sz val="11"/>
        <color theme="1"/>
        <rFont val="Calibri"/>
        <family val="2"/>
        <scheme val="minor"/>
      </rPr>
      <t xml:space="preserve">  ) </t>
    </r>
    <r>
      <rPr>
        <b/>
        <sz val="11"/>
        <color rgb="FFFF0000"/>
        <rFont val="Calibri"/>
        <family val="2"/>
        <scheme val="minor"/>
      </rPr>
      <t>framing type</t>
    </r>
    <r>
      <rPr>
        <b/>
        <sz val="11"/>
        <color theme="1"/>
        <rFont val="Calibri"/>
        <family val="2"/>
        <scheme val="minor"/>
      </rPr>
      <t xml:space="preserve"> studs</t>
    </r>
  </si>
  <si>
    <r>
      <t xml:space="preserve">(#) </t>
    </r>
    <r>
      <rPr>
        <b/>
        <sz val="11"/>
        <color rgb="FFFF0000"/>
        <rFont val="Calibri"/>
        <family val="2"/>
        <scheme val="minor"/>
      </rPr>
      <t>inside wall material</t>
    </r>
    <r>
      <rPr>
        <b/>
        <sz val="11"/>
        <color theme="1"/>
        <rFont val="Calibri"/>
        <family val="2"/>
        <scheme val="minor"/>
      </rPr>
      <t xml:space="preserve"> ( 4   x 8   x </t>
    </r>
    <r>
      <rPr>
        <b/>
        <sz val="11"/>
        <color rgb="FFFF0000"/>
        <rFont val="Calibri"/>
        <family val="2"/>
        <scheme val="minor"/>
      </rPr>
      <t xml:space="preserve">y </t>
    </r>
    <r>
      <rPr>
        <b/>
        <sz val="11"/>
        <color theme="1"/>
        <rFont val="Calibri"/>
        <family val="2"/>
        <scheme val="minor"/>
      </rPr>
      <t xml:space="preserve">  ) sheets</t>
    </r>
  </si>
  <si>
    <t>color - demo- reuse</t>
  </si>
  <si>
    <t>REQUIRED MATERIALS (# OF PIECES)</t>
  </si>
  <si>
    <t>LAM12R Locking Angle (12') - Ceiling or Soffit</t>
  </si>
  <si>
    <t>QuikStix Soffit: </t>
  </si>
  <si>
    <t>QS610R QuikStix Soffit with 6" punching (10')</t>
  </si>
  <si>
    <t>Locking Angle: </t>
  </si>
  <si>
    <t>WallHeight:Width:</t>
  </si>
  <si>
    <t>x</t>
  </si>
  <si>
    <t>100 sq.ft.</t>
  </si>
  <si>
    <t>Subtract windows and doors.?Help</t>
  </si>
  <si>
    <t>(100 sq. ft. – 0 sq. ft. of window and door area)</t>
  </si>
  <si>
    <t>GallonsQuartsCoats</t>
  </si>
  <si>
    <t>Shop Paint</t>
  </si>
  <si>
    <t>+Add a Wall</t>
  </si>
  <si>
    <t>Results: 100 sq. ft.</t>
  </si>
  <si>
    <t>Paint10</t>
  </si>
  <si>
    <t>Primer02</t>
  </si>
  <si>
    <t>coats</t>
  </si>
  <si>
    <t>Estimated Coverage Amounts:</t>
  </si>
  <si>
    <t>Paint: 350 sq. ft. per gallon</t>
  </si>
  <si>
    <t>Primer: 200 sq. ft. per gallon</t>
  </si>
  <si>
    <t>87.5=1qt</t>
  </si>
  <si>
    <t>50=1qt</t>
  </si>
  <si>
    <t>12 feet rebars</t>
  </si>
  <si>
    <t>diameter?</t>
  </si>
  <si>
    <t>2 vertical rebar</t>
  </si>
  <si>
    <t>Van stone job</t>
  </si>
  <si>
    <t>BLACK JACK Ultra-Maxx 1000 Fast-Dry Blacktop Driveway Filler and Sealer (10 Year)</t>
  </si>
  <si>
    <t>Coverage Area (Sq. Feet)</t>
  </si>
  <si>
    <t>350sqft</t>
  </si>
  <si>
    <t>Water ratio = 1.25 gallons</t>
  </si>
  <si>
    <t>Approximate coverage, 6-in x 6-in; 8-12 sq ft (36 blocks)8-in x 8-in; 11-15 sq ft (28 blocks)12-in x 12-in; 16-20 sq ft (18 blocks)</t>
  </si>
  <si>
    <t>Trowel Size</t>
  </si>
  <si>
    <t>Min Coverage</t>
  </si>
  <si>
    <t>Max Coverage</t>
  </si>
  <si>
    <t>1/4" x 1/4" x 1/4" (6 x 6 x 6 mm) Square-Notch</t>
  </si>
  <si>
    <t>85 sq. ft. (8.8 M²)</t>
  </si>
  <si>
    <t>95 sq. ft. (8.8 M²)</t>
  </si>
  <si>
    <t>1/4" x 3/8" x 1/4" (6 x 9.5 x 6 mm) Square-Notch</t>
  </si>
  <si>
    <t>60 sq. ft. (5.6 M²)</t>
  </si>
  <si>
    <t>67 sq. ft. (6.2 M²)</t>
  </si>
  <si>
    <t>1/2" x 1/2" x 1/2" (13 x 13 x 13 mm) Square-Notch</t>
  </si>
  <si>
    <t>42 sq. ft. (3.9 M²)</t>
  </si>
  <si>
    <t>47 sq. ft. (4.4 M²)</t>
  </si>
  <si>
    <t>3/4" × 9/16" × 3/8" (19 × 14 × 9.5 mm) U-Notch</t>
  </si>
  <si>
    <t>34 sq. ft. (3.2 M²)</t>
  </si>
  <si>
    <t>38 sq. ft. (3.5 M²)</t>
  </si>
  <si>
    <t>thin set coverage</t>
  </si>
  <si>
    <t>http://www.ceramic-tile-floor.info/te/ntca/tileEstimatorNTCA.html</t>
  </si>
  <si>
    <t>line</t>
  </si>
  <si>
    <t>sku</t>
  </si>
  <si>
    <t>in stock</t>
  </si>
  <si>
    <t>bay location</t>
  </si>
  <si>
    <t>quantity</t>
  </si>
  <si>
    <t>UM</t>
  </si>
  <si>
    <t>unit rate</t>
  </si>
  <si>
    <t>extended</t>
  </si>
  <si>
    <t>tax</t>
  </si>
  <si>
    <t>mkdn</t>
  </si>
  <si>
    <t>11/16 x 3 1/4 pine window sills</t>
  </si>
  <si>
    <t>16-Gauge Galvanized 6x Adjustable Post Cap</t>
  </si>
  <si>
    <t>Galvanized 12-Gauge 6x6 Post Base</t>
  </si>
  <si>
    <t>4x4x10' pressure Treated posts</t>
  </si>
  <si>
    <t>4x4x12' pressure Treated posts</t>
  </si>
  <si>
    <t>4x4x16' pressure Treated posts</t>
  </si>
  <si>
    <t>4x4x20' pressure Treated posts</t>
  </si>
  <si>
    <t>6"x6"x10' pressure Treated posts</t>
  </si>
  <si>
    <t>6"x6"x12' pressure Treated posts</t>
  </si>
  <si>
    <t>6"x6"x16' pressure Treated posts</t>
  </si>
  <si>
    <t>6"x6"x20' pressure Treated posts</t>
  </si>
  <si>
    <t xml:space="preserve">1"  x 6"  x  16' pvc decking boards </t>
  </si>
  <si>
    <t xml:space="preserve">1"  x 6"  x  16' composite decking boards </t>
  </si>
  <si>
    <t xml:space="preserve"> 5/4"x6"x10' spruce or pine</t>
  </si>
  <si>
    <t xml:space="preserve"> 5/4"x6"x12' spruce or pine</t>
  </si>
  <si>
    <t xml:space="preserve"> 5/4"x6"x16' spruce or pine</t>
  </si>
  <si>
    <t xml:space="preserve"> 5/4"x6"x20' spruce or pine</t>
  </si>
  <si>
    <t>upgrade option</t>
  </si>
  <si>
    <t>RESULTS:</t>
  </si>
  <si>
    <t>Yards:</t>
  </si>
  <si>
    <t>How many pre-mix bags:</t>
  </si>
  <si>
    <t>40# Bags:</t>
  </si>
  <si>
    <t>60# Bags:</t>
  </si>
  <si>
    <t>80# Bags:</t>
  </si>
  <si>
    <t>algorithm</t>
  </si>
  <si>
    <t>http://www.concretenetwork.com/concrete/howmuch/calculator.htm</t>
  </si>
  <si>
    <t>2" x 10" x 8' joist PT</t>
  </si>
  <si>
    <t>2" x 10" x 12' joist PT</t>
  </si>
  <si>
    <t>2" x 10" x 10' joist PT</t>
  </si>
  <si>
    <t>2" x 10" x 16' joist PT</t>
  </si>
  <si>
    <t>2" x 12" x 8' joist PT</t>
  </si>
  <si>
    <t>2" x 12" x 10' joist PT</t>
  </si>
  <si>
    <t>2" x 12" x 12' joist PT</t>
  </si>
  <si>
    <t>2" x 12" x 16' joist PT</t>
  </si>
  <si>
    <t>Joist Hanger  2" x12" 18 Gauge</t>
  </si>
  <si>
    <t>Total posts: </t>
  </si>
  <si>
    <t>Total Balusters Needed: 0</t>
  </si>
  <si>
    <t>Maximum Joist Span: 10 ft. 9 in</t>
  </si>
  <si>
    <t>Flooring Board Length OPTIONS</t>
  </si>
  <si>
    <t># Required</t>
  </si>
  <si>
    <t>% Waste Factor</t>
  </si>
  <si>
    <t>Required + Waste</t>
  </si>
  <si>
    <t>20'</t>
  </si>
  <si>
    <t>0 %</t>
  </si>
  <si>
    <t>18'</t>
  </si>
  <si>
    <t>16'</t>
  </si>
  <si>
    <t>14'</t>
  </si>
  <si>
    <t>12'</t>
  </si>
  <si>
    <t>10'</t>
  </si>
  <si>
    <t>8'</t>
  </si>
  <si>
    <t>Total Screws:</t>
  </si>
  <si>
    <t>Total Hidden Fasteners:</t>
  </si>
  <si>
    <t>http://www.decks.com/calculators/Floor</t>
  </si>
  <si>
    <t>Corner Footings:</t>
  </si>
  <si>
    <t>Clay: 0 inch diameter footing</t>
  </si>
  <si>
    <t>Sand: 0 inch diameter footing</t>
  </si>
  <si>
    <t>Gravel: 0 inch diameter footing</t>
  </si>
  <si>
    <t>6 ft. x 36 in. White vinyl Traditional Stair Kit with out brackets</t>
  </si>
  <si>
    <t>8 ft. x 36 in. white Traditional Pre-Built stair Rail without Brackets</t>
  </si>
  <si>
    <t>4 pc vinyl stair handrail angle bracket kit</t>
  </si>
  <si>
    <t>lowes?</t>
  </si>
  <si>
    <t>6"x6" x8' pressure treated posts</t>
  </si>
  <si>
    <t>Fascia</t>
  </si>
  <si>
    <t>lowes 15.15?</t>
  </si>
  <si>
    <t> 1.25-in x 2-in x 7-ft Interior Primed Pine Brick Moulding (Pattern 180)</t>
  </si>
  <si>
    <t>5-lb 9-Gauge 3-in Bright Steel Smooth Nails</t>
  </si>
  <si>
    <t>qty-coverage?</t>
  </si>
  <si>
    <t>Plytanium 15/32 x 4 x 8 Pine Sheathing Plywood</t>
  </si>
  <si>
    <t>Lumber</t>
  </si>
  <si>
    <t>sheets luane plywood 4x8</t>
  </si>
  <si>
    <t xml:space="preserve"> sheets AC Plywood 4x8</t>
  </si>
  <si>
    <t>9.25 woodland</t>
  </si>
  <si>
    <t>1.68 woodland</t>
  </si>
  <si>
    <t>6 mil poly 10 x 100</t>
  </si>
  <si>
    <t xml:space="preserve">woodland </t>
  </si>
  <si>
    <t>Number of commercial units (2 gal)</t>
  </si>
  <si>
    <t>Number of standard units (1 gal)</t>
  </si>
  <si>
    <t>Number of 10 pound units</t>
  </si>
  <si>
    <t>Number of 25 pound bags</t>
  </si>
  <si>
    <t>Material in pounds:</t>
  </si>
  <si>
    <t>http://www.bostik-us.com/markets/flooring/grout-material-calculator</t>
  </si>
  <si>
    <t>Tile Size (inches)</t>
  </si>
  <si>
    <t>Grout Joint Size</t>
  </si>
  <si>
    <t>Calculated Coverage Per Unit</t>
  </si>
  <si>
    <t>Width</t>
  </si>
  <si>
    <t>Length</t>
  </si>
  <si>
    <t>Thickness</t>
  </si>
  <si>
    <t>(inches)</t>
  </si>
  <si>
    <t xml:space="preserve">33.66-in H White Vitreous China Complete Pedestal Sink </t>
  </si>
  <si>
    <t>Toilets</t>
  </si>
  <si>
    <t>a</t>
  </si>
  <si>
    <t>b</t>
  </si>
  <si>
    <t>1/2 x 30"x14" white steel tub LHO</t>
  </si>
  <si>
    <t>c x f lug 90</t>
  </si>
  <si>
    <t>cc cplg</t>
  </si>
  <si>
    <t>c x f adpt</t>
  </si>
  <si>
    <t>Thin set</t>
  </si>
  <si>
    <t>1 sqft = 4lbs thinset</t>
  </si>
  <si>
    <t>Light Fixture(s) ???</t>
  </si>
  <si>
    <t>15-Amp White Duplex Electrical Outlet</t>
  </si>
  <si>
    <t>18-cu in 1-Gang Old Work Plastic Electrical Box - round</t>
  </si>
  <si>
    <t>CANTEX 25-cu in 2-Gang Old Work Plastic Electrical Box</t>
  </si>
  <si>
    <t>Halo White Open Recessed Light Trim (Fits Housing Diameter: 5-in)</t>
  </si>
  <si>
    <t>100-ft 12-2 Indoor Non-Metallic Wire (By-the-Roll)</t>
  </si>
  <si>
    <t>CARLON 20-cu in 1-Gang New Work Plastic Electrical Box</t>
  </si>
  <si>
    <t>Laminate 47-7/8-in x 9-7/8-in White Shelf Board</t>
  </si>
  <si>
    <t>Style Selections 8-in x 1-1/2-in White Shelf Bracket</t>
  </si>
  <si>
    <t>shelf</t>
  </si>
  <si>
    <t>chucks garage 3515 midvale</t>
  </si>
  <si>
    <t>215 842-2200</t>
  </si>
  <si>
    <t>1) 1/4" finish plywood 4 x 8</t>
  </si>
  <si>
    <t>dark walnut stain</t>
  </si>
  <si>
    <t>white pine 3/4"x10"</t>
  </si>
  <si>
    <t>diamond lumber 609 261-2701</t>
  </si>
  <si>
    <t>90 delivery</t>
  </si>
  <si>
    <t>pace</t>
  </si>
  <si>
    <t>50'</t>
  </si>
  <si>
    <t>10' or 100 ct</t>
  </si>
  <si>
    <t>wood shakes</t>
  </si>
  <si>
    <t>cedar shake</t>
  </si>
  <si>
    <t>abc</t>
  </si>
  <si>
    <t>wood scallops</t>
  </si>
  <si>
    <t>cedar scallops</t>
  </si>
  <si>
    <t>vinyl scallops</t>
  </si>
  <si>
    <t xml:space="preserve">.090 mill black epdm rubber (10’ x 50’ rolls) </t>
  </si>
  <si>
    <t xml:space="preserve">0.045 mill black epdm rubber (10’ x 50’ rolls) </t>
  </si>
  <si>
    <t>3.14?</t>
  </si>
  <si>
    <t>30rl</t>
  </si>
  <si>
    <t>quality</t>
  </si>
  <si>
    <t>20amp gfci receptical</t>
  </si>
  <si>
    <t>dunne ex</t>
  </si>
  <si>
    <t>20amp duplex receptical</t>
  </si>
  <si>
    <t>20 amp single pole switch</t>
  </si>
  <si>
    <t>20amp single pole breaker</t>
  </si>
  <si>
    <t>15 amp single pole breaker</t>
  </si>
  <si>
    <t>Bathrooms &amp; basements</t>
  </si>
  <si>
    <t>seat</t>
  </si>
  <si>
    <t>no seat</t>
  </si>
  <si>
    <t>labov</t>
  </si>
  <si>
    <t>weinstein .87</t>
  </si>
  <si>
    <t>2.37 labov, 2.54 labov</t>
  </si>
  <si>
    <t>with bolts ? 1/4" x 2 1/4" closet bolts</t>
  </si>
  <si>
    <t>labov 11.45 centco seat</t>
  </si>
  <si>
    <t>stelwagon 11</t>
  </si>
  <si>
    <t>roslyn</t>
  </si>
  <si>
    <t>stelwagon 60</t>
  </si>
  <si>
    <t>5 gallon Cans plastic cement</t>
  </si>
  <si>
    <t>harvey</t>
  </si>
  <si>
    <t>j&amp;l 13.75</t>
  </si>
  <si>
    <t>12?</t>
  </si>
  <si>
    <t>stelwagon 10.50</t>
  </si>
  <si>
    <t>stelwagon</t>
  </si>
  <si>
    <t>4"x150</t>
  </si>
  <si>
    <t>quality &amp; j&amp;l</t>
  </si>
  <si>
    <t>30lb - 2q</t>
  </si>
  <si>
    <t>7/8" insulated glass (approx 8.25 x 9.5)</t>
  </si>
  <si>
    <t>bryn mawr glass</t>
  </si>
  <si>
    <t>split rail</t>
  </si>
  <si>
    <t>splirailstore.com</t>
  </si>
  <si>
    <t>8' pressure treated rails PT</t>
  </si>
  <si>
    <t>11' pressure treated rails PT</t>
  </si>
  <si>
    <t>natural -$1</t>
  </si>
  <si>
    <t>2 hole line post</t>
  </si>
  <si>
    <t>3 hole line post</t>
  </si>
  <si>
    <t>end posts</t>
  </si>
  <si>
    <t>corner posts</t>
  </si>
  <si>
    <t>split rail fence 42"</t>
  </si>
  <si>
    <t>split rail fence 48"</t>
  </si>
  <si>
    <t>split rail fence 60"</t>
  </si>
  <si>
    <t>green or black pvc coated 2"x4" grid</t>
  </si>
  <si>
    <t>weled wire 4' x 100'</t>
  </si>
  <si>
    <t>60$ delivery</t>
  </si>
  <si>
    <t>straight line desing</t>
  </si>
  <si>
    <t>bath addition drawing  x</t>
  </si>
  <si>
    <t>deck</t>
  </si>
  <si>
    <t>3' stair  standard exterior  black iron railing</t>
  </si>
  <si>
    <t>10' level standard exterior  black iron railing</t>
  </si>
  <si>
    <t>marano ironworks</t>
  </si>
  <si>
    <t>custom vinyl railing</t>
  </si>
  <si>
    <t>jack rental</t>
  </si>
  <si>
    <t>75/day</t>
  </si>
  <si>
    <t>mini excavator</t>
  </si>
  <si>
    <t>3.6 qt Elastomeric crack filler</t>
  </si>
  <si>
    <t>QPR 50Lb Qpr Permanent Asphalt Repair</t>
  </si>
  <si>
    <t>BLACK JACK New Black 300 Asphalt-Refreshing Sealer(3 yr)</t>
  </si>
  <si>
    <t xml:space="preserve">2 pieces rebar running length - </t>
  </si>
  <si>
    <t>Masonry Paint &amp; Sealers</t>
  </si>
  <si>
    <t>ncs - south philly frost pack 200</t>
  </si>
  <si>
    <t>close cell spray foam 2-part</t>
  </si>
  <si>
    <t>ceiling r val = 38</t>
  </si>
  <si>
    <t>floor=19</t>
  </si>
  <si>
    <t>code philadelphia region</t>
  </si>
  <si>
    <t xml:space="preserve">COMPONENT CRITERIA </t>
  </si>
  <si>
    <t xml:space="preserve">Air barrier and thermal </t>
  </si>
  <si>
    <t xml:space="preserve">envelope </t>
  </si>
  <si>
    <t xml:space="preserve">Exterior thermal envelope insulation for framed walls is installed in substantial </t>
  </si>
  <si>
    <t xml:space="preserve">contact and continuous alignment with building envelope air barrier. </t>
  </si>
  <si>
    <t xml:space="preserve">Breaks or joints in the air barrier are filled or repaired. </t>
  </si>
  <si>
    <t xml:space="preserve">Air-permeable insulation is not used as a sealing material. </t>
  </si>
  <si>
    <t xml:space="preserve">Ceiling/attic </t>
  </si>
  <si>
    <t xml:space="preserve">Air barrier in any dropped ceiling/soffit is substantially aligned with insulation and </t>
  </si>
  <si>
    <t xml:space="preserve">any gaps are sealed. </t>
  </si>
  <si>
    <t xml:space="preserve">Attic access (except unvented attic), knee wall door, or drop down stair is sealed. </t>
  </si>
  <si>
    <t xml:space="preserve">Walls Corners and headers are insulated. </t>
  </si>
  <si>
    <t xml:space="preserve">Junction of foundation and sill plate is sealed. </t>
  </si>
  <si>
    <t xml:space="preserve">Windows and doors Space between window/door jambs and framing is sealed. </t>
  </si>
  <si>
    <t xml:space="preserve">Rim joists Rim joists are insulated and include an air barrier. </t>
  </si>
  <si>
    <t xml:space="preserve">Floors (including above </t>
  </si>
  <si>
    <t xml:space="preserve">garage and cantilevered </t>
  </si>
  <si>
    <t xml:space="preserve">floors) </t>
  </si>
  <si>
    <t xml:space="preserve">Insulation is installed to maintain permanent contact with underside of subfloor </t>
  </si>
  <si>
    <t xml:space="preserve">decking. </t>
  </si>
  <si>
    <t xml:space="preserve">Air barrier is installed at any exposed edge of floor. </t>
  </si>
  <si>
    <t xml:space="preserve">Crawlspace walls </t>
  </si>
  <si>
    <t xml:space="preserve">Insulation is permanently attached to walls. </t>
  </si>
  <si>
    <t xml:space="preserve">Exposed earth in unvented crawlspaces is covered with Class I vapor retarder with </t>
  </si>
  <si>
    <t xml:space="preserve">overlapping joints taped. </t>
  </si>
  <si>
    <t xml:space="preserve">Shafts, penetrations </t>
  </si>
  <si>
    <t xml:space="preserve">Duct shafts, utility penetrations, knee walls and flue shafts opening to exterior or </t>
  </si>
  <si>
    <t xml:space="preserve">unconditional space are sealed. </t>
  </si>
  <si>
    <t xml:space="preserve">Narrow cavities Batts in narrow cavities are cut to fit, or narrow cavities are filled by sprayed/blown </t>
  </si>
  <si>
    <t xml:space="preserve">insulation. </t>
  </si>
  <si>
    <t xml:space="preserve">Garage separation Air sealing is provided between the garage and conditioned spaces. </t>
  </si>
  <si>
    <t xml:space="preserve">Recessed lighting Recessed light fixtures are airtight, IC rated and sealed to drywall. </t>
  </si>
  <si>
    <t xml:space="preserve">Exception—fixtures in conditioned space. </t>
  </si>
  <si>
    <t xml:space="preserve">Plumbing and wiring </t>
  </si>
  <si>
    <t xml:space="preserve">Insulation is placed between outside and pipes. Batt insulation is cut to fit around </t>
  </si>
  <si>
    <t xml:space="preserve">wiring and plumbing, or sprayed/blown insulation extends behind piping and </t>
  </si>
  <si>
    <t xml:space="preserve">wiring. </t>
  </si>
  <si>
    <t xml:space="preserve">Shower/tub on exterior </t>
  </si>
  <si>
    <t xml:space="preserve">wall </t>
  </si>
  <si>
    <t xml:space="preserve">Showers and tubs on exterior walls have insulation and an air barrier separating </t>
  </si>
  <si>
    <t xml:space="preserve">them from the exterior wall. </t>
  </si>
  <si>
    <t xml:space="preserve">Electrical/phone box on </t>
  </si>
  <si>
    <t xml:space="preserve">exterior wall Air barrier extends behind boxes or air sealed type boxes are installed. </t>
  </si>
  <si>
    <t xml:space="preserve">Common wall Air barrier is installed in common wall between dwelling units. </t>
  </si>
  <si>
    <t xml:space="preserve">HVAC register boots HVAC register boots that penetrate the thermal envelope are sealed to subfloor or </t>
  </si>
  <si>
    <t xml:space="preserve">drywall. </t>
  </si>
  <si>
    <t>Fireplace Fireplace walls include an air barrier</t>
  </si>
  <si>
    <t>Keeney Mfg. Co. 1-1/2-in Brushed Nickel Cable Drive with PVC Pipe</t>
  </si>
  <si>
    <t>waste &amp; over flow</t>
  </si>
  <si>
    <t>Plumbing Fixtures,  &amp; accessories</t>
  </si>
  <si>
    <t>Wet Area</t>
  </si>
  <si>
    <t>tile based wet area OR:</t>
  </si>
  <si>
    <r>
      <t>Tub/shower faucet combo (model-size-color)</t>
    </r>
    <r>
      <rPr>
        <b/>
        <u/>
        <sz val="11"/>
        <color rgb="FFFF0000"/>
        <rFont val="Calibri"/>
        <family val="2"/>
        <scheme val="minor"/>
      </rPr>
      <t>A-B-C</t>
    </r>
  </si>
  <si>
    <t>kurdi board</t>
  </si>
  <si>
    <r>
      <t>Counter tops -</t>
    </r>
    <r>
      <rPr>
        <b/>
        <u/>
        <sz val="11"/>
        <color rgb="FFFF0000"/>
        <rFont val="Calibri"/>
        <family val="2"/>
        <scheme val="minor"/>
      </rPr>
      <t xml:space="preserve"> A-B-C</t>
    </r>
  </si>
  <si>
    <r>
      <t>threshold</t>
    </r>
    <r>
      <rPr>
        <b/>
        <u/>
        <sz val="11"/>
        <color rgb="FFFF0000"/>
        <rFont val="Calibri"/>
        <family val="2"/>
        <scheme val="minor"/>
      </rPr>
      <t>(type)</t>
    </r>
  </si>
  <si>
    <t>thermostat</t>
  </si>
  <si>
    <t>120 vac floor heat mat</t>
  </si>
  <si>
    <t>240 vac floor heat mat</t>
  </si>
  <si>
    <t>strainer, pop up drain</t>
  </si>
  <si>
    <t>accent tiles</t>
  </si>
  <si>
    <t>stain resistant grout</t>
  </si>
  <si>
    <t>grout - A</t>
  </si>
  <si>
    <t>Plumb Pak 1-1/2-in Brushed Nickel Foot Lock with PVC Pipe</t>
  </si>
  <si>
    <t> White Traditional Vinyl Lattice 4' x 8'</t>
  </si>
  <si>
    <t>Spruce Traditional Wood Lattice  4' x 8'</t>
  </si>
  <si>
    <t xml:space="preserve">Pennsylvania Uniform Construction Code </t>
  </si>
  <si>
    <t xml:space="preserve">DECK BUILDING PERMIT REQUIREMENTS </t>
  </si>
  <si>
    <t xml:space="preserve">A Building Permit is required for a deck where the floor surface is greater than 30 inches above </t>
  </si>
  <si>
    <t xml:space="preserve">grade at any point. </t>
  </si>
  <si>
    <t xml:space="preserve">1. General Construction </t>
  </si>
  <si>
    <t xml:space="preserve">a. All lumber must be pressure treated or naturally durable, such as redwood or </t>
  </si>
  <si>
    <t xml:space="preserve">cedar. </t>
  </si>
  <si>
    <t xml:space="preserve">b. All hardware must be non-corrosive. </t>
  </si>
  <si>
    <t xml:space="preserve">c. The footings must be a minimum of 36 inches below grade. </t>
  </si>
  <si>
    <t xml:space="preserve">d. The guardrail vertical balusters may have a maximum opening such that a 4" </t>
  </si>
  <si>
    <t xml:space="preserve">diameter sphere cannot pass through. </t>
  </si>
  <si>
    <t>e. The guard rail height may be a minimum of 36-inches and a maximum of 42-</t>
  </si>
  <si>
    <t xml:space="preserve">inches. </t>
  </si>
  <si>
    <t xml:space="preserve">2. Application Requirements </t>
  </si>
  <si>
    <t xml:space="preserve">a. Obtain Township Zoning Approval </t>
  </si>
  <si>
    <t xml:space="preserve">b. Complete a Building Permit Application </t>
  </si>
  <si>
    <t xml:space="preserve">c. Provide four (4) copies of a construction documents, including a site plan. </t>
  </si>
  <si>
    <t xml:space="preserve">d. The construction documents shall include the following: </t>
  </si>
  <si>
    <t xml:space="preserve">i. Size and spacing of joists </t>
  </si>
  <si>
    <t xml:space="preserve">ii. Size and spacing of posts </t>
  </si>
  <si>
    <t xml:space="preserve">iii. Size of beam </t>
  </si>
  <si>
    <t xml:space="preserve">iv. Size and method to attachment of ledger (the ledger shall be attached to </t>
  </si>
  <si>
    <t xml:space="preserve">the building using lag or through-bolts only) </t>
  </si>
  <si>
    <t xml:space="preserve">v. Height of deck above grade </t>
  </si>
  <si>
    <t xml:space="preserve">3. Required Inspections </t>
  </si>
  <si>
    <t xml:space="preserve">a. Footing (performed when footings are excavated, prior to pouring concrete) </t>
  </si>
  <si>
    <t xml:space="preserve">b. Framing (performed prior to installing decking boards – this inspection may be </t>
  </si>
  <si>
    <t xml:space="preserve">omitted at the discretion of the Building Code Official if the framing can be </t>
  </si>
  <si>
    <t xml:space="preserve">observed from below once the decking boards are installed). </t>
  </si>
  <si>
    <t xml:space="preserve">c. Final (performed when the deck, guardrails, stairs and all associated work is </t>
  </si>
  <si>
    <t xml:space="preserve">complete). </t>
  </si>
  <si>
    <t xml:space="preserve">Tools required would be a sledge hammer, pick and shovel, concrete rake, 4' straight edge, concrete mag trowel, concrete finish trowel, concrete divider, concrete edger and a finish broom. </t>
  </si>
  <si>
    <t>I always do a picture frame finish on my concrete</t>
  </si>
  <si>
    <t>types</t>
  </si>
  <si>
    <t>window type- manufacturer</t>
  </si>
  <si>
    <t>window &amp; door unit</t>
  </si>
  <si>
    <t>Window &amp; door moldings</t>
  </si>
  <si>
    <t>see trim</t>
  </si>
  <si>
    <t>4' x 8' OSB 1/2" sheathing</t>
  </si>
  <si>
    <t>Glass, Glass block &amp; accessories</t>
  </si>
  <si>
    <t>electric exhaust</t>
  </si>
  <si>
    <t>Window &amp; door Accessories</t>
  </si>
  <si>
    <t>3/4 in. Thick x 2-3/4 in. Wide x 94 in. Length Hardwood Stair Nose Molding</t>
  </si>
  <si>
    <t>Linear Track Kit with 3 R20 Step Cylinder Fixtures in White Finish</t>
  </si>
  <si>
    <t>1/2" cop tee cxcxc</t>
  </si>
  <si>
    <t>3/4" x 1/2" cop female adpter cxfpt</t>
  </si>
  <si>
    <t>1/2" fp ball &amp; waste vlv swt 500 psi LF</t>
  </si>
  <si>
    <t>8 oz. No. 5 Lead-Free Paste Flux</t>
  </si>
  <si>
    <t>1 lb. 97/3 Lead-Free Solder</t>
  </si>
  <si>
    <t>1-1/2 in. x 2-Yard Plumbers Abrasive Cloth Roll</t>
  </si>
  <si>
    <t>west supply</t>
  </si>
  <si>
    <t>5.99 woodland</t>
  </si>
  <si>
    <t>woodland - 11.6</t>
  </si>
  <si>
    <t>strainers</t>
  </si>
  <si>
    <t>Awning</t>
  </si>
  <si>
    <t>BRAND</t>
  </si>
  <si>
    <t>Betty</t>
  </si>
  <si>
    <t>Weather sheild</t>
  </si>
  <si>
    <t>Chapman</t>
  </si>
  <si>
    <t>CR Supply</t>
  </si>
  <si>
    <t xml:space="preserve"> Anderson</t>
  </si>
  <si>
    <t>5-7 weeks</t>
  </si>
  <si>
    <t>North American</t>
  </si>
  <si>
    <t>Vynex</t>
  </si>
  <si>
    <t>Can't</t>
  </si>
  <si>
    <t>Exp</t>
  </si>
  <si>
    <t>Marvic</t>
  </si>
  <si>
    <t>Unknown</t>
  </si>
  <si>
    <t>vinyl clad</t>
  </si>
  <si>
    <t>Philadelphia</t>
  </si>
  <si>
    <t>Narberth</t>
  </si>
  <si>
    <t>Havertown</t>
  </si>
  <si>
    <t>Newtown Square</t>
  </si>
  <si>
    <t>Malvern</t>
  </si>
  <si>
    <t>Phoenixville</t>
  </si>
  <si>
    <t xml:space="preserve">Norristown/Ambler </t>
  </si>
  <si>
    <t>Lansdale</t>
  </si>
  <si>
    <t>Warminster</t>
  </si>
  <si>
    <t>Glenside</t>
  </si>
  <si>
    <t>(215) 843-3300</t>
  </si>
  <si>
    <t>Nolen</t>
  </si>
  <si>
    <t>Have Chart</t>
  </si>
  <si>
    <t xml:space="preserve">665 +15 fuel </t>
  </si>
  <si>
    <t>(610) 583-4478</t>
  </si>
  <si>
    <t>(610) 461-2182</t>
  </si>
  <si>
    <t>didn’t have time</t>
  </si>
  <si>
    <t>215) 708-8420</t>
  </si>
  <si>
    <t>(215) 675-8900</t>
  </si>
  <si>
    <t>Delaware Valley Concrete</t>
  </si>
  <si>
    <t>(215) 641-1036</t>
  </si>
  <si>
    <t>Glenside Ready Mix Concrete Co</t>
  </si>
  <si>
    <t>(215) 739-5491</t>
  </si>
  <si>
    <t>Castor Material</t>
  </si>
  <si>
    <t>215) 457-1177</t>
  </si>
  <si>
    <t xml:space="preserve">D and S </t>
  </si>
  <si>
    <t>(610) 449-4100</t>
  </si>
  <si>
    <t>A Marinelli and Sons Inc</t>
  </si>
  <si>
    <t>(215) 752-1925</t>
  </si>
  <si>
    <t>610 476 4081</t>
  </si>
  <si>
    <t>Rahns concrete</t>
  </si>
  <si>
    <t>Special Price</t>
  </si>
  <si>
    <t>(610) 328-7128</t>
  </si>
  <si>
    <t>107-280- 31</t>
  </si>
  <si>
    <t>Estimated Costs:</t>
  </si>
  <si>
    <t>Rah</t>
  </si>
  <si>
    <t>80x233</t>
  </si>
  <si>
    <t>Number of yards Needed</t>
  </si>
  <si>
    <t>Payroll</t>
  </si>
  <si>
    <t>Company</t>
  </si>
  <si>
    <t>Intial costs</t>
  </si>
  <si>
    <t>Price per period</t>
  </si>
  <si>
    <t>Price per Month</t>
  </si>
  <si>
    <t>Total Costs</t>
  </si>
  <si>
    <t>Note</t>
  </si>
  <si>
    <t>Intuit</t>
  </si>
  <si>
    <t>79+2 per employee</t>
  </si>
  <si>
    <t>First Month Free</t>
  </si>
  <si>
    <t>ADP</t>
  </si>
  <si>
    <t>Keystone</t>
  </si>
  <si>
    <t>Inova</t>
  </si>
  <si>
    <t>(800) 925-7701</t>
  </si>
  <si>
    <t>Pinpayrollexpress.com-</t>
  </si>
  <si>
    <t xml:space="preserve">69.95+6 per </t>
  </si>
  <si>
    <t xml:space="preserve">75 for 11  people </t>
  </si>
  <si>
    <t>25 dollars + 2 or 4 (depending if over 10) dollars an employee</t>
  </si>
  <si>
    <t>Pay day masters</t>
  </si>
  <si>
    <t>38-43</t>
  </si>
  <si>
    <t>76-86</t>
  </si>
  <si>
    <t>Tyler 8779547873x7001</t>
  </si>
  <si>
    <t>Surepayroll</t>
  </si>
  <si>
    <t xml:space="preserve">Monthly 61 dollars </t>
  </si>
  <si>
    <t>Free</t>
  </si>
  <si>
    <t>OnPay</t>
  </si>
  <si>
    <t>41 monthly</t>
  </si>
  <si>
    <t>(877) 328-6505 </t>
  </si>
  <si>
    <t>Affordable Payroll</t>
  </si>
  <si>
    <t>50+5+.50 percheck</t>
  </si>
  <si>
    <t>50 permonth + mail</t>
  </si>
  <si>
    <t>Dunne Dumpster</t>
  </si>
  <si>
    <t>Cost 3-4 tons</t>
  </si>
  <si>
    <t>Duration</t>
  </si>
  <si>
    <t>Costs afterwards</t>
  </si>
  <si>
    <t>Total (2 weeks)</t>
  </si>
  <si>
    <t>610 636 9176 dan /6103618793</t>
  </si>
  <si>
    <t>Too Much Risk</t>
  </si>
  <si>
    <t>NA</t>
  </si>
  <si>
    <t>215-735-5787</t>
  </si>
  <si>
    <t xml:space="preserve">Nick Fausto (30 years) </t>
  </si>
  <si>
    <t>1250 retainor +183 file appeal</t>
  </si>
  <si>
    <t>Inspection</t>
  </si>
  <si>
    <t>Company name</t>
  </si>
  <si>
    <t>Joe Long's East Falls Auto</t>
  </si>
  <si>
    <t>Rossi Auto Repair</t>
  </si>
  <si>
    <t>45+60/50</t>
  </si>
  <si>
    <t>Midvale Avenue Automotive</t>
  </si>
  <si>
    <t>(215) 843-1533</t>
  </si>
  <si>
    <t>60 to 80</t>
  </si>
  <si>
    <t>depending on how many miles it has gone in the past year</t>
  </si>
  <si>
    <t>CHUCK'S GARAGE, INC.</t>
  </si>
  <si>
    <t>(215) 842-2200</t>
  </si>
  <si>
    <t>coupons</t>
  </si>
  <si>
    <t>Bud's Auto Repair</t>
  </si>
  <si>
    <t>(215) 225-4754</t>
  </si>
  <si>
    <t xml:space="preserve">60 total + tax </t>
  </si>
  <si>
    <t>Ruffin Family Enterprises</t>
  </si>
  <si>
    <t>(215) 223-1346</t>
  </si>
  <si>
    <t>65 tax</t>
  </si>
  <si>
    <t>Roy's Auto Services</t>
  </si>
  <si>
    <t>(215) 229-1942</t>
  </si>
  <si>
    <t>42 dollars</t>
  </si>
  <si>
    <t>Dunne Special Order</t>
  </si>
  <si>
    <t>qty</t>
  </si>
  <si>
    <t>price total</t>
  </si>
  <si>
    <t>•Ronbow Rectangle Undercounter Ceramic Vessel, 200520-WH, drain separate, 19.5 W, 14-9/16 D, 6.5 H</t>
  </si>
  <si>
    <t>dvp</t>
  </si>
  <si>
    <t>Jlorber</t>
  </si>
  <si>
    <t>Chester County KItch and Bath Eric</t>
  </si>
  <si>
    <t xml:space="preserve">(610) 430-3460 </t>
  </si>
  <si>
    <t>sbarry@cckab.com</t>
  </si>
  <si>
    <t>weinstein</t>
  </si>
  <si>
    <t>135+35</t>
  </si>
  <si>
    <t>KWC Plumbing</t>
  </si>
  <si>
    <t>gibbonsassoc@gmail.com</t>
  </si>
  <si>
    <t>S&amp;H Hardware</t>
  </si>
  <si>
    <t>Almost Heaven</t>
  </si>
  <si>
    <t>(304) 645-2310 End Of day</t>
  </si>
  <si>
    <t>art@almostheaven.net</t>
  </si>
  <si>
    <t>Ferguson A</t>
  </si>
  <si>
    <t>Perline Sales Rae</t>
  </si>
  <si>
    <t>US Supply</t>
  </si>
  <si>
    <t>Pennypack</t>
  </si>
  <si>
    <t>215 338 2200</t>
  </si>
  <si>
    <t>tim@pennypacksupply.com</t>
  </si>
  <si>
    <t>PPSCO direct</t>
  </si>
  <si>
    <t>215 465 1800 FU couple hours</t>
  </si>
  <si>
    <t>emcmullenpps@hotmail.com</t>
  </si>
  <si>
    <t>YR Supply  ian</t>
  </si>
  <si>
    <t>Lavish</t>
  </si>
  <si>
    <t>6106492441 2226</t>
  </si>
  <si>
    <t>toml@ussupply.com</t>
  </si>
  <si>
    <t>Stainless Drains Inc.</t>
  </si>
  <si>
    <t>888 3874045</t>
  </si>
  <si>
    <t>sheila@stainlessdrains.com</t>
  </si>
  <si>
    <t>Exquisite Bath and Kitchen</t>
  </si>
  <si>
    <t>610) 522-2550</t>
  </si>
  <si>
    <t>nowickem@gmail.com</t>
  </si>
  <si>
    <t>J Lorber Company</t>
  </si>
  <si>
    <t>215 638 2300</t>
  </si>
  <si>
    <t>harbo@jlorber.com</t>
  </si>
  <si>
    <t xml:space="preserve">Duff </t>
  </si>
  <si>
    <t>•Moen Eva 8" on center, brushed nickel, T6420BN-9000, MSRP $327.60</t>
  </si>
  <si>
    <t>135 + 59.40 Stocked</t>
  </si>
  <si>
    <t>SH</t>
  </si>
  <si>
    <t>•Moen Eva 8" on center, brushed nickel, T6420BN-9000, MSRP $327.61</t>
  </si>
  <si>
    <t>ARP Supply</t>
  </si>
  <si>
    <t>171 + shipping</t>
  </si>
  <si>
    <t>Joes supply</t>
  </si>
  <si>
    <t>•Moen Eva 8" on center, brushed nickel, T6420BN-9000, MSRP $327.62</t>
  </si>
  <si>
    <t>185+80</t>
  </si>
  <si>
    <t>•Moen Eva 8" on center, brushed nickel, T6420BN-9000, MSRP $327.63</t>
  </si>
  <si>
    <t>164+78= 243</t>
  </si>
  <si>
    <t>•Moen Eva 8" on center, brushed nickel, T6420BN-9000, MSRP $327.64</t>
  </si>
  <si>
    <t>146+64</t>
  </si>
  <si>
    <t>•Moen Eva 8" on center, brushed nickel, T6420BN-9000, MSRP $327.65</t>
  </si>
  <si>
    <t>Penny Stack</t>
  </si>
  <si>
    <t>Duff</t>
  </si>
  <si>
    <t>166.08+71.66</t>
  </si>
  <si>
    <t>Fegerson G</t>
  </si>
  <si>
    <t>YR</t>
  </si>
  <si>
    <t>Product Description (home depo item)</t>
  </si>
  <si>
    <t>•Gatco Dove 24", brushed nickel, GC4570, MSRP $52.50.  Want 3 of them.</t>
  </si>
  <si>
    <t>Lowes/home depo</t>
  </si>
  <si>
    <t>$166.09 / each</t>
  </si>
  <si>
    <t xml:space="preserve">lowes </t>
  </si>
  <si>
    <t>•GatcoDove, satin nickel, GC4575.  Want 2 of them.</t>
  </si>
  <si>
    <t xml:space="preserve">•Smedbo L325N 11" Grab Bar in Brushed Nickel from the Loft Collection, MSRP $186.00 </t>
  </si>
  <si>
    <t>•Smedbo L325N 11" Grab Bar in Brushed Nickel from the Loft Collection, MSRP $186.01</t>
  </si>
  <si>
    <t>•Smedbo L325N 11" Grab Bar in Brushed Nickel from the Loft Collection, MSRP $186.02</t>
  </si>
  <si>
    <t>http://www.decorglamour.com/checkout/cart/</t>
  </si>
  <si>
    <t>•Smedbo L325N 11" Grab Bar in Brushed Nickel from the Loft Collection, MSRP $186.03</t>
  </si>
  <si>
    <t>http://homebydecor.com/</t>
  </si>
  <si>
    <t>•Smedbo L325N 11" Grab Bar in Brushed Nickel from the Loft Collection, MSRP $186.04</t>
  </si>
  <si>
    <t>http://www.myknobs.com/</t>
  </si>
  <si>
    <t>•Smedbo L325N 11" Grab Bar in Brushed Nickel from the Loft Collection, MSRP $186.05</t>
  </si>
  <si>
    <t>http://www.efaucets.com/detail.asp?Product_Id=SL325N</t>
  </si>
  <si>
    <t>•Smedbo L325N 11" Grab Bar in Brushed Nickel from the Loft Collection, MSRP $186.06</t>
  </si>
  <si>
    <t>•Kohler, Cimarron Comfort Height® two-piece elongated 1.6 gpf toilet, left-hand trip lever, white, K-3589-T-0, MSRP, $440.60.</t>
  </si>
  <si>
    <t>153+90+34=227</t>
  </si>
  <si>
    <t>Fergueson</t>
  </si>
  <si>
    <t>sh</t>
  </si>
  <si>
    <t>PennyStack</t>
  </si>
  <si>
    <t>•Pfister, 1/2" Thermostatic Valve Only Trim, brushed nickel, R89-1TUK, MSRP $347.00</t>
  </si>
  <si>
    <t>Home depo</t>
  </si>
  <si>
    <t>•Pfister, 1/2" Thermostatic Valve Only Trim, brushed nickel, R89-1TUK, MSRP $347.01</t>
  </si>
  <si>
    <t>•Pfister, 1/2" Thermostatic Valve Only Trim, brushed nickel, R89-1TUK, MSRP $347.02</t>
  </si>
  <si>
    <t>Ferguson G</t>
  </si>
  <si>
    <t>•Pfister, 1/2" Thermostatic Valve Only Trim, brushed nickel, R89-1TUK, MSRP $347.03</t>
  </si>
  <si>
    <t>•Pfister, 1/2" Thermostatic Valve Only Trim, brushed nickel, R89-1TUK, MSRP $347.04</t>
  </si>
  <si>
    <t>•Pfister, 1/2" Thermostatic Valve Only Trim, brushed nickel, R89-1TUK, MSRP $347.05</t>
  </si>
  <si>
    <t>$218.61 / each</t>
  </si>
  <si>
    <t>•Pfister, 1/2" Thermostatic Valve Only Trim, brushed nickel, R89-1TUK, MSRP $347.06</t>
  </si>
  <si>
    <t>Kohler nonstack stillness wall mount bath spout</t>
  </si>
  <si>
    <t>Kohler, Stillness tub faucet, brushed nickel, K-952-BN, MSRP $238.25</t>
  </si>
  <si>
    <t>Pennystack</t>
  </si>
  <si>
    <t>HD/lowes</t>
  </si>
  <si>
    <t>$178.69 / eac</t>
  </si>
  <si>
    <t>JLOrber</t>
  </si>
  <si>
    <t>DVP</t>
  </si>
  <si>
    <t>)Kohler, Deck-mount two-way diverter valve, brushed nickel, K-9530-BN</t>
  </si>
  <si>
    <t>pennystack</t>
  </si>
  <si>
    <t>Home</t>
  </si>
  <si>
    <t>$272.66 / each</t>
  </si>
  <si>
    <t xml:space="preserve">strasser solid wood </t>
  </si>
  <si>
    <t>Exactly</t>
  </si>
  <si>
    <t>60" double vanity w/ mirror</t>
  </si>
  <si>
    <t>Furguson A</t>
  </si>
  <si>
    <t>Grove</t>
  </si>
  <si>
    <t>http://www.homedepot.com/p/Foremost-Ashburn-61-in-x-22-in-Vanity-in-Mahogany-with-Granite-Vanity-Top-in-Quadro-with-Double-White-Bowl-ASGAQD6122D/203085582?MERCH=REC-_-nosearch3-3-_-NA-_-203085582-_-N</t>
  </si>
  <si>
    <t>Mahogany  Missing one drawer</t>
  </si>
  <si>
    <t xml:space="preserve">66x32x22 apron and field install tile flange luxury series </t>
  </si>
  <si>
    <t xml:space="preserve">SH </t>
  </si>
  <si>
    <t>Edenton 66x36x22.5</t>
  </si>
  <si>
    <t>Jacuzze Tub (American Standard Everclean Integral... (apron?))</t>
  </si>
  <si>
    <t>ALS 1738.118 white whirlpool</t>
  </si>
  <si>
    <t>Pfister rough in valve, TX8-340A</t>
  </si>
  <si>
    <t>$126.00 / each</t>
  </si>
  <si>
    <t>Lowes?</t>
  </si>
  <si>
    <t>Ferg</t>
  </si>
  <si>
    <t>Kohler, Stillness multi function 2.5 gpm shower head, brushed nickel, K-968-BN, MSRP $294.30</t>
  </si>
  <si>
    <t>Fur</t>
  </si>
  <si>
    <t>Dvp</t>
  </si>
  <si>
    <t>PlumbersStock.com</t>
  </si>
  <si>
    <t>Wayfair</t>
  </si>
  <si>
    <t>http://www.overstock.com/</t>
  </si>
  <si>
    <t> $214.99</t>
  </si>
  <si>
    <t>Price</t>
  </si>
  <si>
    <t>4) 8' quarter round white</t>
  </si>
  <si>
    <t>11/16th</t>
  </si>
  <si>
    <t>2- 8' colonial base moulding 3 1/4"</t>
  </si>
  <si>
    <t>Geppert</t>
  </si>
  <si>
    <t>8 feet</t>
  </si>
  <si>
    <t>Tague</t>
  </si>
  <si>
    <t>Rittenhouse</t>
  </si>
  <si>
    <t>DMI</t>
  </si>
  <si>
    <t>AAA Lumber</t>
  </si>
  <si>
    <t>primed</t>
  </si>
  <si>
    <t>.65 primed finger</t>
  </si>
  <si>
    <t>west</t>
  </si>
  <si>
    <t>New deal</t>
  </si>
  <si>
    <t>1-3' stair edging</t>
  </si>
  <si>
    <t>Per foot</t>
  </si>
  <si>
    <t>vinyl</t>
  </si>
  <si>
    <t>Silver Fluted</t>
  </si>
  <si>
    <t>8 feet only length</t>
  </si>
  <si>
    <t>4 ft</t>
  </si>
  <si>
    <t>3.5 or 1.25 wide 3.34ft</t>
  </si>
  <si>
    <t>make it look rounded over</t>
  </si>
  <si>
    <t>3 foot</t>
  </si>
  <si>
    <t xml:space="preserve">PT-               2x4x </t>
  </si>
  <si>
    <t>J &amp; L Materials</t>
  </si>
  <si>
    <t>Cleans Stone</t>
  </si>
  <si>
    <t>4 ton</t>
  </si>
  <si>
    <t>Allied</t>
  </si>
  <si>
    <t>highway</t>
  </si>
  <si>
    <t xml:space="preserve">11.5 a ton + 109.25= </t>
  </si>
  <si>
    <t>4" expansion Joints</t>
  </si>
  <si>
    <t xml:space="preserve">allied </t>
  </si>
  <si>
    <t>Kerrs Building Materials Inc</t>
  </si>
  <si>
    <t>DandS masonry supply</t>
  </si>
  <si>
    <t>Home depot</t>
  </si>
  <si>
    <t>Nolen Building Materials</t>
  </si>
  <si>
    <t>Cava Building Supply</t>
  </si>
  <si>
    <t xml:space="preserve"> State Road Builders Supply Co</t>
  </si>
  <si>
    <t>BLOCK VENTS ALUMINUM 8" X 16" CAST</t>
  </si>
  <si>
    <t>foundations</t>
  </si>
  <si>
    <t>spray paint</t>
  </si>
  <si>
    <t>bracket</t>
  </si>
  <si>
    <t>shelving</t>
  </si>
  <si>
    <t>pod lignts</t>
  </si>
  <si>
    <t>track lights</t>
  </si>
  <si>
    <t>Light Fixtures</t>
  </si>
  <si>
    <t>Halo Remodel Airtight IC Recessed Light Housing</t>
  </si>
  <si>
    <t>other cheapier models</t>
  </si>
  <si>
    <t>Barraco</t>
  </si>
  <si>
    <t>Tub</t>
  </si>
  <si>
    <t>2 ¼” deep blue boxes    (1-Gang2-Gang3-Gang4- to 6-Gang)(ceiling- wall- floor)</t>
  </si>
  <si>
    <t xml:space="preserve">see Lighting, Fixtures &amp; accessories </t>
  </si>
  <si>
    <t>outlet</t>
  </si>
  <si>
    <t> 1-Gang White Decorator Duplex Receptacle Nylon Wall Plate</t>
  </si>
  <si>
    <t>work box</t>
  </si>
  <si>
    <t>plates</t>
  </si>
  <si>
    <t>gfci</t>
  </si>
  <si>
    <t>boxes, switch, outlets &amp; wall plates</t>
  </si>
  <si>
    <t>dimmer</t>
  </si>
  <si>
    <t>combination (outlet/switch</t>
  </si>
  <si>
    <t>Project Source 16-in x 17.5-in Frameless Plastic Surface Mount and Recessed Medicine Cabinet</t>
  </si>
  <si>
    <t>Project Source 16.13-in x 20.13-in Stainless Steel Plastic Surface Mount and Recessed Medicine Cabinet</t>
  </si>
  <si>
    <t>4-in Dia ABS Flange</t>
  </si>
  <si>
    <t>Siding Panels</t>
  </si>
  <si>
    <t>Siding Accessories</t>
  </si>
  <si>
    <t>1 tube  exterior caulk (color)</t>
  </si>
  <si>
    <t xml:space="preserve"> D5 clapboard vinyl siding (standard color)(.040)</t>
  </si>
  <si>
    <t xml:space="preserve"> D4 dutch lap vinyl siding (standard color)(.040)</t>
  </si>
  <si>
    <t xml:space="preserve"> D5 dutch lap vinyl siding (standard color)(.040)</t>
  </si>
  <si>
    <t xml:space="preserve"> D4 board &amp; batten vinyl siding (standard color)(.040)</t>
  </si>
  <si>
    <t>(Size - D4) clapboard vinyl siding (standard color)(.040)</t>
  </si>
  <si>
    <t xml:space="preserve">triple 3 </t>
  </si>
  <si>
    <t>$61.59 sq</t>
  </si>
  <si>
    <t>custom color - harvey 56?</t>
  </si>
  <si>
    <t>pace $25</t>
  </si>
  <si>
    <t>UO81 white Ice Bright 3"x6" Bull nose</t>
  </si>
  <si>
    <t>3"… 4 = 1 ft</t>
  </si>
  <si>
    <t>Sterling Standard 41-in to 46-in W x 65-in H Silver Sliding Shower Door</t>
  </si>
  <si>
    <t>TEC 50-lb White Powder Dry-Thinset Mortar</t>
  </si>
  <si>
    <t>Decorative Posts &amp; Columns</t>
  </si>
  <si>
    <t>4-in x 10-ft PVC (Colonial) Porch Post</t>
  </si>
  <si>
    <t>5-in x 10-ft PVC (Colonial) Porch Post</t>
  </si>
  <si>
    <t>4-in x 10-ft Pine (Colonial) Porch Post</t>
  </si>
  <si>
    <t>5-in x 10-ft Pine (Colonial) Porch Post</t>
  </si>
  <si>
    <t>fypon</t>
  </si>
  <si>
    <t>step lights</t>
  </si>
  <si>
    <t>post lights</t>
  </si>
  <si>
    <t>wire</t>
  </si>
  <si>
    <t>New York Wire 36-in x 7-ft Charcoal Fiberglass Screen Wire</t>
  </si>
  <si>
    <t>ITEM DESCRIPTION</t>
  </si>
  <si>
    <t>PRICE</t>
  </si>
  <si>
    <t>pvc</t>
  </si>
  <si>
    <t>4" colonial post</t>
  </si>
  <si>
    <t>LOWES</t>
  </si>
  <si>
    <t>4"colonial post</t>
  </si>
  <si>
    <t>TORRES</t>
  </si>
  <si>
    <t>HAS TO BE ORDERED</t>
  </si>
  <si>
    <t>HOME DEPOT</t>
  </si>
  <si>
    <t>U.S LUMBER</t>
  </si>
  <si>
    <t>BEATTY</t>
  </si>
  <si>
    <t>5" colonial post</t>
  </si>
  <si>
    <t>SHELLY'S</t>
  </si>
  <si>
    <t>dark red alum. coil</t>
  </si>
  <si>
    <t>LORING</t>
  </si>
  <si>
    <t>50' SECTION</t>
  </si>
  <si>
    <t>PACE</t>
  </si>
  <si>
    <t>50" SECTION</t>
  </si>
  <si>
    <t>QUALITY</t>
  </si>
  <si>
    <t>$65.50 INC.TAX</t>
  </si>
  <si>
    <t>50' SECTION (BRICK RED IN COLOR</t>
  </si>
  <si>
    <t>ATLANTIC</t>
  </si>
  <si>
    <t>50' SECTION (AUTUM RED)</t>
  </si>
  <si>
    <t xml:space="preserve">PRICE EACH </t>
  </si>
  <si>
    <t>5lb .box trim nails</t>
  </si>
  <si>
    <t>1LB</t>
  </si>
  <si>
    <t>613 COUNT</t>
  </si>
  <si>
    <t>PRICE EACH</t>
  </si>
  <si>
    <t>DELIVERY FEE</t>
  </si>
  <si>
    <t>5LB GALVANIZED 1&amp;1/4 ROOFING NAILS</t>
  </si>
  <si>
    <t>HOMEDEPOT</t>
  </si>
  <si>
    <t>7,200 COUNT</t>
  </si>
  <si>
    <t>J&amp;L 7.25</t>
  </si>
  <si>
    <t xml:space="preserve"> 1x2x8  pine (primed)</t>
  </si>
  <si>
    <t>WOODLAND</t>
  </si>
  <si>
    <t>DUBELL</t>
  </si>
  <si>
    <t>SUBURBAN</t>
  </si>
  <si>
    <t>TAGUE</t>
  </si>
  <si>
    <t>FRITZ</t>
  </si>
  <si>
    <t>1x2x8bpine (primed)</t>
  </si>
  <si>
    <t>DEPOT</t>
  </si>
  <si>
    <t>DIAMOND</t>
  </si>
  <si>
    <t>1x8x8  pine (primed)</t>
  </si>
  <si>
    <t>1X8x8  pine (primed)FRITZ</t>
  </si>
  <si>
    <t>1X8X8 pine primed</t>
  </si>
  <si>
    <t>1x8x8 pine (primed</t>
  </si>
  <si>
    <t>1X6X8 pine (primed)</t>
  </si>
  <si>
    <t>1X6X8 PVC</t>
  </si>
  <si>
    <t>galvanized 8 penny ring shanked nails</t>
  </si>
  <si>
    <t>DIAMOND$28.25</t>
  </si>
  <si>
    <t>copper</t>
  </si>
  <si>
    <t>nicholas scrap</t>
  </si>
  <si>
    <t>2.80-3.00</t>
  </si>
  <si>
    <t>aluminum</t>
  </si>
  <si>
    <t>Iron</t>
  </si>
  <si>
    <t>.10- .12</t>
  </si>
  <si>
    <t>boynton &amp; boynton</t>
  </si>
  <si>
    <t>Should have bids in a bids within a couple days</t>
  </si>
  <si>
    <t>john p meehan agency inc.</t>
  </si>
  <si>
    <t>wants to meet with owner before giving quote</t>
  </si>
  <si>
    <t>joseph definnis inc</t>
  </si>
  <si>
    <t>can not place this risk due to the fact that we do roofing operations</t>
  </si>
  <si>
    <t>liberty insurance brokers</t>
  </si>
  <si>
    <t>not interested</t>
  </si>
  <si>
    <t>the lunar agency</t>
  </si>
  <si>
    <t>expect to have bids by fri. 9/26</t>
  </si>
  <si>
    <t>quote is in</t>
  </si>
  <si>
    <t>martin kueny insurance solutio</t>
  </si>
  <si>
    <t>the rueter insurance agency</t>
  </si>
  <si>
    <t>nottingham agency inc</t>
  </si>
  <si>
    <t>torri insurance agency</t>
  </si>
  <si>
    <t>should have bids within a week or so</t>
  </si>
  <si>
    <t>national penn ins services</t>
  </si>
  <si>
    <t>sent quote</t>
  </si>
  <si>
    <t>allstate lloyd franks agency</t>
  </si>
  <si>
    <t>waiting for steve's dl #</t>
  </si>
  <si>
    <t>joseph m wade</t>
  </si>
  <si>
    <t>will not write any contractors with roofing</t>
  </si>
  <si>
    <t>dorsey and associates</t>
  </si>
  <si>
    <t>Should have quotes within a few days</t>
  </si>
  <si>
    <t>cbiz insurance services inc</t>
  </si>
  <si>
    <t>waiting for response</t>
  </si>
  <si>
    <t xml:space="preserve"> wants to sit down and get all current info</t>
  </si>
  <si>
    <t>the seltzer company inc</t>
  </si>
  <si>
    <t>need min. 4 yrs of loss runs.  Need auto and gl policy pages</t>
  </si>
  <si>
    <t>becker insurance agency inc</t>
  </si>
  <si>
    <t>wanted to know how many agents we had giving quotes , and never responded back</t>
  </si>
  <si>
    <t>michael pigott agency</t>
  </si>
  <si>
    <t>said we had flooded market w/ submissions, underwriters not willing to offer quotes</t>
  </si>
  <si>
    <t>the reisen agency inc</t>
  </si>
  <si>
    <t>working on quotes now, wants to schedule meeting next week</t>
  </si>
  <si>
    <t>makefield agency inc</t>
  </si>
  <si>
    <t>wants breakdown for sales vs carpentry. Big difference in the wc for sales vs carpentry</t>
  </si>
  <si>
    <t>allman and company</t>
  </si>
  <si>
    <t>no response</t>
  </si>
  <si>
    <t>brown and brown of pa.</t>
  </si>
  <si>
    <t>dwyer insurance inc</t>
  </si>
  <si>
    <t xml:space="preserve">beneficial insurance services </t>
  </si>
  <si>
    <t>willie manley agency and assoc</t>
  </si>
  <si>
    <t>nicolucci agency</t>
  </si>
  <si>
    <t>wt sheveland &amp; associates</t>
  </si>
  <si>
    <t>no interest</t>
  </si>
  <si>
    <t>first keystone insurance</t>
  </si>
  <si>
    <t>nointerest</t>
  </si>
  <si>
    <t>gannon insurance</t>
  </si>
  <si>
    <t>Insurance</t>
  </si>
  <si>
    <t>General Liability</t>
  </si>
  <si>
    <t>jcoyle</t>
  </si>
  <si>
    <t>Lowa Group(2014)</t>
  </si>
  <si>
    <t>Auto</t>
  </si>
  <si>
    <t>Progressive</t>
  </si>
  <si>
    <t>WC</t>
  </si>
  <si>
    <t>SWIF</t>
  </si>
  <si>
    <t>Sure Pay</t>
  </si>
  <si>
    <t>Tyler: (877) 954-7873 ext 7001</t>
  </si>
  <si>
    <t>midvale ave aotomtive</t>
  </si>
  <si>
    <t>CustomBlend Gray 50 lb. Standard Thin-Set Mortar</t>
  </si>
  <si>
    <t>home depot</t>
  </si>
  <si>
    <t>$6.67 </t>
  </si>
  <si>
    <t>TEC 50-lb Gray Powder Dry-Thinset Mortar</t>
  </si>
  <si>
    <t>Kerdi Band 5 in. x 16 ft. 5 in. Waterproofing Underlayment Band</t>
  </si>
  <si>
    <t>5 in. x 50 ft. Waterproofing Membrane Band</t>
  </si>
  <si>
    <t>waterproofing tape?</t>
  </si>
  <si>
    <t>3 x 100 lowesa housewrap</t>
  </si>
  <si>
    <t>roof trusses - Length, pitch, width</t>
  </si>
  <si>
    <t>2x8x16 Kiln dried</t>
  </si>
  <si>
    <t>pep boys</t>
  </si>
  <si>
    <t>Napa</t>
  </si>
  <si>
    <t>autozone</t>
  </si>
  <si>
    <t>125.99-10</t>
  </si>
  <si>
    <t>144-50</t>
  </si>
  <si>
    <t>127.99-20</t>
  </si>
  <si>
    <t>$50 delivery fee</t>
  </si>
  <si>
    <t>bill wahl 59.40 + tax. $35 delivery</t>
  </si>
  <si>
    <t xml:space="preserve">quality </t>
  </si>
  <si>
    <t>1-lb 12-1/2-Gauge 1-1/4-in White Trim Nails (color)</t>
  </si>
  <si>
    <t>Seam Tape Roll 50 ft. Backerboard</t>
  </si>
  <si>
    <t>1/2-in x 4-ft x 8-ft Mold and Moisture Resistant  Drywall Panel</t>
  </si>
  <si>
    <t>1/4-in x 4-ft x 8-ft Mold and Moisture Resistant  Drywall Panel</t>
  </si>
  <si>
    <t>1/2-in x 4-ft x 8-ft Drywall Panel</t>
  </si>
  <si>
    <t>1/4-in x 4-ft x 8-ft Drywall Panel</t>
  </si>
  <si>
    <t xml:space="preserve">Drywall- </t>
  </si>
  <si>
    <t>Cement Board</t>
  </si>
  <si>
    <t>Truck Inventory</t>
  </si>
  <si>
    <t>10 ft ratchet tie down</t>
  </si>
  <si>
    <t>Style Selections 12-in x 12-in Polished Edge Wall Mirror</t>
  </si>
  <si>
    <t>USP 1-1/2-in x 6-1/2-in Triple Zinc Rafter Tie</t>
  </si>
  <si>
    <t>USP 1-1/4-in x 2-in x 2-3/4-in Roof Truss Tie</t>
  </si>
  <si>
    <t>RAFTER LENGTH CALCULATOR</t>
  </si>
  <si>
    <t>Use the calculator below to determine rafter length.</t>
  </si>
  <si>
    <t>Pitch 0/12 (Inches/12")</t>
  </si>
  <si>
    <t>/12</t>
  </si>
  <si>
    <t>Span </t>
  </si>
  <si>
    <t> Feet</t>
  </si>
  <si>
    <t> Inches</t>
  </si>
  <si>
    <t> Sixteenth</t>
  </si>
  <si>
    <t>Overhang </t>
  </si>
  <si>
    <t>http://www.wendrickstruss.com/calculator/</t>
  </si>
  <si>
    <t>ReliaBilt 6-Panel Hollow Textured Molded Composite Left-Hand Interior Single Prehung Door (Common: 30-in x 80-in; Actual: 31.75-in x 81.75-in)</t>
  </si>
  <si>
    <t>http://www.awc.org/calculators/span/calc/timbercalcstyle.asp</t>
  </si>
  <si>
    <t>metal mixing pan</t>
  </si>
  <si>
    <t>cement hoe</t>
  </si>
  <si>
    <t>brick trowel 3"</t>
  </si>
  <si>
    <t>margin trowel 1-2"</t>
  </si>
  <si>
    <t>hawk</t>
  </si>
  <si>
    <t>masonry string line</t>
  </si>
  <si>
    <t>bubble level</t>
  </si>
  <si>
    <t>wheel barrow</t>
  </si>
  <si>
    <t>3 1/4" ranch base P/W 8' &amp; 16'  BL713</t>
  </si>
  <si>
    <t>120+15</t>
  </si>
  <si>
    <t>109+15</t>
  </si>
  <si>
    <t>130+15</t>
  </si>
  <si>
    <t>Algorithm</t>
  </si>
  <si>
    <t>1 fascia/barge board (wood or PVC)= 10’   *fascia install footage</t>
  </si>
  <si>
    <t>If proposal B  150’= 1 roll of coil (1x6 fascia)</t>
  </si>
  <si>
    <t>If proposal B  100’= 1 roll of coil (1x8, other)</t>
  </si>
  <si>
    <t>Additional capping: 12 total (window&lt; 101 ui, entry door)= 1 coil</t>
  </si>
  <si>
    <t>Additional capping:8 total(window&gt;101ui,double garage, French/sliding door)= 1 coil</t>
  </si>
  <si>
    <t>Additional capping: 4 posts= 1 roll</t>
  </si>
  <si>
    <t>150’= 75 trim nails &amp; 2 tubes caulk</t>
  </si>
  <si>
    <t>Coil,trim nails &amp; caulk Color:</t>
  </si>
  <si>
    <t>Propsal A: PVC (fascia board size) or Propsal B: (Textured or smooth) Coil or Proposal C: (fascia board size)</t>
  </si>
  <si>
    <t xml:space="preserve"> trim nails</t>
  </si>
  <si>
    <t xml:space="preserve"> caulk                 </t>
  </si>
  <si>
    <t>Tear off footage</t>
  </si>
  <si>
    <t>Gutter off/on footage</t>
  </si>
  <si>
    <t>Barge board footage</t>
  </si>
  <si>
    <t xml:space="preserve">            Additional capping</t>
  </si>
  <si>
    <t>capping</t>
  </si>
  <si>
    <t>doylestown lumber 7.83</t>
  </si>
  <si>
    <t>C3 1/2 - Edging 10' –  WHITE</t>
  </si>
  <si>
    <t xml:space="preserve"> Ft-Hypsam x 2</t>
  </si>
  <si>
    <t>(total installed)  All sides of All chimney areas</t>
  </si>
  <si>
    <t xml:space="preserve">.060 mill black epdm rubber (10’ x 50’ rolls)     </t>
  </si>
  <si>
    <t xml:space="preserve">bonding cement 5 gal </t>
  </si>
  <si>
    <t>covers 4 sq. per can seals rubber to decking</t>
  </si>
  <si>
    <t xml:space="preserve"> - 6” cured flashing – peel &amp; stick  100’ roll</t>
  </si>
  <si>
    <t>for all (drip edges)</t>
  </si>
  <si>
    <t xml:space="preserve"> - 6” uncured flashing –peel &amp; stick 100’ roll </t>
  </si>
  <si>
    <t xml:space="preserve">(chimney, penetrations,  pipes, obstructions)- </t>
  </si>
  <si>
    <t xml:space="preserve">(500’ per gallon) </t>
  </si>
  <si>
    <t xml:space="preserve">1 gal cans- -Splice Primer-V-150-                                                                                                                                                                                                                                                                                  </t>
  </si>
  <si>
    <t>3” seam tape (self adhesive)  (3” x 100’ roll)</t>
  </si>
  <si>
    <t>for rubber to rubber seams</t>
  </si>
  <si>
    <t>all gutter edges  (2 pcs)</t>
  </si>
  <si>
    <t xml:space="preserve"> H 5 1/2 standing seam - </t>
  </si>
  <si>
    <t>all gable edges  ( 4 pcs)</t>
  </si>
  <si>
    <t>walls, chimneys etc. – 10’ long (2 pcs)</t>
  </si>
  <si>
    <t>2 X 4 X16 premium whitewood studs</t>
  </si>
  <si>
    <t xml:space="preserve"> 2"x6"x8'  premium whitewood studs</t>
  </si>
  <si>
    <t xml:space="preserve"> 2"x6"x10'  premium whitewood studs</t>
  </si>
  <si>
    <t>2 X 6 X16 premium whitewood studs</t>
  </si>
  <si>
    <t>Framing Hardware</t>
  </si>
  <si>
    <t>1 tube  interior caulk (color)</t>
  </si>
  <si>
    <t>5.80 - 6.10</t>
  </si>
  <si>
    <t>quality 6.63</t>
  </si>
  <si>
    <t xml:space="preserve">10' termination bar </t>
  </si>
  <si>
    <t>J&amp;l</t>
  </si>
  <si>
    <t>16 oz gaps &amp; cracks insulating foam sealant</t>
  </si>
  <si>
    <t>see siding-trim-coil</t>
  </si>
  <si>
    <t>see selling for input variables</t>
  </si>
  <si>
    <r>
      <t xml:space="preserve">Results: </t>
    </r>
    <r>
      <rPr>
        <sz val="11"/>
        <color theme="1"/>
        <rFont val="Calibri"/>
        <family val="2"/>
        <scheme val="minor"/>
      </rPr>
      <t>(10% waste add on)</t>
    </r>
    <r>
      <rPr>
        <b/>
        <sz val="11"/>
        <color theme="1"/>
        <rFont val="Calibri"/>
        <family val="2"/>
        <scheme val="minor"/>
      </rPr>
      <t xml:space="preserve"> </t>
    </r>
  </si>
  <si>
    <t>etc</t>
  </si>
  <si>
    <t>Total Wall Framing Studs:</t>
  </si>
  <si>
    <t>framing</t>
  </si>
  <si>
    <t>int.drywall</t>
  </si>
  <si>
    <r>
      <t xml:space="preserve">(#) </t>
    </r>
    <r>
      <rPr>
        <b/>
        <sz val="11"/>
        <color rgb="FFFF0000"/>
        <rFont val="Calibri"/>
        <family val="2"/>
        <scheme val="minor"/>
      </rPr>
      <t>inside wall material</t>
    </r>
    <r>
      <rPr>
        <b/>
        <sz val="11"/>
        <color theme="1"/>
        <rFont val="Calibri"/>
        <family val="2"/>
        <scheme val="minor"/>
      </rPr>
      <t xml:space="preserve"> ( </t>
    </r>
    <r>
      <rPr>
        <b/>
        <sz val="11"/>
        <color rgb="FF7030A0"/>
        <rFont val="Calibri"/>
        <family val="2"/>
        <scheme val="minor"/>
      </rPr>
      <t xml:space="preserve">4   x 8 </t>
    </r>
    <r>
      <rPr>
        <b/>
        <sz val="11"/>
        <color theme="1"/>
        <rFont val="Calibri"/>
        <family val="2"/>
        <scheme val="minor"/>
      </rPr>
      <t xml:space="preserve">  x </t>
    </r>
    <r>
      <rPr>
        <b/>
        <sz val="11"/>
        <color rgb="FFFF0000"/>
        <rFont val="Calibri"/>
        <family val="2"/>
        <scheme val="minor"/>
      </rPr>
      <t xml:space="preserve">y </t>
    </r>
    <r>
      <rPr>
        <b/>
        <sz val="11"/>
        <color theme="1"/>
        <rFont val="Calibri"/>
        <family val="2"/>
        <scheme val="minor"/>
      </rPr>
      <t xml:space="preserve">  ) sheets</t>
    </r>
  </si>
  <si>
    <t>cement board, other? - bathroom, basement, kitchen?</t>
  </si>
  <si>
    <t xml:space="preserve">outside corners </t>
  </si>
  <si>
    <t>Total Int. Sheathing &amp; Access.</t>
  </si>
  <si>
    <t>framing hardware</t>
  </si>
  <si>
    <t>ext. sheathing</t>
  </si>
  <si>
    <t>moisture barrier</t>
  </si>
  <si>
    <t xml:space="preserve"> Total vapor barrier sqft</t>
  </si>
  <si>
    <t>ceiling</t>
  </si>
  <si>
    <t>trim</t>
  </si>
  <si>
    <r>
      <t>(#) Lin Ft</t>
    </r>
    <r>
      <rPr>
        <b/>
        <sz val="11"/>
        <color rgb="FFFF0000"/>
        <rFont val="Calibri"/>
        <family val="2"/>
        <scheme val="minor"/>
      </rPr>
      <t xml:space="preserve"> </t>
    </r>
    <r>
      <rPr>
        <b/>
        <sz val="11"/>
        <color rgb="FF7030A0"/>
        <rFont val="Calibri"/>
        <family val="2"/>
        <scheme val="minor"/>
      </rPr>
      <t>(model size color)</t>
    </r>
    <r>
      <rPr>
        <b/>
        <sz val="11"/>
        <color rgb="FFFF0000"/>
        <rFont val="Calibri"/>
        <family val="2"/>
        <scheme val="minor"/>
      </rPr>
      <t xml:space="preserve"> </t>
    </r>
    <r>
      <rPr>
        <b/>
        <sz val="11"/>
        <color theme="1"/>
        <rFont val="Calibri"/>
        <family val="2"/>
        <scheme val="minor"/>
      </rPr>
      <t>Crown Molding</t>
    </r>
  </si>
  <si>
    <r>
      <t xml:space="preserve">(#) Lin Ft </t>
    </r>
    <r>
      <rPr>
        <b/>
        <sz val="11"/>
        <color rgb="FF7030A0"/>
        <rFont val="Calibri"/>
        <family val="2"/>
        <scheme val="minor"/>
      </rPr>
      <t>(model size color)</t>
    </r>
    <r>
      <rPr>
        <b/>
        <sz val="11"/>
        <color theme="1"/>
        <rFont val="Calibri"/>
        <family val="2"/>
        <scheme val="minor"/>
      </rPr>
      <t xml:space="preserve"> Chair Molding</t>
    </r>
  </si>
  <si>
    <r>
      <t xml:space="preserve">(#) Lin Ft </t>
    </r>
    <r>
      <rPr>
        <b/>
        <sz val="11"/>
        <color rgb="FF7030A0"/>
        <rFont val="Calibri"/>
        <family val="2"/>
        <scheme val="minor"/>
      </rPr>
      <t>(model size color)</t>
    </r>
    <r>
      <rPr>
        <b/>
        <sz val="11"/>
        <color theme="1"/>
        <rFont val="Calibri"/>
        <family val="2"/>
        <scheme val="minor"/>
      </rPr>
      <t xml:space="preserve"> W&amp;D Molding</t>
    </r>
  </si>
  <si>
    <r>
      <t xml:space="preserve">(#) Sq Ft </t>
    </r>
    <r>
      <rPr>
        <b/>
        <sz val="11"/>
        <color rgb="FF7030A0"/>
        <rFont val="Calibri"/>
        <family val="2"/>
        <scheme val="minor"/>
      </rPr>
      <t>(model size color)</t>
    </r>
    <r>
      <rPr>
        <b/>
        <sz val="11"/>
        <color theme="1"/>
        <rFont val="Calibri"/>
        <family val="2"/>
        <scheme val="minor"/>
      </rPr>
      <t xml:space="preserve"> wainscotting Molding</t>
    </r>
  </si>
  <si>
    <r>
      <t xml:space="preserve">(#) Lin Ft </t>
    </r>
    <r>
      <rPr>
        <b/>
        <sz val="11"/>
        <color rgb="FF7030A0"/>
        <rFont val="Calibri"/>
        <family val="2"/>
        <scheme val="minor"/>
      </rPr>
      <t>(model size color)</t>
    </r>
    <r>
      <rPr>
        <b/>
        <sz val="11"/>
        <color theme="1"/>
        <rFont val="Calibri"/>
        <family val="2"/>
        <scheme val="minor"/>
      </rPr>
      <t xml:space="preserve"> Base Molding</t>
    </r>
  </si>
  <si>
    <t>trim calculator - see drywall- framing...</t>
  </si>
  <si>
    <t>(25lb bag Thin set= 50 sqft coverage)</t>
  </si>
  <si>
    <t>results</t>
  </si>
  <si>
    <t>railing top/bottom</t>
  </si>
  <si>
    <t>j&amp;l - 160</t>
  </si>
  <si>
    <t>quality- 154</t>
  </si>
  <si>
    <t>roslyn - 160</t>
  </si>
  <si>
    <t>3" x 12" aluminum scupper box</t>
  </si>
  <si>
    <t>8"x8" PT post</t>
  </si>
  <si>
    <t>tague</t>
  </si>
  <si>
    <t xml:space="preserve">16"x8" hopper exhaust </t>
  </si>
  <si>
    <t xml:space="preserve">8"x8" hopper exhaust </t>
  </si>
  <si>
    <t>dryer vent</t>
  </si>
  <si>
    <t>1 bundle (TAMKO elite25 AR) 3 tab shingles (color)</t>
  </si>
  <si>
    <t>1 bundle (TAMKO Heritage AR) 3 dimensional shingles (color)</t>
  </si>
  <si>
    <t>J &amp; L</t>
  </si>
  <si>
    <t>1x4-8ft spruce or pine clear</t>
  </si>
  <si>
    <t>2 X 4 X 12</t>
  </si>
  <si>
    <t xml:space="preserve">  4’ ft x8’ ft  ¾ OSB sheathing</t>
  </si>
  <si>
    <t>1x6x8 regular</t>
  </si>
  <si>
    <t>1x10x8 regular</t>
  </si>
  <si>
    <t>1x8x8 regular</t>
  </si>
  <si>
    <t>1X6X8 PVC (color)</t>
  </si>
  <si>
    <t>1X8X8 PVC (color)</t>
  </si>
  <si>
    <t>1X10X8 PVC (color)</t>
  </si>
  <si>
    <t>PVC window trim</t>
  </si>
  <si>
    <t>Shutters, Sheathing, Exterior Trim &amp; Accessories</t>
  </si>
  <si>
    <t> 4 in. x 8 ft. PVC Board (color)</t>
  </si>
  <si>
    <t xml:space="preserve">species - </t>
  </si>
  <si>
    <t>cedar…</t>
  </si>
  <si>
    <t>aluminum clad</t>
  </si>
  <si>
    <t>fiberglass triple pane?</t>
  </si>
  <si>
    <t>yost manufacturing</t>
  </si>
  <si>
    <t>.027 or .032</t>
  </si>
  <si>
    <t>5" end cap pair</t>
  </si>
  <si>
    <t>caulk - gutter seal</t>
  </si>
  <si>
    <t>d/s - .019 - .024</t>
  </si>
  <si>
    <t>corregated or plain d/s, elbows</t>
  </si>
  <si>
    <t>pipe band, galvanized rack &amp; key, drive (wood or masonry?), wedges</t>
  </si>
  <si>
    <t>eave boxes? (3"-4") x (16", 20", 24")</t>
  </si>
  <si>
    <t>open, closed, sloped</t>
  </si>
  <si>
    <t>philly skylight</t>
  </si>
  <si>
    <t>black jack tube</t>
  </si>
  <si>
    <t>loring</t>
  </si>
  <si>
    <t>cant strips</t>
  </si>
  <si>
    <t>pitch pocket (4x4 or 6x6") aluminum?</t>
  </si>
  <si>
    <t>tarps</t>
  </si>
  <si>
    <t>fire barrier sealant</t>
  </si>
  <si>
    <t>block to wood barrier?</t>
  </si>
  <si>
    <t>Cement Board (Common: 1/4-in x 3-ft x 5-ft</t>
  </si>
  <si>
    <t>Quick dry spackle</t>
  </si>
  <si>
    <t>95/day -</t>
  </si>
  <si>
    <t xml:space="preserve"> $55-</t>
  </si>
  <si>
    <t xml:space="preserve">core drill rental </t>
  </si>
  <si>
    <t>5" or 6" bit</t>
  </si>
  <si>
    <t>security deposit</t>
  </si>
  <si>
    <t>SKYLIGHT PRICING</t>
  </si>
  <si>
    <t>21"X27" FIXED SKYLIGHT</t>
  </si>
  <si>
    <t>ALLIED</t>
  </si>
  <si>
    <t>HARVEY</t>
  </si>
  <si>
    <t>$176 minus 7 percent</t>
  </si>
  <si>
    <t>price includes flashing 35% return fee plus return shipping charges</t>
  </si>
  <si>
    <t>21"X27" MANUAL SKYLIGHT</t>
  </si>
  <si>
    <t>$404 minus 7 percent</t>
  </si>
  <si>
    <t>21"X27"  ELECTRIC SKYLIGHT</t>
  </si>
  <si>
    <t>$938 minus 7 percent</t>
  </si>
  <si>
    <t>21"X27" SOLAR SKYLIGHT</t>
  </si>
  <si>
    <t>$1088 minus 7 percent</t>
  </si>
  <si>
    <t>21"X45&amp;3/4" FIXED SKYLIGHT</t>
  </si>
  <si>
    <t>TELESCOPIC ROD IS $41.05 , AND CRANK HANDLE IS $8.50</t>
  </si>
  <si>
    <t>21"X45&amp;3/4" MANUAL SKYLIGHT</t>
  </si>
  <si>
    <t>21"X45&amp;3/4 ELECTRIC SKYLIGHT</t>
  </si>
  <si>
    <t>21"X45&amp;3/4" SOLAR SKYLIGHT</t>
  </si>
  <si>
    <t>FLASHING KIT</t>
  </si>
  <si>
    <t>25.5"X25.5" FIXED SKYLIGHT</t>
  </si>
  <si>
    <t>25.5"X25.5" MANUAL SKYLIGHT</t>
  </si>
  <si>
    <t>24"X48" FIXED SKYLIGHT</t>
  </si>
  <si>
    <t>24"X48" MANUAL SKYLIGHT</t>
  </si>
  <si>
    <t>$88 minus 7 percent</t>
  </si>
  <si>
    <t>b&amp;J</t>
  </si>
  <si>
    <t>includes mat, wire, thermostat</t>
  </si>
  <si>
    <t>depot 723</t>
  </si>
  <si>
    <t>Supplier</t>
  </si>
  <si>
    <t xml:space="preserve">2x2 feet mirrors </t>
  </si>
  <si>
    <t>(610) 853-2990</t>
  </si>
  <si>
    <t>Bryn Mawr Glass &amp; Mirror</t>
  </si>
  <si>
    <t>~100 piece need to measure it</t>
  </si>
  <si>
    <t>(610) 265-2040</t>
  </si>
  <si>
    <t>Burhans Glass Co Inc</t>
  </si>
  <si>
    <t>(610) 565-6362</t>
  </si>
  <si>
    <t>Superior Glass &amp; Mirror</t>
  </si>
  <si>
    <t>(856) 365-0142</t>
  </si>
  <si>
    <t>Camden Glass Inc</t>
  </si>
  <si>
    <t>(856) 964-4212</t>
  </si>
  <si>
    <t xml:space="preserve">newmann glass </t>
  </si>
  <si>
    <t>610) 522-8800</t>
  </si>
  <si>
    <t>(610) 566-6262</t>
  </si>
  <si>
    <t>Trimm Glass Co</t>
  </si>
  <si>
    <t>Glennside</t>
  </si>
  <si>
    <t>(215) 874-5421</t>
  </si>
  <si>
    <t>Four sons</t>
  </si>
  <si>
    <t>Called?</t>
  </si>
  <si>
    <t>(610) 352-6545</t>
  </si>
  <si>
    <t>Delco Glass &amp; Mirror Co</t>
  </si>
  <si>
    <t xml:space="preserve">Message </t>
  </si>
  <si>
    <t>215) 222-3777</t>
  </si>
  <si>
    <t>Central Glass, Inc</t>
  </si>
  <si>
    <t>Calling back</t>
  </si>
  <si>
    <t>(215) 549-6033</t>
  </si>
  <si>
    <t>Mirror Mirror</t>
  </si>
  <si>
    <t>Didn't work?</t>
  </si>
  <si>
    <t>Glass Doctor</t>
  </si>
  <si>
    <t>Don't</t>
  </si>
  <si>
    <t>Glass Man</t>
  </si>
  <si>
    <t>(215) 728-1700</t>
  </si>
  <si>
    <t>Grove supply rockwell</t>
  </si>
  <si>
    <t>(215) 537-6100</t>
  </si>
  <si>
    <t>(215) 551-2110</t>
  </si>
  <si>
    <t>John Tallarida Glass &amp; Mirror</t>
  </si>
  <si>
    <t>Message</t>
  </si>
  <si>
    <t>A1 glass metal co.</t>
  </si>
  <si>
    <t>(215) 247-2250</t>
  </si>
  <si>
    <t>First Lady of Mirrors</t>
  </si>
  <si>
    <t>(856) 663-1700</t>
  </si>
  <si>
    <t>interior specialties  (Joe)</t>
  </si>
  <si>
    <t>24"x24" Mirror</t>
  </si>
  <si>
    <t>porch flanges?</t>
  </si>
  <si>
    <t>$8?</t>
  </si>
  <si>
    <t>stanleys hardware</t>
  </si>
  <si>
    <t>2 1/4" tapcon screws</t>
  </si>
  <si>
    <t>2- 4x4 Y</t>
  </si>
  <si>
    <t>2- 4" test T</t>
  </si>
  <si>
    <t>4- 4" pvc 90</t>
  </si>
  <si>
    <t>4- 4" pvc slip 90</t>
  </si>
  <si>
    <t>4- 4" pvc 45</t>
  </si>
  <si>
    <t>4- 4" pvc slip 45</t>
  </si>
  <si>
    <t>3- 4x2 pvc Y</t>
  </si>
  <si>
    <t>4" pvc coupling</t>
  </si>
  <si>
    <t>5- 4x10 pvc</t>
  </si>
  <si>
    <t>4" pvc toilet flange</t>
  </si>
  <si>
    <t>2- 2x10</t>
  </si>
  <si>
    <t>6- 2" pvc 90</t>
  </si>
  <si>
    <t>4- 2" pvc slip 90</t>
  </si>
  <si>
    <t>4- 2" pvc 45</t>
  </si>
  <si>
    <t>4- 2" pvc slip 45</t>
  </si>
  <si>
    <t>3- 2x1 1/2 pvc bushing</t>
  </si>
  <si>
    <t>2" pvc P-Trap</t>
  </si>
  <si>
    <t>1 1/2x10 pvc</t>
  </si>
  <si>
    <t>4- 1 1/2 90</t>
  </si>
  <si>
    <t>4- 1 1/2 slip 90</t>
  </si>
  <si>
    <t>4- 1 1/2 45</t>
  </si>
  <si>
    <t>4-</t>
  </si>
  <si>
    <t>1 1/2 slip 45</t>
  </si>
  <si>
    <t>3- 1/2 pex T</t>
  </si>
  <si>
    <t>3- 1/2 pex/ copper stub outs</t>
  </si>
  <si>
    <t>2- 1/2 pex / copper 90</t>
  </si>
  <si>
    <t>2- 1/2 pex / copper couplings</t>
  </si>
  <si>
    <t>1/2 pex lug el</t>
  </si>
  <si>
    <t>2- bags 1/2 stainless steel pex</t>
  </si>
  <si>
    <t>clamps</t>
  </si>
  <si>
    <t>1/2 x 10 L copper</t>
  </si>
  <si>
    <t>1/2 copper cap</t>
  </si>
  <si>
    <t>4- 1/2 copper 90</t>
  </si>
  <si>
    <t>4- 1/2 copper slip 90</t>
  </si>
  <si>
    <t>Single handle</t>
  </si>
  <si>
    <t>delta shower only faucet</t>
  </si>
  <si>
    <t>4x4 arc band</t>
  </si>
  <si>
    <t>6- 4" greenfield hangers</t>
  </si>
  <si>
    <t>2" roof flange</t>
  </si>
  <si>
    <t>Vinyl shower pan adjustable strainer</t>
  </si>
  <si>
    <t>40' of 1/2 armor flex</t>
  </si>
  <si>
    <t>6- 80lbs sand</t>
  </si>
  <si>
    <t>mix</t>
  </si>
  <si>
    <t>Large glue/ primer small roof muck</t>
  </si>
  <si>
    <t>60"x48" vinyl shower pan</t>
  </si>
  <si>
    <t>Phister plumbing list</t>
  </si>
  <si>
    <t>#11 shank</t>
  </si>
  <si>
    <t>5" circle/clip</t>
  </si>
  <si>
    <t>6" circle/clip</t>
  </si>
  <si>
    <t>1000ct</t>
  </si>
  <si>
    <t>1/2" zip screws (color)</t>
  </si>
  <si>
    <t>2.12/ ft</t>
  </si>
  <si>
    <t>0.94-in x 180-ft Multi-Surface Painter's Tape</t>
  </si>
  <si>
    <t>1-gal. Paint Can Pour Spout</t>
  </si>
  <si>
    <t>state road builders supply</t>
  </si>
  <si>
    <t>product # 494</t>
  </si>
  <si>
    <t>same door?</t>
  </si>
  <si>
    <t>4" PVC WYE</t>
  </si>
  <si>
    <t>N&amp;N SUPPLY</t>
  </si>
  <si>
    <t>FERGUSON</t>
  </si>
  <si>
    <t>JOE'S</t>
  </si>
  <si>
    <t>4" TEST PLUG</t>
  </si>
  <si>
    <t>4" PVC S&amp;D ELBOW</t>
  </si>
  <si>
    <t>4" PVC 90 ELBOW</t>
  </si>
  <si>
    <t>4"PVC 45 ELBOW</t>
  </si>
  <si>
    <t>4"X2" PVC WYE</t>
  </si>
  <si>
    <t>4" PVC COUPLING</t>
  </si>
  <si>
    <t>4"X10' PVC CELLCORE PIPE</t>
  </si>
  <si>
    <t>2"X10' PVC PIPE</t>
  </si>
  <si>
    <t>2" PVC 90 ELBOW</t>
  </si>
  <si>
    <t>1.5"X10' PVC PIPE</t>
  </si>
  <si>
    <t>1.5" PVC 90 ELBOW</t>
  </si>
  <si>
    <t>1.5" PVC 45 STRT ELBOW</t>
  </si>
  <si>
    <t>1.5" COPPER CAP</t>
  </si>
  <si>
    <t>1.5" 90 STRT ELBOW</t>
  </si>
  <si>
    <t>1.5"CRIMP TEE</t>
  </si>
  <si>
    <t>1.5"X1.5" COUPLING</t>
  </si>
  <si>
    <t>10 CT 1.5" PINCH CLAMP</t>
  </si>
  <si>
    <t>1.5"X8"COPPER STUBOUT</t>
  </si>
  <si>
    <t>1.5" CRIMP ELBOW</t>
  </si>
  <si>
    <t>1.5"X100' BLU PEX PIPE</t>
  </si>
  <si>
    <t>1.5"X100' RED PEX PIPE</t>
  </si>
  <si>
    <t>1.5" L COPPER TUBING P/FT</t>
  </si>
  <si>
    <t>1.5"90 STRT ELBOW</t>
  </si>
  <si>
    <t>DELTA TRIM SHWR LVR/HDLE</t>
  </si>
  <si>
    <t>4" PVC PLASTIC HANGER</t>
  </si>
  <si>
    <t>5' PVC SHOWER PAN LINE</t>
  </si>
  <si>
    <t>Phister ex???</t>
  </si>
  <si>
    <t>WALMART</t>
  </si>
  <si>
    <t>BROAN RVK1A</t>
  </si>
  <si>
    <t>ITEM #26522</t>
  </si>
  <si>
    <t>SKU #148633</t>
  </si>
  <si>
    <t>ACE</t>
  </si>
  <si>
    <t>U.D. TRU VALUE</t>
  </si>
  <si>
    <t>SEARS</t>
  </si>
  <si>
    <t>ITEM #SPM7682248910</t>
  </si>
  <si>
    <t>STANLEY'S</t>
  </si>
  <si>
    <t>CAP AND DUCT SOLD SEPERATELY</t>
  </si>
  <si>
    <t>RITTNER HARDWARE</t>
  </si>
  <si>
    <t>(215) 334-4927</t>
  </si>
  <si>
    <t>WM KILIAN</t>
  </si>
  <si>
    <t>bathroom vent kit</t>
  </si>
  <si>
    <t>40289 - caulk</t>
  </si>
  <si>
    <t>256099  2-in x 2-ft 280-PSI Schedule 40 PVC Pipe</t>
  </si>
  <si>
    <t>1-1/2-in dia PVC Trap Adapter Fitting</t>
  </si>
  <si>
    <t>1-1/2-in x 2-in dia PVC Adapter Coupling Fitting</t>
  </si>
  <si>
    <t>Fits Pipe Size 3-in Dia PVC Drain</t>
  </si>
  <si>
    <t>11750 gypsum</t>
  </si>
  <si>
    <t>078477523742 gfci outlet</t>
  </si>
  <si>
    <t>12028 20 amp 1 pole circuit breaker</t>
  </si>
  <si>
    <t>20113     1.22-in x 1/2-in Black Iron Cap Fitting</t>
  </si>
  <si>
    <t>0.5-in Dia Female Adapter</t>
  </si>
  <si>
    <t>23290   1-1/2-in dia PVC Trap Adapter Fitting</t>
  </si>
  <si>
    <t>301300   5-Pack 0.5-in L Copper 2-Hole Pipe Strap</t>
  </si>
  <si>
    <t>Thillet missing items????</t>
  </si>
  <si>
    <t>back flow constrainer?</t>
  </si>
  <si>
    <t>hydronic electric heater</t>
  </si>
  <si>
    <t>standard resistant heater</t>
  </si>
  <si>
    <t>smoke/carbon detectors</t>
  </si>
  <si>
    <t>smoke detectors</t>
  </si>
  <si>
    <t xml:space="preserve">arc fault breaker </t>
  </si>
  <si>
    <t xml:space="preserve"> 3-5/8 in. x 10 ft. 25-Gauge Steel Track </t>
  </si>
  <si>
    <t>3-5/8 in. x 10 ft. 25-Gauge Galvanized Steel Wall Framing Stud</t>
  </si>
  <si>
    <t>Dietrich Industries 1/2 in. x 10 ft. Metal L Trim ?</t>
  </si>
  <si>
    <t>1 5/8" stud?</t>
  </si>
  <si>
    <t>1 5/8" track?</t>
  </si>
  <si>
    <t>3-1/4 in. x 3-1/4 in. x 8 ft. Porch Column</t>
  </si>
  <si>
    <t>thd $40</t>
  </si>
  <si>
    <t>8.6 oz. Fast-Setting Anchoring Epoxy</t>
  </si>
  <si>
    <t>$18.83 </t>
  </si>
  <si>
    <t>4 in. Aluminum Plinth for 4 in. Porch Post</t>
  </si>
  <si>
    <t>5, 6" plinth????</t>
  </si>
  <si>
    <t>1x4x8 regular</t>
  </si>
  <si>
    <t>wood Lath</t>
  </si>
  <si>
    <t>100-sq ft Standard .075-in Flooring Underlayment</t>
  </si>
  <si>
    <t>100-sq ft Premium .006-in Flooring Underlayment</t>
  </si>
  <si>
    <t>100-sq ft Premium 0.125-in Laminate Flooring Underlayment</t>
  </si>
  <si>
    <t>laminate &amp; hardwood moisture bearier underlayment</t>
  </si>
  <si>
    <t>cork</t>
  </si>
  <si>
    <t>hardwood adhesive</t>
  </si>
  <si>
    <t>wood polish/cleaner</t>
  </si>
  <si>
    <t>tecsun 100-sq ft Premium 0.125-in Flooring Underlayment</t>
  </si>
  <si>
    <t>???</t>
  </si>
  <si>
    <t xml:space="preserve">Fencing Panels </t>
  </si>
  <si>
    <t xml:space="preserve"> Gate Kits &amp; Hardware</t>
  </si>
  <si>
    <t>Fencing Pickets</t>
  </si>
  <si>
    <t>Gate Panels</t>
  </si>
  <si>
    <t>Southwire 100 ft. 12-2 UF-B W/G Cable - Yello</t>
  </si>
  <si>
    <t>$63.97 / each</t>
  </si>
  <si>
    <t>1900 box with mud rings</t>
  </si>
  <si>
    <t>1.08/ft</t>
  </si>
  <si>
    <t>3/4'' greenfield conduit</t>
  </si>
  <si>
    <t>1 gfci tamper resistant</t>
  </si>
  <si>
    <t>1 standard outlet tamper resistant</t>
  </si>
  <si>
    <t>3 single pole switches</t>
  </si>
  <si>
    <t>3 50 watt par bulbs</t>
  </si>
  <si>
    <t>1 single pole 20 amp breacker</t>
  </si>
  <si>
    <t>1 double pole 20 amp breaker</t>
  </si>
  <si>
    <t>3 Halo Remodel Airtight IC Recessed Light Housing    lowes    $14.98</t>
  </si>
  <si>
    <t>510-Count 9-Gauge 1.5-in Coated Barbed Joist Hanger Nails</t>
  </si>
  <si>
    <t>5-lb 10-1/4-Gauge 2-1/2-in Hot-Dipped Galvanized Smooth Nails</t>
  </si>
  <si>
    <t>Install new AFCI or GFCI breaker</t>
  </si>
  <si>
    <t>12-3 wire</t>
  </si>
  <si>
    <t>240 volt appliance</t>
  </si>
  <si>
    <t>14-3 wire</t>
  </si>
  <si>
    <t>multi switch, 3 way switch</t>
  </si>
  <si>
    <t>14-2 wire</t>
  </si>
  <si>
    <t>general, lights outlet</t>
  </si>
  <si>
    <t>12-2 wire</t>
  </si>
  <si>
    <t>kitchen, bath &amp; dining room</t>
  </si>
  <si>
    <t>10-2 wire</t>
  </si>
  <si>
    <t>water heater/AC</t>
  </si>
  <si>
    <t>10-3 wire</t>
  </si>
  <si>
    <t>electric dryer</t>
  </si>
  <si>
    <t>6-3 wire</t>
  </si>
  <si>
    <t>electric range, wall oven, heat pump</t>
  </si>
  <si>
    <t>phister ex below</t>
  </si>
  <si>
    <t>arch fault square D homeline 100'</t>
  </si>
  <si>
    <t>MCNAIR EX</t>
  </si>
  <si>
    <t>uf wire</t>
  </si>
  <si>
    <t>2 pole amp breaker</t>
  </si>
  <si>
    <t>hydronic 6' or 8'</t>
  </si>
  <si>
    <t>code - exterior wall = 2x6</t>
  </si>
  <si>
    <t>http://www.alliedelec.com/orion-knight-electronics-inc-oa109ap-11-1tb/70103475/</t>
  </si>
  <si>
    <t>fan</t>
  </si>
  <si>
    <t>http://www.rodaletech.com/fans.htm</t>
  </si>
  <si>
    <t>Lutron Skylark 5-Amp White Slide Dimmer</t>
  </si>
  <si>
    <t>Lutron Rotary 5 -Amp White/Ivory Preset Dimmer</t>
  </si>
  <si>
    <t>switch</t>
  </si>
  <si>
    <t>room dimensions, wet area dimensions W x H x L; ceiling, wall 1, 2, etc</t>
  </si>
  <si>
    <t>12-2 bath &amp; dining room only</t>
  </si>
  <si>
    <t>OSB Sheathing 7/16 CAT PS2-10 (Common: 7/16-in; Actual: .437-in x 3-ft 11.5-in x 7-ft 11.93-in)</t>
  </si>
  <si>
    <t>lowes 8.35</t>
  </si>
  <si>
    <t>R19 FCD 48.96 SF 15"x39.2 ft</t>
  </si>
  <si>
    <t>3 screws= 1 sqft</t>
  </si>
  <si>
    <t>6" edges; 8-10" center</t>
  </si>
  <si>
    <t>250 per lb. </t>
  </si>
  <si>
    <t>http://www.homedepot.com/webapp/wcs/stores/servlet/THDCalcDryWallView?metric=false&amp;</t>
  </si>
  <si>
    <t>Tools Needed • Fasteners – Wallboard nails For 1/4_x0001_, 3/8_x0001_ and 1/2_x0001_ thick panels: 1-1/4_x0001_ nails. For 5/8_x0001_ thick panels: 1- 3/8_x0001_ nails. – 1-1/4_x0001_ Type W bugle head screws; screw gun or electric drill with special bit. • Panel adhesive • Caulk gun • 4straightedge or wallboard T-square • Utility knife and extra blades • Metal tape measure • Marking pencil • Portable work light, extension cord • Dropcloths • Keyhole saw or sabre saw • Tin snips • 5_x0001_, 8_x0001_ and 10_x0001_ wide joint-finishing knives • Wallboard hammer • Mud pan to hold compound • Mud mixer • 150-grit sandpaper or 220- grit mesh cloth • Dust mask • Safety glasses • Sponge (small-celled polyurethane) • Stepladder • Panel lifter • Scaffolding</t>
  </si>
  <si>
    <t>With this amount Use this amount of of SHEETROCK Brand Use this amount of Or this amount of SHEETROCK Brand Gypsum Panels wallboard nails(1) Type W Screws(2) Joint Tape sq.ft lb. lb. ft. 100 0.6 0.3 37 200 1.1 0.6 74 300 1.6 0.9 111 400 2.1 1.2 148 500 2.7 1.4 185 600 3.2 1.6 222 700 3.7 1.9 259 800 4.2 2.2 296 900 4.8 2.4 333 1000 5.3 2.7 370 Use this amount of Use this amount of SHEETROCK Brand SHEETROCK Brand Lightweight All With this amount of All Purpose Purpose Ready Use this amount of SHEETROCK Brand Ready Mixed Mixed Joint SHEETROCK Brand Gypsum Panels Joint Compound(3) Compound (PLUS 3)(3) First Coat sq. ft. lb. gal. gal. 100 14 0.9 0.3 200 28 1.9 0.6 300 41 2.8 0.9 400 55 3.8 1.1 500 69 4.7 1.4 600 83 5.6 1.7 700 97 6.6 2.0 800 110 7.5 2.3 900 124 8.5 2.6 1000 138 9.4 2.9 (1) Spaced 7_x0001_ on ceiling; 8_x0001_ on wall. Reduce by 50% for adhesive/nail-on application. (2) Spaced 12_x0001_ on ceiling; 16_x0001_ on wall. (3) Coverage figures shown here approximate the amount of joint compound needed to treat the flat joints, inside corners and outside corners using metal corner bead, in a typical room. Coverage can vary widely depending upon factors such as condition of substrate, tools used, application methods and other job factors.</t>
  </si>
  <si>
    <t xml:space="preserve">Fastener/Compound/Tape Calculator </t>
  </si>
  <si>
    <t>Uniform Building Code requires screws at 12" on center in the field of the sheet, plus 6" on center along the ends. This means there would be 9 screws at each end (4' end), plus five rows of 5 screws for a total of 43 screws per sheet. </t>
  </si>
  <si>
    <t>1.34 screws=1sqft</t>
  </si>
  <si>
    <t> White 1.28-GPF (4.85-LPF) 12-in Rough-In WaterSense Round 2-Piece Comfort Height Toilet</t>
  </si>
  <si>
    <t> 1-1/2-in Chrome Lift and Turn with Plastic Pipe waste and overflow</t>
  </si>
  <si>
    <t>Interior</t>
  </si>
  <si>
    <t>Exterior</t>
  </si>
  <si>
    <t>(1)(White) Gallon Interior (Flat)(Ceiling) Paint and Primer in One</t>
  </si>
  <si>
    <t>Leggett &amp; Platt 11.11mm Rebond Carpet Padding</t>
  </si>
  <si>
    <t>.54/sqft</t>
  </si>
  <si>
    <t>Style Selections 25.75-in H x 15.75-in W White MDF Recessed Medicine Cabinet</t>
  </si>
  <si>
    <t>Broan Builder Series 26-in H x 16-in W Stainless Steel Plastic Recessed Medicine Cabinet</t>
  </si>
  <si>
    <t>Moen Contemporary Chrome Surface Mount Toilet Paper Holder</t>
  </si>
  <si>
    <t>Style Selections Athens Brushed Chrome Surface Mount Toilet Paper Holder</t>
  </si>
  <si>
    <r>
      <t xml:space="preserve">Q) </t>
    </r>
    <r>
      <rPr>
        <b/>
        <sz val="11"/>
        <color theme="1"/>
        <rFont val="Calibri"/>
        <family val="2"/>
        <scheme val="minor"/>
      </rPr>
      <t xml:space="preserve">paper holder (model-size-color) </t>
    </r>
  </si>
  <si>
    <t>Moen Contemporary Chrome Single Towel Bar </t>
  </si>
  <si>
    <r>
      <t xml:space="preserve">Q) </t>
    </r>
    <r>
      <rPr>
        <b/>
        <sz val="11"/>
        <color theme="1"/>
        <rFont val="Calibri"/>
        <family val="2"/>
        <scheme val="minor"/>
      </rPr>
      <t>Towel Bars (model-size-color)</t>
    </r>
    <r>
      <rPr>
        <b/>
        <sz val="11"/>
        <color rgb="FFFF0000"/>
        <rFont val="Calibri"/>
        <family val="2"/>
        <scheme val="minor"/>
      </rPr>
      <t xml:space="preserve"> </t>
    </r>
  </si>
  <si>
    <t>DELTA Windemere Chrome Single Towel Bar (Common: 18-in; Actual: 18-in)</t>
  </si>
  <si>
    <t>Q)  corner shelf  (model-size-color)</t>
  </si>
  <si>
    <r>
      <t xml:space="preserve">Q) </t>
    </r>
    <r>
      <rPr>
        <b/>
        <sz val="11"/>
        <color theme="1"/>
        <rFont val="Calibri"/>
        <family val="2"/>
        <scheme val="minor"/>
      </rPr>
      <t>Mirror (model-size-color)</t>
    </r>
    <r>
      <rPr>
        <b/>
        <sz val="11"/>
        <color rgb="FFFF0000"/>
        <rFont val="Calibri"/>
        <family val="2"/>
        <scheme val="minor"/>
      </rPr>
      <t xml:space="preserve"> </t>
    </r>
  </si>
  <si>
    <t>Moen Mason Chrome Wall Mount Towel Ring</t>
  </si>
  <si>
    <t>Moen Eva Chrome Wall Mount Towel Ring</t>
  </si>
  <si>
    <t>Shower rod &amp; curtain  (model-size-color)</t>
  </si>
  <si>
    <t>Moen Home Care 9-in Chrome Wall Mount Grab Bar</t>
  </si>
  <si>
    <t>Moen Home Care 18-in Stainless Steel Wall Mount Grab Bar</t>
  </si>
  <si>
    <t>Flexible vent for fan 4"</t>
  </si>
  <si>
    <t>10 - single gang CARLON boxes</t>
  </si>
  <si>
    <t xml:space="preserve">separately in bathroom if they are going to be on same switch this will </t>
  </si>
  <si>
    <t xml:space="preserve">be a single gang box and you can subtract 1 switch) </t>
  </si>
  <si>
    <t xml:space="preserve">Exterior vent cap for 4"   1.) Wall or Roof vent cover? </t>
  </si>
  <si>
    <t>3 - Single pole Decora switches             Color Of Switches?</t>
  </si>
  <si>
    <t>12 - single gang decora cover plates        Color Of Plates?</t>
  </si>
  <si>
    <t>1 - 2 gang decora cover plate               Color Of Plate?</t>
  </si>
  <si>
    <t>14-2 wire 250ft</t>
  </si>
  <si>
    <t>Dixon ex</t>
  </si>
  <si>
    <t xml:space="preserve">1 - 2 gang CARLON box(only if vent fan and light are to be switched       </t>
  </si>
  <si>
    <t>cty electric</t>
  </si>
  <si>
    <t>man??- $28</t>
  </si>
  <si>
    <t>city electric, lowes, monarch, colonial electric, rittenhouse, ciro</t>
  </si>
  <si>
    <t>Wire</t>
  </si>
  <si>
    <t>lowes - 250'</t>
  </si>
  <si>
    <t>standard</t>
  </si>
  <si>
    <t>bath or kitchen</t>
  </si>
  <si>
    <t xml:space="preserve">Exterior vent cap for 4"   </t>
  </si>
  <si>
    <t xml:space="preserve">1.) Wall or Roof vent cover? </t>
  </si>
  <si>
    <t>heaters &amp; Thermostats</t>
  </si>
  <si>
    <t>toe kick heater</t>
  </si>
  <si>
    <t>dunne!</t>
  </si>
  <si>
    <t>Smoke &amp; carbon detectors</t>
  </si>
  <si>
    <t>6 or 8'</t>
  </si>
  <si>
    <t>Main Panel?</t>
  </si>
  <si>
    <t xml:space="preserve">1 - 20 amp breaker                          </t>
  </si>
  <si>
    <t>same Brand required! Code!</t>
  </si>
  <si>
    <t xml:space="preserve">1 - 15 amp AFCI breaker                     </t>
  </si>
  <si>
    <t>city electric</t>
  </si>
  <si>
    <t xml:space="preserve">1 - 20 amp breaker                        </t>
  </si>
  <si>
    <t xml:space="preserve">1 - 15 amp AFCI breaker                   </t>
  </si>
  <si>
    <t>D</t>
  </si>
  <si>
    <t>50cfm Tamlite bath vent fan</t>
  </si>
  <si>
    <t>Switches &amp; Dimmers</t>
  </si>
  <si>
    <t>colonial electric</t>
  </si>
  <si>
    <t>monarch</t>
  </si>
  <si>
    <t xml:space="preserve">(Dimmers or switches or receptacle plates) (1-Gang2-Gang3-Gang4- to 6-Gang2-Gang) (color:White) Decorator Duplex Receptacle Nylon Wall Plate </t>
  </si>
  <si>
    <t>Waste Lines</t>
  </si>
  <si>
    <t>Supply Lines</t>
  </si>
  <si>
    <t>Shower plumbing accessories</t>
  </si>
  <si>
    <t>dixon ex</t>
  </si>
  <si>
    <t>4" PVC cellcore pipe 10'</t>
  </si>
  <si>
    <t>3" PVC cellcore pipe 10'</t>
  </si>
  <si>
    <t>2" PVC cellcore pipe 10'</t>
  </si>
  <si>
    <t>1 1/2" PVC cellcore pipe 10'</t>
  </si>
  <si>
    <t>cast iron</t>
  </si>
  <si>
    <t>3" PVC 90 ELBOW</t>
  </si>
  <si>
    <t>joes</t>
  </si>
  <si>
    <t>2 1/4" colonial trim P/W</t>
  </si>
  <si>
    <t>Beatty - 7' &amp; 14'</t>
  </si>
  <si>
    <t>.41 LF</t>
  </si>
  <si>
    <t>.61 LF</t>
  </si>
  <si>
    <t xml:space="preserve">3 1/4" ME Base P/W </t>
  </si>
  <si>
    <t>Beatty- 8 + 16' BL623</t>
  </si>
  <si>
    <t>crown molding</t>
  </si>
  <si>
    <t>2 5/8" crown P/W</t>
  </si>
  <si>
    <t>beatty - 8' &amp; 16' BL53</t>
  </si>
  <si>
    <t>.83 LF</t>
  </si>
  <si>
    <t>0.81 LF</t>
  </si>
  <si>
    <t>chair railing &amp; miscelanous</t>
  </si>
  <si>
    <t>1/4" round</t>
  </si>
  <si>
    <t>3 1/2" crown MDF</t>
  </si>
  <si>
    <t>.84 LF</t>
  </si>
  <si>
    <t>beatty - 8' &amp; 16' BL49M</t>
  </si>
  <si>
    <t>Beatty- 8' &amp; 16'  BL713</t>
  </si>
  <si>
    <t>0.96 LF</t>
  </si>
  <si>
    <t>0.5 LF</t>
  </si>
  <si>
    <t>0.88 LF</t>
  </si>
  <si>
    <t>? Curtis</t>
  </si>
  <si>
    <t xml:space="preserve">10 lb  unsanded grout clay </t>
  </si>
  <si>
    <t>thd</t>
  </si>
  <si>
    <t>Keeney Mfg. Co. 3-1/4-in White Shallow Flange</t>
  </si>
  <si>
    <t>Plumb Pak 2-in White Shallow Flange</t>
  </si>
  <si>
    <t>Plumb Pak 3-in Chrome Shallow Flange</t>
  </si>
  <si>
    <t>Broan 4-Sone 100-CFM White Bathroom Fan with Light</t>
  </si>
  <si>
    <t>Broan 3.5-Sone 70-CFM White Bathroom Fan with Heater and Light</t>
  </si>
  <si>
    <t>Broan 4-Sone 50-CFM White Bathroom Fan (with light - same cost)</t>
  </si>
  <si>
    <t>Broan 2.5-Sone 50-CFM White Bathroom Fan (with Light)</t>
  </si>
  <si>
    <t>Broan 6.5-Sone 180-CFM White Utility Fan</t>
  </si>
  <si>
    <t>decorator - ???</t>
  </si>
  <si>
    <t>yellow fiberglass insulation board</t>
  </si>
  <si>
    <t>Frost King 1/2-in x 3-ft Fiberglass Plumbing Tubular Pipe Insulation</t>
  </si>
  <si>
    <t>1 gallon (color:            ) semi gloss ext paint</t>
  </si>
  <si>
    <t>1 gallon (color:            )  flat ext paint</t>
  </si>
  <si>
    <t>flat</t>
  </si>
  <si>
    <t>eggshell</t>
  </si>
  <si>
    <t>satin</t>
  </si>
  <si>
    <t>semigloss</t>
  </si>
  <si>
    <t>high gloss</t>
  </si>
  <si>
    <t>Painting accessories</t>
  </si>
  <si>
    <t>12 in plastic roller tray</t>
  </si>
  <si>
    <t xml:space="preserve"> Polyester Wall Paint Brush (3-in; )</t>
  </si>
  <si>
    <t xml:space="preserve"> Natural Bristle Flat Sash Paint Brush ( 3-in)</t>
  </si>
  <si>
    <t>2 pack $7.48</t>
  </si>
  <si>
    <t xml:space="preserve"> Synthetic Blend Regular Paint Roller Cover (Common: 9-in; 3 pack)</t>
  </si>
  <si>
    <t xml:space="preserve"> 9-in Plastic Regular Paint Roller Frame</t>
  </si>
  <si>
    <t>painters tarp</t>
  </si>
  <si>
    <t>1 gallon primer</t>
  </si>
  <si>
    <t>mildew resistant</t>
  </si>
  <si>
    <t xml:space="preserve">1 Gallon Exterior Latex </t>
  </si>
  <si>
    <t>ceiling paint</t>
  </si>
  <si>
    <t>interior stains</t>
  </si>
  <si>
    <t>sealers/other</t>
  </si>
  <si>
    <t>Exterior Stains</t>
  </si>
  <si>
    <t>wallpaper</t>
  </si>
  <si>
    <t>faux paints</t>
  </si>
  <si>
    <t>primers</t>
  </si>
  <si>
    <t>primer</t>
  </si>
  <si>
    <t>Quantity</t>
  </si>
  <si>
    <t>UOM</t>
  </si>
  <si>
    <t>JG sku</t>
  </si>
  <si>
    <t>Description</t>
  </si>
  <si>
    <t>last bought - date</t>
  </si>
  <si>
    <t>extension</t>
  </si>
  <si>
    <t>vendor 2</t>
  </si>
  <si>
    <t>vendor 3</t>
  </si>
  <si>
    <t>vendor 4</t>
  </si>
  <si>
    <t>delivery fee</t>
  </si>
  <si>
    <t>24" x 50' Smooth aluminum coil (standard color - white, tan, brown)</t>
  </si>
  <si>
    <t>24" x 50' smooth aluminum coil (custom color)</t>
  </si>
  <si>
    <t>24" x 50' textured aluminum Coil (color)</t>
  </si>
  <si>
    <t>24" x 50' textured aluminum Coil (standard color - white, tan, brown)</t>
  </si>
  <si>
    <t>.5 trim nails = 1 foot</t>
  </si>
  <si>
    <t>1-lb) 12-1/2-Gauge 1-1/4-in White Trim Nails (color)</t>
  </si>
  <si>
    <t>4 nails = 1 foot</t>
  </si>
  <si>
    <t>how many nails per lb?</t>
  </si>
  <si>
    <t>latex</t>
  </si>
  <si>
    <t>12 oz can - gaps &amp; crack sealer</t>
  </si>
  <si>
    <t xml:space="preserve">Rolled Ridge vent </t>
  </si>
  <si>
    <t>– 40 per sq. – be sure it’s not an exposed inside ceiling</t>
  </si>
  <si>
    <t xml:space="preserve"> 2 1/4" screws </t>
  </si>
  <si>
    <t xml:space="preserve">1 5/8” screws </t>
  </si>
  <si>
    <t xml:space="preserve">4" x 150' Mesh fiberglass tape </t>
  </si>
  <si>
    <t>ERS?</t>
  </si>
  <si>
    <t>2.5 sq coverage ?</t>
  </si>
  <si>
    <t>Roofing accessories</t>
  </si>
  <si>
    <t>dormers</t>
  </si>
  <si>
    <t>3’x67'=1 roll Ice and water shield</t>
  </si>
  <si>
    <t>5LB GALVANIZED 1 1/4" coil ROOFING NAILS</t>
  </si>
  <si>
    <t>4 nails = 3 sq ft</t>
  </si>
  <si>
    <t>OSB Tongue and Groove Subfloor 23/32 CAT PS2-10 (Common: 23/32-in; Actual: 0.703-in x 47.5-in x 95.93-in)</t>
  </si>
  <si>
    <t xml:space="preserve"> 5-lb #9- 2.5-in x 2.5-in Pan-Head Polymer-Coated Star-Drive Composite Deck Screw</t>
  </si>
  <si>
    <t>Hand Railing</t>
  </si>
  <si>
    <t>wood hand rail</t>
  </si>
  <si>
    <t>iron hand rail</t>
  </si>
  <si>
    <t>vinyl hand rail</t>
  </si>
  <si>
    <t>brackets?</t>
  </si>
  <si>
    <t>hardware?</t>
  </si>
  <si>
    <t xml:space="preserve">Posts, sleeves, base trim &amp; caps </t>
  </si>
  <si>
    <t>code!? MEF reqs</t>
  </si>
  <si>
    <t>7.5" x 48" sonatube</t>
  </si>
  <si>
    <t>6" x 6" custom base trim</t>
  </si>
  <si>
    <t>6" x 6" custom cap</t>
  </si>
  <si>
    <t>2x6x8 joist regular</t>
  </si>
  <si>
    <t>2x6x10joist regular</t>
  </si>
  <si>
    <t>2x6x12 joist regular</t>
  </si>
  <si>
    <t>2x6x16 joist regular</t>
  </si>
  <si>
    <t>2" x 8" x 8' joist regular</t>
  </si>
  <si>
    <t>2" x 8" x 10' joist regular</t>
  </si>
  <si>
    <t>2" x 8" x 12' joist regular</t>
  </si>
  <si>
    <t>2" x 8" x 16' joist regular</t>
  </si>
  <si>
    <t>2" x 10" x 8' joist regular</t>
  </si>
  <si>
    <t>2" x 10" x 10' joist regular</t>
  </si>
  <si>
    <t>2" x 10" x 12' joist regular</t>
  </si>
  <si>
    <t>2" x 10" x 16' joist regular</t>
  </si>
  <si>
    <t>2" x 12" x 8' joist regular</t>
  </si>
  <si>
    <t>2" x 12" x 10' joist regular</t>
  </si>
  <si>
    <t>2" x 12" x 12' joist regular</t>
  </si>
  <si>
    <t>2" x 12" x 16' joist regular</t>
  </si>
  <si>
    <t>12" Sona Tube</t>
  </si>
  <si>
    <t>lowes- 53056</t>
  </si>
  <si>
    <t>468934 - $5.67</t>
  </si>
  <si>
    <t>USP 2-in x 4-in Triple Zinc Slant Nail Joist Hanger</t>
  </si>
  <si>
    <t>lowes .76</t>
  </si>
  <si>
    <t>USP 2-in x 6-8-in Slant Nail Joist Hanger</t>
  </si>
  <si>
    <t>lowes .86</t>
  </si>
  <si>
    <t>2-in x 8-10-in Triple Zinc Slant Nail Joist Hanger</t>
  </si>
  <si>
    <t>Joists</t>
  </si>
  <si>
    <t>lowes -164425</t>
  </si>
  <si>
    <t>67352 - NO! very expensive</t>
  </si>
  <si>
    <t>lowes- 60792</t>
  </si>
  <si>
    <t>lowes -63642</t>
  </si>
  <si>
    <t>60002 - 15 ct $11.23</t>
  </si>
  <si>
    <t>76668 - 50 ct $23.97</t>
  </si>
  <si>
    <t>??? - not needed</t>
  </si>
  <si>
    <t>3/8-in x 1-in Hot-Dipped Galvanized Standard (SAE) Flat Washer</t>
  </si>
  <si>
    <t> #2 Kiln-Dried Whitewood</t>
  </si>
  <si>
    <t>Top Choice #2 Prime Pressure Treated Lumber </t>
  </si>
  <si>
    <t>Top Choice Kiln-Dried Hem-Fir </t>
  </si>
  <si>
    <t>Ceiling Framing</t>
  </si>
  <si>
    <t>code</t>
  </si>
  <si>
    <t> 5-lb #9- 2.5-in x 2.5-in Pan-Head Polymer-Coated Star-Drive Composite Deck Screw</t>
  </si>
  <si>
    <t>4 screws = 1 ceiling joist</t>
  </si>
  <si>
    <t> 5-lb #9- 3-in x 3-in Pan-Head Polymer-Coated Star-Drive Composite Deck Screw</t>
  </si>
  <si>
    <t>3 screws = 1 wall stud?</t>
  </si>
  <si>
    <t>wood to concrete</t>
  </si>
  <si>
    <t>Harvey</t>
  </si>
  <si>
    <t>flashing kit - shingles/shakes EDL</t>
  </si>
  <si>
    <t>flashing kit -Tile Roofing EDW</t>
  </si>
  <si>
    <t>flashing kit -  Metal roofing EDM</t>
  </si>
  <si>
    <t>flashing kit - curb mounted shingles/shakes ECL</t>
  </si>
  <si>
    <t>flashing kit -Tile Roofing ECW</t>
  </si>
  <si>
    <t>shades/blinds (manual) white, beige, dark blue</t>
  </si>
  <si>
    <t>shades/blinds (solar/electric) white, beige, dark blue</t>
  </si>
  <si>
    <t>electric venting skylight w/ remote</t>
  </si>
  <si>
    <t>solar powered skylight w/ remote</t>
  </si>
  <si>
    <t>crank 6- 8' pole</t>
  </si>
  <si>
    <t>programmble remote</t>
  </si>
  <si>
    <t>22"</t>
  </si>
  <si>
    <t>10"</t>
  </si>
  <si>
    <t>rigid sun tunnel</t>
  </si>
  <si>
    <t>pitched flexible sun tunnel</t>
  </si>
  <si>
    <t>44 1/4 x 45 3/4"</t>
  </si>
  <si>
    <t>21 x 45 3/4" (smallest)</t>
  </si>
  <si>
    <t>… approx 10</t>
  </si>
  <si>
    <t>Barrette Spruce Dog-Ear Pressure Treated Wood Fence Privacy Panel (Common: 3.5-ft x 8-ft; Actual: 3.5-ft x 8-ft)</t>
  </si>
  <si>
    <t>Gatehouse 3" Black Barrel Bolt with Screws</t>
  </si>
  <si>
    <t>Gatehouse 3-in Oil-Rubbed Bronze Entry Door Hinge</t>
  </si>
  <si>
    <t>1.36/ft</t>
  </si>
  <si>
    <t>Cooper Wiring Devices 1 15 Amp White Decorator Light Switch Iris Technology</t>
  </si>
  <si>
    <t>receptacle plate</t>
  </si>
  <si>
    <t>Cooper Wiring Devices 1-Gang White Standard Toggle Nylon Wall Plate</t>
  </si>
  <si>
    <t>switch plate</t>
  </si>
  <si>
    <t>Cooper Wiring Devices 2-Gang White Standard Toggle Nylon Wall Plate</t>
  </si>
  <si>
    <t>Cooper Wiring Devices 2-Gang White Decorator Duplex Receptacle Nylon Wall Plate</t>
  </si>
  <si>
    <t>Cooper Wiring Devices 1-Gang White Decorator Duplex Receptacle Nylon Wall Plate</t>
  </si>
  <si>
    <t>ReliaBilt 6-Panel Hollow Textured Molded Composite right-Hand Interior Single Prehung Door (Common: 30-in x 80-in; Actual: 31.75-in x 81.75-in)</t>
  </si>
  <si>
    <t>Interior door</t>
  </si>
  <si>
    <t>size-swing-style-</t>
  </si>
  <si>
    <t>hardware style color-</t>
  </si>
  <si>
    <t>(Schlage Georgian)( Satin Nickel) Dummy Door Knob</t>
  </si>
  <si>
    <t>(Schlage Georgian)(satin nickel) Round Push Button-Lock Privacy Door Knob</t>
  </si>
  <si>
    <t>2x4x8 PT lumber</t>
  </si>
  <si>
    <t>2x4x10 PT lumber</t>
  </si>
  <si>
    <t>Treated Deck Baluster (Common: 2-in x 2-in x 36-in; Actual: 1-3/8-in x 1-3/8-in x 36-In)</t>
  </si>
  <si>
    <t>4" spacing</t>
  </si>
  <si>
    <t>3.2 = 1 ft (</t>
  </si>
  <si>
    <t>Skylight Pricing</t>
  </si>
  <si>
    <t>Price Per Unit</t>
  </si>
  <si>
    <t>21"w - 47"L fixed skylight</t>
  </si>
  <si>
    <t>J and L</t>
  </si>
  <si>
    <t>Bradco</t>
  </si>
  <si>
    <t>includes shade</t>
  </si>
  <si>
    <t>Universal</t>
  </si>
  <si>
    <t>21"w – 47"L fixed skylight</t>
  </si>
  <si>
    <t>Roslyn</t>
  </si>
  <si>
    <t>skylight white black out shade</t>
  </si>
  <si>
    <t>shade included with skylight</t>
  </si>
  <si>
    <t>closest size is 21'x45 ¼</t>
  </si>
  <si>
    <t>skylight flashing kit ( for asphalt single)</t>
  </si>
  <si>
    <t>1"x6"x10' PT</t>
  </si>
  <si>
    <t>1"x6"x 8' PT</t>
  </si>
  <si>
    <t>1"x6"x12' PT</t>
  </si>
  <si>
    <t>walmart</t>
  </si>
  <si>
    <t>broan - 18.81</t>
  </si>
  <si>
    <t>required</t>
  </si>
  <si>
    <t>drop in sinks= granite or marble only</t>
  </si>
  <si>
    <t>Commercial doors</t>
  </si>
  <si>
    <t>stanton door Co. 58 albe dr newark de 19702</t>
  </si>
  <si>
    <t>great northern building product 901 s 15th st 40210   1lb= $5.24 bulk  freight=38.56 total bill $258.73</t>
  </si>
  <si>
    <t>HVAC Duct - dixon</t>
  </si>
  <si>
    <t>60" length; 6" diameter duct pipe</t>
  </si>
  <si>
    <t>duct elbow</t>
  </si>
  <si>
    <t>6-in Dia Galvanized Union Fitting</t>
  </si>
  <si>
    <t>lowes- 36444</t>
  </si>
  <si>
    <t>lowes - 36401</t>
  </si>
  <si>
    <t>lowes - 209359</t>
  </si>
  <si>
    <t>lowes - 36418</t>
  </si>
  <si>
    <t>10" x 4" x 6" Duct Boot</t>
  </si>
  <si>
    <t>10"x4" 2 way sidewall Register</t>
  </si>
  <si>
    <t>lowes - 69501</t>
  </si>
  <si>
    <t>lowes - 179375</t>
  </si>
  <si>
    <t>1' x 15'  x 2" duct insulation</t>
  </si>
  <si>
    <t>lowes - 314739</t>
  </si>
  <si>
    <t>1/2-in x 3/8-in Dia Brass PEX Angle Stop Valve Crimp Fitting</t>
  </si>
  <si>
    <t>lowes -67053</t>
  </si>
  <si>
    <t>50-Count #10 x 0.5-in Zinc-Plated Self-Drilling Interior/Exterior Sheet Metal Screws</t>
  </si>
  <si>
    <t>1/4" x 3" z h</t>
  </si>
  <si>
    <t>lowes - 63351</t>
  </si>
  <si>
    <t>3?</t>
  </si>
  <si>
    <t> 6" Flexible Duct Connector</t>
  </si>
  <si>
    <t>lowes- 122743</t>
  </si>
  <si>
    <t>10-Pack 1/2-in Dia Stainless-Steel PEX Pinch Clamp Crimp Fitting</t>
  </si>
  <si>
    <t>Total With Tax</t>
  </si>
  <si>
    <t>Brick Pricing</t>
  </si>
  <si>
    <t>red brick</t>
  </si>
  <si>
    <t>(single bricks)</t>
  </si>
  <si>
    <t>thin brick/face brick</t>
  </si>
  <si>
    <t>4 sq ft box</t>
  </si>
  <si>
    <t>Norristown</t>
  </si>
  <si>
    <t>Thin brick (E.P. Henry Veneer)</t>
  </si>
  <si>
    <t>per sq</t>
  </si>
  <si>
    <t>face brick</t>
  </si>
  <si>
    <t>Eddington Supply</t>
  </si>
  <si>
    <t>veneer/thin brick</t>
  </si>
  <si>
    <t>8 sq ft box</t>
  </si>
  <si>
    <t>cultured brick/thin brick/face brick</t>
  </si>
  <si>
    <t>8.5 sq ft box</t>
  </si>
  <si>
    <t>Cava Building</t>
  </si>
  <si>
    <t>thin brick</t>
  </si>
  <si>
    <t>face/full brick</t>
  </si>
  <si>
    <t>Galatino Supply</t>
  </si>
  <si>
    <t>7.3 sq ft box</t>
  </si>
  <si>
    <t>8.7 sq ft box</t>
  </si>
  <si>
    <t>First Data</t>
  </si>
  <si>
    <t>877-349-4151</t>
  </si>
  <si>
    <t>1.85%; $0.20/transaction</t>
  </si>
  <si>
    <t>ask for Cliff; 12 month contract; $30 cancellation; Gateway $10/month; Recurring Billing Plans for transactions</t>
  </si>
  <si>
    <t>https://dcc.secureserver.net/dcc50/default.aspx?sa=isc%3d%26prog_id%3dFXDomains&amp;prog_id=FXDomains</t>
  </si>
  <si>
    <t>domain name - expires 4-9-2018</t>
  </si>
  <si>
    <t> 10.1-oz Construction Adhesive</t>
  </si>
  <si>
    <t>(Sika or liquid nails)</t>
  </si>
  <si>
    <t>60 sqft = 1</t>
  </si>
  <si>
    <t>floor - 15sqft=1</t>
  </si>
  <si>
    <t>walls (sometime)- 15sqft=1</t>
  </si>
  <si>
    <t>50lb=approx - 70sqft</t>
  </si>
  <si>
    <t>Cover base with Durock™ brand tile membrane, 15 lb. felt or 4-mil polyethylene and attach with 1/4" galvanized staples.</t>
  </si>
  <si>
    <t>250 screws=lb</t>
  </si>
  <si>
    <t>ADA Compliant Thresholds</t>
  </si>
  <si>
    <t>Door Bottoms and Sweeps</t>
  </si>
  <si>
    <t>Threshold Extenders</t>
  </si>
  <si>
    <t xml:space="preserve"> (size)(T -molding threshold, reducer threshold, ?)</t>
  </si>
  <si>
    <t>Tile underlayment &amp; accessories</t>
  </si>
  <si>
    <t>carpet underlayment</t>
  </si>
  <si>
    <t>hardwood flooring</t>
  </si>
  <si>
    <t>engineeered flooring</t>
  </si>
  <si>
    <t>bamboo flooring</t>
  </si>
  <si>
    <t>laminate flooring</t>
  </si>
  <si>
    <t>see painting</t>
  </si>
  <si>
    <t>(finish or upgrade)</t>
  </si>
  <si>
    <t>a minimum of 6" o.c. support edges (4ft ends)</t>
  </si>
  <si>
    <t>a minimum of 12" O.C. at intermediate support loacations</t>
  </si>
  <si>
    <t>*wood sheathing</t>
  </si>
  <si>
    <t>32 sqft=  32 (16" OC)*?</t>
  </si>
  <si>
    <t>24 fl oz=  150-220 sqft</t>
  </si>
  <si>
    <t>24 oz granite &amp; marble sealer</t>
  </si>
  <si>
    <t>24oz tile &amp; grout sealer</t>
  </si>
  <si>
    <t>vendor part #</t>
  </si>
  <si>
    <t xml:space="preserve">C - - </t>
  </si>
  <si>
    <t>D - utility sink</t>
  </si>
  <si>
    <t>c</t>
  </si>
  <si>
    <t>delta foundation 2h chrome</t>
  </si>
  <si>
    <t xml:space="preserve">diverter </t>
  </si>
  <si>
    <t>Tub(size)(style-color) based wet area OR:</t>
  </si>
  <si>
    <t>dimensions</t>
  </si>
  <si>
    <t>Metal Framing</t>
  </si>
  <si>
    <t>O.C.? Total sqft - ?qty</t>
  </si>
  <si>
    <t>total exterior wall sqft</t>
  </si>
  <si>
    <t xml:space="preserve">  2"x6"x(8',10',12',16') PT </t>
  </si>
  <si>
    <t xml:space="preserve">  2"x6"x(8',10',12',16') PT studs</t>
  </si>
  <si>
    <t xml:space="preserve"> Wall Framing</t>
  </si>
  <si>
    <t>outside corners + wall height</t>
  </si>
  <si>
    <t>seams + inside corners</t>
  </si>
  <si>
    <t>seams only</t>
  </si>
  <si>
    <t>see framing</t>
  </si>
  <si>
    <t>3= 12'</t>
  </si>
  <si>
    <t>sqft outside walls</t>
  </si>
  <si>
    <t>outside walls only= 13; crawlspace= 10-13</t>
  </si>
  <si>
    <t>GreenFiber 40-sq ft Cellulose Blown-In Insulation ?R - val 13-60</t>
  </si>
  <si>
    <t> R38 16-in x 48-in Faced Fiberglass Batt Insulation with Sound Barrier</t>
  </si>
  <si>
    <t>sqft floors</t>
  </si>
  <si>
    <t>sqft outside ceiling</t>
  </si>
  <si>
    <t>sqft walls</t>
  </si>
  <si>
    <t>Lin ft (model-size-color)</t>
  </si>
  <si>
    <t>*</t>
  </si>
  <si>
    <t>*perimeter, O.C., lin ft, W&amp;D U.I., ends &amp; sqft</t>
  </si>
  <si>
    <t>ceiling height &amp; sqft, W&amp;D U.I.</t>
  </si>
  <si>
    <t>^</t>
  </si>
  <si>
    <t>5 gal bucket green compound (45lb)</t>
  </si>
  <si>
    <t>5 gal bucket blue compound (45lb)</t>
  </si>
  <si>
    <t>^300sqft= 42lb (or 10,8,7 boards - 8',10',12' height)</t>
  </si>
  <si>
    <t>2= 1 joist</t>
  </si>
  <si>
    <t>PT - mandatory if touching concrete or exterior</t>
  </si>
  <si>
    <t>PT joists</t>
  </si>
  <si>
    <t>2= 1.5'  per joist hanger</t>
  </si>
  <si>
    <t>perimeter, sqft, O.C., concrete touching</t>
  </si>
  <si>
    <t>Lumber &amp; joist hangers</t>
  </si>
  <si>
    <t>USP 2-in x 6-8-in Triple Zinc Slant Nail Joist Hanger</t>
  </si>
  <si>
    <t>Roof Framing</t>
  </si>
  <si>
    <t>rough finish framing</t>
  </si>
  <si>
    <t>length, post spacing</t>
  </si>
  <si>
    <t>Interior Railing</t>
  </si>
  <si>
    <t>balister/rail color upgrade</t>
  </si>
  <si>
    <t> 2x8 up to 12 feet; 2x10 to 15 feet and 2x12 to 18 feet</t>
  </si>
  <si>
    <t>16" O.C.</t>
  </si>
  <si>
    <t>All ledgers = 2 x 8 or larger</t>
  </si>
  <si>
    <t>Severe Weather 5-Step Alkaline Copper Quat Treated Deck Stair Stringer</t>
  </si>
  <si>
    <t>6-1/2" rise and 10" tread</t>
  </si>
  <si>
    <t>24" O.C.</t>
  </si>
  <si>
    <t>12" O.C.</t>
  </si>
  <si>
    <t>2x6</t>
  </si>
  <si>
    <t>2x8</t>
  </si>
  <si>
    <t>2x10</t>
  </si>
  <si>
    <t>2nd story - (more than 6' height)</t>
  </si>
  <si>
    <t>11' 7"</t>
  </si>
  <si>
    <t>15'</t>
  </si>
  <si>
    <t>19'6"</t>
  </si>
  <si>
    <t>9'9''</t>
  </si>
  <si>
    <t>12' 10"</t>
  </si>
  <si>
    <t>16'5"</t>
  </si>
  <si>
    <t>7'11"</t>
  </si>
  <si>
    <t>10'6"</t>
  </si>
  <si>
    <t>13'4"</t>
  </si>
  <si>
    <t>(two 2" x  ")4"x6"</t>
  </si>
  <si>
    <t>(two 2" x  ")4"x8"</t>
  </si>
  <si>
    <t>(two 2" x  ")4"x10"</t>
  </si>
  <si>
    <t>(two 2" x  ")4"x12"</t>
  </si>
  <si>
    <t>6'</t>
  </si>
  <si>
    <t>Beam ( how often posts?)</t>
  </si>
  <si>
    <t>https://www.n1wireless.com/checkoutprocess.cgi</t>
  </si>
  <si>
    <t>tablet - surface pro</t>
  </si>
  <si>
    <t>http://www.frys.com/product/7872239?source=google&amp;gclid=Cj0KEQjwmLipBRC59O_EqJ_E0asBEiQATYdNh7VEBA21jX-SHvhbs7-X1mRAr864_vHtLoMWnBt1by0aAqqj8P8HAQ</t>
  </si>
  <si>
    <t>150 Ft 14-2 Romex</t>
  </si>
  <si>
    <t>20Ft 14-3 Romex</t>
  </si>
  <si>
    <t>50Ft 12-2 Romex</t>
  </si>
  <si>
    <t>2 – 2 gang nail on boxes</t>
  </si>
  <si>
    <t>11 – Single gang nail on boxes</t>
  </si>
  <si>
    <t>2 – Single gang old work boxes deep</t>
  </si>
  <si>
    <t>1 old work fan brace boxes</t>
  </si>
  <si>
    <t>4 – 6” Recessed Lights</t>
  </si>
  <si>
    <t>10 – Tamper Resistant Deco Outlets</t>
  </si>
  <si>
    <t>12 – Single Gang cover plates</t>
  </si>
  <si>
    <t>2 – Dimmer switches</t>
  </si>
  <si>
    <t>1 – Deco single pole switch</t>
  </si>
  <si>
    <t>1 – 2 gang deco cover plate</t>
  </si>
  <si>
    <t>1 – Tamper resistant GFCI</t>
  </si>
  <si>
    <t>dixon</t>
  </si>
  <si>
    <t>10-ft x 100-ft x 2-mil Clear Construction Film</t>
  </si>
  <si>
    <t>10-ft x 100-ft x 4-mil Clear Construction Film</t>
  </si>
  <si>
    <t>10-ft x 100-ft x 6-mil Clear Construction Film</t>
  </si>
  <si>
    <t xml:space="preserve">Clothes bar,      </t>
  </si>
  <si>
    <t>shoe rack (size)</t>
  </si>
  <si>
    <t>floor based natural wood his &amp; her 3 set closet organizer system</t>
  </si>
  <si>
    <t>Property solutions</t>
  </si>
  <si>
    <t>Flat $10.00</t>
  </si>
  <si>
    <t>Egg shell $11.00</t>
  </si>
  <si>
    <t>Semi gloss $12.00</t>
  </si>
  <si>
    <t>Promar 400</t>
  </si>
  <si>
    <t>Flat $14.50</t>
  </si>
  <si>
    <t>Egg shell $15.50</t>
  </si>
  <si>
    <t>Semi gloss $16.50</t>
  </si>
  <si>
    <t>Promar 200</t>
  </si>
  <si>
    <t>Flat $18.50</t>
  </si>
  <si>
    <t>Egg shell $19.50</t>
  </si>
  <si>
    <t>Semi gloss $20.50</t>
  </si>
  <si>
    <t>Superpaint interior</t>
  </si>
  <si>
    <t>Flat $28.00</t>
  </si>
  <si>
    <t>Satin $29.00</t>
  </si>
  <si>
    <t>Semi gloss $30.00</t>
  </si>
  <si>
    <t>Cashmere</t>
  </si>
  <si>
    <t>Duration home</t>
  </si>
  <si>
    <t>Matte $35.00</t>
  </si>
  <si>
    <t>Satin $36.00</t>
  </si>
  <si>
    <t>Semi gloss $37.00</t>
  </si>
  <si>
    <t>Dura craft exterior</t>
  </si>
  <si>
    <t>Flat $18.00</t>
  </si>
  <si>
    <t>Satin $19.00</t>
  </si>
  <si>
    <t>Gloss $20.00</t>
  </si>
  <si>
    <t>A100 exterior</t>
  </si>
  <si>
    <t>Flat $26.50</t>
  </si>
  <si>
    <t>Satin $27.50</t>
  </si>
  <si>
    <t>Gloss $28.50</t>
  </si>
  <si>
    <t>Superpaint exterior</t>
  </si>
  <si>
    <t>Flat $32.00</t>
  </si>
  <si>
    <t>Satin $33.00</t>
  </si>
  <si>
    <t>Gloss $34.00</t>
  </si>
  <si>
    <t>Duration exterior</t>
  </si>
  <si>
    <t>Flat $47.00</t>
  </si>
  <si>
    <t>Satin $48.00</t>
  </si>
  <si>
    <t>Gloss $49.00</t>
  </si>
  <si>
    <t>Primers</t>
  </si>
  <si>
    <t>PVA - $8.00</t>
  </si>
  <si>
    <t>Quick dry latex - $14.00</t>
  </si>
  <si>
    <t>Fast dry oil $18.00</t>
  </si>
  <si>
    <t>Problock latex $22.00</t>
  </si>
  <si>
    <t>coverage?</t>
  </si>
  <si>
    <t>plumbing from floor</t>
  </si>
  <si>
    <t>plumbing from wall</t>
  </si>
  <si>
    <t xml:space="preserve"> PVC P-Trap Fitting (1 1/4") white trap</t>
  </si>
  <si>
    <t xml:space="preserve"> PVC S-Trap Fitting (1 1/4") white trap</t>
  </si>
  <si>
    <t>Charlotte Pipe 1-1/2-in x 1-1/4-in dia PVC Trap Adapter Fitting</t>
  </si>
  <si>
    <t>size? 1 1/4" or 1 1/2", 2"</t>
  </si>
  <si>
    <t>2) 1/2"sweat to 3/8" compression straight shut off valve</t>
  </si>
  <si>
    <t>2) 1/2"sweat to 3/8" compression angled shut off valve</t>
  </si>
  <si>
    <t>Oatey 4-oz Pipe Joint Compound</t>
  </si>
  <si>
    <t>USP 1-3/4-in x 5-1/16-in Triple Zinc Slope/Skew Hanger</t>
  </si>
  <si>
    <t>Louisville 10-ft Wood 250-lb Type I Attic Ladder</t>
  </si>
  <si>
    <t>upgrade: gold coated hardware</t>
  </si>
  <si>
    <t>lowes-15"x15" white</t>
  </si>
  <si>
    <t>engineered roof trusses</t>
  </si>
  <si>
    <t>Roof Trusses - 2"x6"x' regular</t>
  </si>
  <si>
    <t>ROOF AND WALL DATA CALCULATOR</t>
  </si>
  <si>
    <t>Bldg. Length</t>
  </si>
  <si>
    <t> Sixteenths</t>
  </si>
  <si>
    <t>Bldg. Width</t>
  </si>
  <si>
    <t>Wall Height</t>
  </si>
  <si>
    <t>Roof Pitch (in.)</t>
  </si>
  <si>
    <t>/12"</t>
  </si>
  <si>
    <t>Eave Overhang </t>
  </si>
  <si>
    <t>Gable Overhang </t>
  </si>
  <si>
    <t>Use the calculator below to determine roof and wall area, ridge length, eave and gable lines, rafter length, and truss quantity.</t>
  </si>
  <si>
    <t>Ridge/Facia Board Feet:40</t>
  </si>
  <si>
    <t>Linear feet of Rafters: 255</t>
  </si>
  <si>
    <r>
      <t>Number of Rafters:</t>
    </r>
    <r>
      <rPr>
        <b/>
        <sz val="11"/>
        <color rgb="FF333333"/>
        <rFont val="Inherit"/>
      </rPr>
      <t>17</t>
    </r>
    <r>
      <rPr>
        <sz val="11"/>
        <color theme="1"/>
        <rFont val="Calibri"/>
        <family val="2"/>
        <scheme val="minor"/>
      </rPr>
      <t>:</t>
    </r>
    <r>
      <rPr>
        <sz val="11"/>
        <color theme="1"/>
        <rFont val="Calibri"/>
        <family val="2"/>
        <scheme val="minor"/>
      </rPr>
      <t/>
    </r>
  </si>
  <si>
    <t>Roof Board Feet:295</t>
  </si>
  <si>
    <t>hangers?</t>
  </si>
  <si>
    <t>A) Roof Length In Feet</t>
  </si>
  <si>
    <t>B) Rafter Length In Feet</t>
  </si>
  <si>
    <t>C) On Center (inches between rafters)</t>
  </si>
  <si>
    <t>D) Rafter Thickness In Inches</t>
  </si>
  <si>
    <t>E) Rafter Width In Inche</t>
  </si>
  <si>
    <t>http://www.blocklayer.com/Roof/RoofEng.aspx</t>
  </si>
  <si>
    <t>ridge board</t>
  </si>
  <si>
    <t>collar ties</t>
  </si>
  <si>
    <t>birdsmouth cut, double top plate</t>
  </si>
  <si>
    <t>Rise less than 6' -  2 x10</t>
  </si>
  <si>
    <t>Rise more than 6' = 2x12"</t>
  </si>
  <si>
    <t>L</t>
  </si>
  <si>
    <t>M</t>
  </si>
  <si>
    <t>when deep?</t>
  </si>
  <si>
    <t>bathroom-kitchen</t>
  </si>
  <si>
    <t>gang boxes - match plates</t>
  </si>
  <si>
    <t>440 +25</t>
  </si>
  <si>
    <t>1-1/4 in. x 10 ft. PVC Sch. 40 DWV Plain-End Drain Pipe</t>
  </si>
  <si>
    <t>extend waste line</t>
  </si>
  <si>
    <t>1-1/4 in. PVC Sch. 40 90-Degree S x S Elbow</t>
  </si>
  <si>
    <t>extend supply lines</t>
  </si>
  <si>
    <t>See Plumbing for plumbing rough in renovation items</t>
  </si>
  <si>
    <t>extend waste lines</t>
  </si>
  <si>
    <t>1/2 in. Brass Push-to-Connect 90-Degree Elbow</t>
  </si>
  <si>
    <t>1/2 in. Brass Push-to-Connect Coupling</t>
  </si>
  <si>
    <t>(3/8-in) Compression 18-in Stainless Steel Toilet Supply Line</t>
  </si>
  <si>
    <t>(size?)</t>
  </si>
  <si>
    <t>15 in. Baseboard Diffuser Supply</t>
  </si>
  <si>
    <t>lozenski</t>
  </si>
  <si>
    <t>2) Faucet Suppy (3/8)x 20SS</t>
  </si>
  <si>
    <t>( 5LB)GALVANIZED 1&amp;1/4" loose ROOFING NAILS</t>
  </si>
  <si>
    <t>12" VALUE SOFFIT (SOLID) (WHITE) TRIPLE 4" - 12ft long</t>
  </si>
  <si>
    <t>12" VALUE SOFFIT (vented) (WHITE) TRIPLE 4" - 12ft long</t>
  </si>
  <si>
    <t>marvic</t>
  </si>
  <si>
    <t>loring - 5.5</t>
  </si>
  <si>
    <t>lowes-?</t>
  </si>
  <si>
    <t>MARVIC</t>
  </si>
  <si>
    <t>JL</t>
  </si>
  <si>
    <t>WAHL</t>
  </si>
  <si>
    <t>BRADCO</t>
  </si>
  <si>
    <t>UNIVERSAL</t>
  </si>
  <si>
    <t>1SQ 1/2" INSULATION</t>
  </si>
  <si>
    <t>spray nine</t>
  </si>
  <si>
    <t>osi</t>
  </si>
  <si>
    <t>seat/bench</t>
  </si>
  <si>
    <t>3 windows=1 tube</t>
  </si>
  <si>
    <t>60 trim nails = per lb approx</t>
  </si>
  <si>
    <t>dump - $85</t>
  </si>
  <si>
    <t>ace rental</t>
  </si>
  <si>
    <t>??</t>
  </si>
  <si>
    <t>Drop Ceiling</t>
  </si>
  <si>
    <t>Armstrong 10-Pack Random Textured Contractor Ceiling Tile Panel (Common: 24-in x 48-in; Actual 23.719-in x 47.719-in)</t>
  </si>
  <si>
    <t>.58/sqft</t>
  </si>
  <si>
    <t>Armstrong 47.06-in Ceiling Grid Tees</t>
  </si>
  <si>
    <t>AquaSource White Wall-Mount Square Bathroom Sink with Overflow</t>
  </si>
  <si>
    <t>12" Blocks</t>
  </si>
  <si>
    <t> Photo</t>
  </si>
  <si>
    <t>Description </t>
  </si>
  <si>
    <t>SKU # </t>
  </si>
  <si>
    <t>Weight </t>
  </si>
  <si>
    <t>12 x 8 x 16 Common </t>
  </si>
  <si>
    <t>Width x Height x Length</t>
  </si>
  <si>
    <t>151*</t>
  </si>
  <si>
    <t>52 lbs. </t>
  </si>
  <si>
    <t>12 x 8 x 16 L-Corner </t>
  </si>
  <si>
    <t>152*</t>
  </si>
  <si>
    <t>48 lbs. </t>
  </si>
  <si>
    <t>12 x 8 x 16 FHA Top </t>
  </si>
  <si>
    <t>153* </t>
  </si>
  <si>
    <t>61 lbs. </t>
  </si>
  <si>
    <t>12 x 8 x 16 S.E.S. </t>
  </si>
  <si>
    <t> 154*</t>
  </si>
  <si>
    <t>58 lbs. </t>
  </si>
  <si>
    <t>12 x 8 x 8 1/2 S.E.S. </t>
  </si>
  <si>
    <t>155* </t>
  </si>
  <si>
    <t> 29 lbs.</t>
  </si>
  <si>
    <t>12 x 8 x 4 Quarter Long </t>
  </si>
  <si>
    <t>156* </t>
  </si>
  <si>
    <t> 19 lbs.</t>
  </si>
  <si>
    <t>12 x 8 x 16 Bond Beam </t>
  </si>
  <si>
    <t> 157*</t>
  </si>
  <si>
    <t> 61 lbs.</t>
  </si>
  <si>
    <t>12" 45 Degree Corner </t>
  </si>
  <si>
    <t>158* </t>
  </si>
  <si>
    <t> 51 lbs.</t>
  </si>
  <si>
    <t>12 x 8 x 16 Flow Thru B.B. </t>
  </si>
  <si>
    <t>159 </t>
  </si>
  <si>
    <t>12 x 16 x 8 Horse Collar </t>
  </si>
  <si>
    <t>160 </t>
  </si>
  <si>
    <t>12 x 8 x 12 Column Block </t>
  </si>
  <si>
    <t>161*</t>
  </si>
  <si>
    <t>40 lbs. </t>
  </si>
  <si>
    <t>12 x 8 x 16 Single Bull </t>
  </si>
  <si>
    <t>162 </t>
  </si>
  <si>
    <t>12 x 8 x 16 Double Bullnose </t>
  </si>
  <si>
    <t>163 </t>
  </si>
  <si>
    <t>60 lbs.  </t>
  </si>
  <si>
    <t>12 x 8 x 16 H - Block </t>
  </si>
  <si>
    <t>168 </t>
  </si>
  <si>
    <t>47 lbs. </t>
  </si>
  <si>
    <t>12 x 6 x 16 3/4 High </t>
  </si>
  <si>
    <t> 175</t>
  </si>
  <si>
    <t>41 lbs. </t>
  </si>
  <si>
    <t>12 x 4 x 16 1/2 High </t>
  </si>
  <si>
    <t>130 </t>
  </si>
  <si>
    <t> 25 lbs.</t>
  </si>
  <si>
    <t>12 x 4 x 16 solid cap </t>
  </si>
  <si>
    <t>131 </t>
  </si>
  <si>
    <t>* Denotes available in full eight</t>
  </si>
  <si>
    <t>8" blocks</t>
  </si>
  <si>
    <t> Description</t>
  </si>
  <si>
    <t> SKU#</t>
  </si>
  <si>
    <t> Weight</t>
  </si>
  <si>
    <t> 8 x 8 x 16 Common</t>
  </si>
  <si>
    <t> 851*</t>
  </si>
  <si>
    <t> 37 lbs.</t>
  </si>
  <si>
    <t> 8 x 8 x 16 FHA Top Filled</t>
  </si>
  <si>
    <t> 853*</t>
  </si>
  <si>
    <t> 42 lbs.</t>
  </si>
  <si>
    <t> 8 x 8 x 16 Double End</t>
  </si>
  <si>
    <t> 854*</t>
  </si>
  <si>
    <t> 40 lbs.</t>
  </si>
  <si>
    <t> 8 x 8 x 8 1/2 block</t>
  </si>
  <si>
    <t> 855</t>
  </si>
  <si>
    <t> 24 lbs.</t>
  </si>
  <si>
    <t> 8 x 8 x 16 Bond Beam</t>
  </si>
  <si>
    <t> 857*</t>
  </si>
  <si>
    <t> 44 lbs.</t>
  </si>
  <si>
    <t> 8" 45 Degree Corner</t>
  </si>
  <si>
    <t> 858*</t>
  </si>
  <si>
    <t> 33 lbs.</t>
  </si>
  <si>
    <t> 8 x 8 x 16 Flow Thru Bond Beam</t>
  </si>
  <si>
    <t> 859</t>
  </si>
  <si>
    <t> 8 x 16 x 8 Horse Collar Lintel</t>
  </si>
  <si>
    <t> 860</t>
  </si>
  <si>
    <t> 36 lbs. </t>
  </si>
  <si>
    <t> 8 x 8 x 16 fire rated</t>
  </si>
  <si>
    <t> 861</t>
  </si>
  <si>
    <t> 8" Corbel</t>
  </si>
  <si>
    <t> 862</t>
  </si>
  <si>
    <t> 8 x 8 x 16 single bull nose</t>
  </si>
  <si>
    <t> 863</t>
  </si>
  <si>
    <t> 8x8x16 double bullnose</t>
  </si>
  <si>
    <t> 864</t>
  </si>
  <si>
    <t> 8 x 8 x 8 1/2 single bullnose</t>
  </si>
  <si>
    <t> 868</t>
  </si>
  <si>
    <t>8 x 8 x 8 1/2 double bullnose</t>
  </si>
  <si>
    <t> 869</t>
  </si>
  <si>
    <t> 8 x 6 x 16 3/4 hi</t>
  </si>
  <si>
    <t> 875</t>
  </si>
  <si>
    <t> 28 lbs. </t>
  </si>
  <si>
    <t> 8 x 4 x 16 caps</t>
  </si>
  <si>
    <t> 831</t>
  </si>
  <si>
    <t> 34 lbs.</t>
  </si>
  <si>
    <t> 8 x 4 x 16 1/2 hi</t>
  </si>
  <si>
    <t> 830</t>
  </si>
  <si>
    <t> 17 lbs. </t>
  </si>
  <si>
    <t>*Denotes available in full eight inches high</t>
  </si>
  <si>
    <t>Photo</t>
  </si>
  <si>
    <t>SKU#</t>
  </si>
  <si>
    <t>Weight</t>
  </si>
  <si>
    <t> 16 x 8 x 16 Common</t>
  </si>
  <si>
    <t> 390*</t>
  </si>
  <si>
    <t> 67 lbs.</t>
  </si>
  <si>
    <t> 16 x 8 x 16 Column block</t>
  </si>
  <si>
    <t> 394*</t>
  </si>
  <si>
    <t> 59 lbs.</t>
  </si>
  <si>
    <t> 16 x 8 x 16 flow thru bond beam</t>
  </si>
  <si>
    <t> 397</t>
  </si>
  <si>
    <t> 65 lbs.</t>
  </si>
  <si>
    <t> 10 x 8 x 16 common</t>
  </si>
  <si>
    <t> 351*</t>
  </si>
  <si>
    <t> 46 lbs.</t>
  </si>
  <si>
    <t> 10 x 8 x 16 L-corner</t>
  </si>
  <si>
    <t> 352</t>
  </si>
  <si>
    <t> 52 lbs.</t>
  </si>
  <si>
    <t> 10 x 8 x 16 FHA top filled</t>
  </si>
  <si>
    <t> 353</t>
  </si>
  <si>
    <t> 10 x 8 x 16 S.E.S.</t>
  </si>
  <si>
    <t> 354</t>
  </si>
  <si>
    <t> 54 lbs. </t>
  </si>
  <si>
    <t> 10 x 8 x 8 1/2 block</t>
  </si>
  <si>
    <t> 355</t>
  </si>
  <si>
    <t> 30 lbs.</t>
  </si>
  <si>
    <t> 10 x 8 x 16 Bond Beam</t>
  </si>
  <si>
    <t> 357</t>
  </si>
  <si>
    <t> 10" 45 degree corners</t>
  </si>
  <si>
    <t> 358</t>
  </si>
  <si>
    <t> 10 x 8 x 16 flow thru bond beam</t>
  </si>
  <si>
    <t> 359</t>
  </si>
  <si>
    <t> 10 x 16 x 8 horse collar lintel</t>
  </si>
  <si>
    <t> 360</t>
  </si>
  <si>
    <t>* Denotes Available in Full eight inches high</t>
  </si>
  <si>
    <t>12" blocks, 8" blocks, Rockface Blocks, Solids and other</t>
  </si>
  <si>
    <t>6" and 4" blocks</t>
  </si>
  <si>
    <t> SKU #</t>
  </si>
  <si>
    <t> 6 x 8 x 16 Partition</t>
  </si>
  <si>
    <t> 651*</t>
  </si>
  <si>
    <t> 28 lbs.</t>
  </si>
  <si>
    <t> 6 x 8 x 16 L-Corner</t>
  </si>
  <si>
    <t> 652</t>
  </si>
  <si>
    <t> 39 lbs.</t>
  </si>
  <si>
    <t> 6 x 8 x 8 1/2 block</t>
  </si>
  <si>
    <t> 655</t>
  </si>
  <si>
    <t> 16 lbs.</t>
  </si>
  <si>
    <t> 6 x 8 x 16 Bond Beam</t>
  </si>
  <si>
    <t> 657</t>
  </si>
  <si>
    <t> 6" 45 degree corners</t>
  </si>
  <si>
    <t> 658</t>
  </si>
  <si>
    <t> 21 lbs.</t>
  </si>
  <si>
    <t> 6 x 8 x 16 Flow Thru Bond Beam</t>
  </si>
  <si>
    <t> 659</t>
  </si>
  <si>
    <t> 6 x 6 x 16 3/4 hi</t>
  </si>
  <si>
    <t> 675</t>
  </si>
  <si>
    <t> 6 x 4 x16 1/2 hi</t>
  </si>
  <si>
    <t> 630</t>
  </si>
  <si>
    <t> 13 lbs.</t>
  </si>
  <si>
    <t> 6 x 5 x 16   5" high starter</t>
  </si>
  <si>
    <t> 632</t>
  </si>
  <si>
    <t> 23 lbs.</t>
  </si>
  <si>
    <t> 4 x 8 x 16 Partition</t>
  </si>
  <si>
    <t> 451*</t>
  </si>
  <si>
    <t> 4 x 8 x 16 L-corner</t>
  </si>
  <si>
    <t> 452</t>
  </si>
  <si>
    <t> 36 lbs.</t>
  </si>
  <si>
    <t> 4 x 8 x 8 1/2 block</t>
  </si>
  <si>
    <t> 455</t>
  </si>
  <si>
    <t> 14 lbs.</t>
  </si>
  <si>
    <t> 4 x 6 x 16 3/4 hi</t>
  </si>
  <si>
    <t> 475</t>
  </si>
  <si>
    <t> 19 lbs. </t>
  </si>
  <si>
    <t> 4 x 4 x 16 1/2 hi</t>
  </si>
  <si>
    <t> 430</t>
  </si>
  <si>
    <t> 12 lbs.</t>
  </si>
  <si>
    <t> 4 x 8 x 12 3/4 long</t>
  </si>
  <si>
    <t> 156</t>
  </si>
  <si>
    <t>* Denotes available in full eight inches high.</t>
  </si>
  <si>
    <t>Rockface Blocks</t>
  </si>
  <si>
    <t> 4 x 8 x 16 rockface partition</t>
  </si>
  <si>
    <t> 261</t>
  </si>
  <si>
    <t> 32 lbs.</t>
  </si>
  <si>
    <t> 4 x 8 x 16 rockface L-corner</t>
  </si>
  <si>
    <t> 262</t>
  </si>
  <si>
    <t> 6 x 8 x 16 rockface partition</t>
  </si>
  <si>
    <t> 271</t>
  </si>
  <si>
    <t> 6 x 8 x 16 rockface Bond Beam</t>
  </si>
  <si>
    <t> 277</t>
  </si>
  <si>
    <t> 6 x 8 x 16 rockface and end</t>
  </si>
  <si>
    <t> 278</t>
  </si>
  <si>
    <t> 47 lbs.</t>
  </si>
  <si>
    <t> 8 x 4 x 16 rockface cap</t>
  </si>
  <si>
    <t> 280</t>
  </si>
  <si>
    <t> 8 x 8 x 16 rockface common</t>
  </si>
  <si>
    <t>Also available in Tan</t>
  </si>
  <si>
    <t> 281</t>
  </si>
  <si>
    <t> 8 x 8 x 16 rockface fill top</t>
  </si>
  <si>
    <t> 283</t>
  </si>
  <si>
    <t> 8 x 8 x 16 rockface jamb end</t>
  </si>
  <si>
    <t> 284</t>
  </si>
  <si>
    <t> 8 x 8 x 8 rockface 1/2 blk</t>
  </si>
  <si>
    <t> 285</t>
  </si>
  <si>
    <t> 8 x 8 x 16 rockface bond beam top</t>
  </si>
  <si>
    <t> 286</t>
  </si>
  <si>
    <t> 48 lbs.</t>
  </si>
  <si>
    <t> 8 x 8 x 16 rockface bond beam</t>
  </si>
  <si>
    <t> 287</t>
  </si>
  <si>
    <t> 8 x 8 x 16 rockface and end</t>
  </si>
  <si>
    <t>Also available in tan</t>
  </si>
  <si>
    <t> 288</t>
  </si>
  <si>
    <t> 8 x 8 x 16 rockface flow thru bond beam</t>
  </si>
  <si>
    <t> 289</t>
  </si>
  <si>
    <t> 12 x 4 x 16 rockface cap</t>
  </si>
  <si>
    <t> 290</t>
  </si>
  <si>
    <t> 12 x 8 x 16 rockface common</t>
  </si>
  <si>
    <t> 291</t>
  </si>
  <si>
    <t> 56 lbs.</t>
  </si>
  <si>
    <t> 12 x 8 x 16 rockface L-corner</t>
  </si>
  <si>
    <t> 292</t>
  </si>
  <si>
    <t> 12 x 8 x 16 rockface top filled</t>
  </si>
  <si>
    <t> 293</t>
  </si>
  <si>
    <t> 12 x 8 x 16 rockface S.E.S.</t>
  </si>
  <si>
    <t> 294</t>
  </si>
  <si>
    <t> 58 lbs.</t>
  </si>
  <si>
    <t> 12 x 8 x 8 rockface 1/2 blk</t>
  </si>
  <si>
    <t> 295</t>
  </si>
  <si>
    <t> 12 x 8 x 16 rockface bond beam</t>
  </si>
  <si>
    <t> 297</t>
  </si>
  <si>
    <t> 12 x 8 x 16 rockface and end</t>
  </si>
  <si>
    <t> 298</t>
  </si>
  <si>
    <t> 12 x 8 x 16 rockface flow thru bond beam</t>
  </si>
  <si>
    <t> 299</t>
  </si>
  <si>
    <t>Solids and Precast Products</t>
  </si>
  <si>
    <t> Cement Brick</t>
  </si>
  <si>
    <t>310 </t>
  </si>
  <si>
    <t> 5 lbs.</t>
  </si>
  <si>
    <t> 2 x 8 x 16 patio block</t>
  </si>
  <si>
    <t>15 pounds.</t>
  </si>
  <si>
    <t> 6 x 8 x 16 solid</t>
  </si>
  <si>
    <t> 53 lbs.</t>
  </si>
  <si>
    <t> 3 x 8 x 16 solid</t>
  </si>
  <si>
    <t> 12 x 4 x 16 solid cap</t>
  </si>
  <si>
    <t> 131</t>
  </si>
  <si>
    <t> 8 x 4 x 16 solid cap</t>
  </si>
  <si>
    <t> 8 x 8 x 16 solid</t>
  </si>
  <si>
    <t> 841</t>
  </si>
  <si>
    <t> 8 x 6 x 16 curved manhole block</t>
  </si>
  <si>
    <t> 49 lbs.</t>
  </si>
  <si>
    <t> tapered post block 8x8 base</t>
  </si>
  <si>
    <t> Splash block - small</t>
  </si>
  <si>
    <t>Splash block - Large</t>
  </si>
  <si>
    <t> 18" x 18" Air conditioner pad</t>
  </si>
  <si>
    <t> 318</t>
  </si>
  <si>
    <t> 12" x 12" Air conditioner slab</t>
  </si>
  <si>
    <t> 252005</t>
  </si>
  <si>
    <t> 2' x 2' Air conditioner pad</t>
  </si>
  <si>
    <t> 16" round exposed aggregate paver</t>
  </si>
  <si>
    <t> 252003</t>
  </si>
  <si>
    <t> 16" x 4" pole base</t>
  </si>
  <si>
    <t> 253021</t>
  </si>
  <si>
    <t> 12" x 4" pole base</t>
  </si>
  <si>
    <t> 253020</t>
  </si>
  <si>
    <t> View Spec. Sheet</t>
  </si>
  <si>
    <t> 8' x 6" x 10 1/2" parking curbs</t>
  </si>
  <si>
    <t> 253027</t>
  </si>
  <si>
    <t> 525 lbs.</t>
  </si>
  <si>
    <t> Screen wall - beauty block - red</t>
  </si>
  <si>
    <t>27 pounds  - SORRY - TEMPORARILY OUT OF STOCK!!</t>
  </si>
  <si>
    <t>Precast Products</t>
  </si>
  <si>
    <t>12" block, cement block,  concrete block, Marshall, 612-789-4303</t>
  </si>
  <si>
    <t>12" L-corner, block, concrete block, Marshall, 612-789-4303 </t>
  </si>
  <si>
    <t>12" top filled, FHA, Tops, 12x8x16, block, cinder block, concrete, Marshall 612-789-4303 </t>
  </si>
  <si>
    <t> 12 x 8 x 16 S.E.S., concrete block, cinder block, blok, double end, corner, Marshall Concrete, 612-789-4303</t>
  </si>
  <si>
    <t>half sash, half block, 12 x 8 x 8, double end half, cinder block, concrete block, blok, bloc, Marshall, 612-789-4303 </t>
  </si>
  <si>
    <t>[IMAGE] </t>
  </si>
  <si>
    <t> [IMAGE]</t>
  </si>
  <si>
    <t>column block, corefill block, h block ivana ivani block 12" marshall concrete sizes and shapes </t>
  </si>
  <si>
    <t> 8" common - eight inch building blocks, cinder, concrete, blocks</t>
  </si>
  <si>
    <t> fha, top, tops, caps, cap, 8", eight, top filled, 8" tops</t>
  </si>
  <si>
    <t> 8" double end, smooth ends, common block, concrete, double ends</t>
  </si>
  <si>
    <t> 8" fire rated block, thick walled block, 8"</t>
  </si>
  <si>
    <t> 8" corbel 8" block sizes and shapes concrete cement brick building marshall Minneapolis st. Paul</t>
  </si>
  <si>
    <t>16" and 10" blocks </t>
  </si>
  <si>
    <t> 16" common, regular, stretcher, 16x8x16, concrete, block</t>
  </si>
  <si>
    <t> 16" column block, chimney block, concrete, 16x8x16</t>
  </si>
  <si>
    <t> 10" bond beam bb b.b. flow thru through concrete cement block brick cinder marshall minneapolis, mn st. paul</t>
  </si>
  <si>
    <t> 10" flow through bond beam block cement concrete cinder minneapolis, mn marshall st. paul</t>
  </si>
  <si>
    <t> 10" block horse collar lintel concrete cement building marshall minneapolis st. paul</t>
  </si>
  <si>
    <t> 6" partition, 6x8x16, concrete, cement, block, masonry</t>
  </si>
  <si>
    <t> 4" rockface block, splitface, concrete, cement, masonry</t>
  </si>
  <si>
    <t>cement brick, sand brick, brick, concrete, cement</t>
  </si>
  <si>
    <t>[IMAGE]</t>
  </si>
  <si>
    <t>Gatehouse Arborley White Vinyl Fence Post (Common: 96-in; Actual: 96-in)</t>
  </si>
  <si>
    <t>concrete</t>
  </si>
  <si>
    <t>4x4x8 PT</t>
  </si>
  <si>
    <t>1x4 gothic picket</t>
  </si>
  <si>
    <t>1x4 french gothic picket</t>
  </si>
  <si>
    <t>1x4 french gothic w/ nip picket</t>
  </si>
  <si>
    <t>1x4 dog ear</t>
  </si>
  <si>
    <t>1x6 gothic privacy picket</t>
  </si>
  <si>
    <t>1x6  french gothic privacy picket</t>
  </si>
  <si>
    <t>1x6 french gothic w/ nip privacy picket</t>
  </si>
  <si>
    <t>1x6 dog ear privacy picket</t>
  </si>
  <si>
    <t>post tops</t>
  </si>
  <si>
    <t>french gothic with nip</t>
  </si>
  <si>
    <t>french gothic</t>
  </si>
  <si>
    <t>shadow box</t>
  </si>
  <si>
    <t>dog eared</t>
  </si>
  <si>
    <t>picket scalloped</t>
  </si>
  <si>
    <t>privacy scalloped</t>
  </si>
  <si>
    <t>traditional picket</t>
  </si>
  <si>
    <t>dog eared picket</t>
  </si>
  <si>
    <t>french gothic picket</t>
  </si>
  <si>
    <t>privacy with lattice</t>
  </si>
  <si>
    <t>framed courtyard with cap</t>
  </si>
  <si>
    <t>privacy arched</t>
  </si>
  <si>
    <t>Aluminum &amp; Iron Railing panels</t>
  </si>
  <si>
    <t>aluminum posts</t>
  </si>
  <si>
    <t xml:space="preserve"> length(6' long, 8' long), height(4' high, 6' high) , material(vinyl, wood, other</t>
  </si>
  <si>
    <t>1. Philadelphia Dumpster Rental</t>
  </si>
  <si>
    <t>domesticdumpsters.com</t>
  </si>
  <si>
    <t>25063 Postal</t>
  </si>
  <si>
    <t>Philadelphia, PA</t>
  </si>
  <si>
    <t>(888) 875-7829</t>
  </si>
  <si>
    <t>Richard S. Burns &amp; Company, Inc.</t>
  </si>
  <si>
    <t>burnscompany.net</t>
  </si>
  <si>
    <t>4300 Rising Sun Ave</t>
  </si>
  <si>
    <t>(215) 324-6377</t>
  </si>
  <si>
    <t>Local Roll Off Dumpster Rental</t>
  </si>
  <si>
    <t>localrolloff.com</t>
  </si>
  <si>
    <t>7331 Milnor St</t>
  </si>
  <si>
    <t>(877) 993-5937</t>
  </si>
  <si>
    <t>Eagle Dumpster Rental</t>
  </si>
  <si>
    <t>$455 (3 tons) + $70/per ton</t>
  </si>
  <si>
    <t>Glenn's Hauling and Dumpster</t>
  </si>
  <si>
    <t>111 Belmont Ave</t>
  </si>
  <si>
    <t>Ambler, PA 19002</t>
  </si>
  <si>
    <t>$400 (everything)</t>
  </si>
  <si>
    <t>Blue Bell, PA</t>
  </si>
  <si>
    <t>(484) 416-4199</t>
  </si>
  <si>
    <t>215) 429-0603</t>
  </si>
  <si>
    <t>dick</t>
  </si>
  <si>
    <t>$450 2 tons + $80/ton</t>
  </si>
  <si>
    <t>$25(after 7-10 days)ask…will wave!</t>
  </si>
  <si>
    <t>jason: contact</t>
  </si>
  <si>
    <t>10 yard roll off dump</t>
  </si>
  <si>
    <t>20 yard roll off dump</t>
  </si>
  <si>
    <t>30 yd roll off dump</t>
  </si>
  <si>
    <t>Both kits include:</t>
  </si>
  <si>
    <t>45 mil rubber liner</t>
  </si>
  <si>
    <t>Underlayment fabric</t>
  </si>
  <si>
    <t>Mag drive pump - 2200 gph with three year warranty</t>
  </si>
  <si>
    <t>23" waterfall diffuser (UWD23)</t>
  </si>
  <si>
    <t>Copper lip (UWD23C)</t>
  </si>
  <si>
    <t>Flex pipe and fittings</t>
  </si>
  <si>
    <t>Pondless style also includes:</t>
  </si>
  <si>
    <t>Pump vault (JAFM)</t>
  </si>
  <si>
    <t>Eight Res-Cubes (JAFRC)</t>
  </si>
  <si>
    <t>Additional Information</t>
  </si>
  <si>
    <t>Liner Size</t>
  </si>
  <si>
    <t>10' x 10'</t>
  </si>
  <si>
    <t>Pump Warranty</t>
  </si>
  <si>
    <t>3 years</t>
  </si>
  <si>
    <t>Pump Vault</t>
  </si>
  <si>
    <t>JAFM</t>
  </si>
  <si>
    <t>Spillway</t>
  </si>
  <si>
    <t>UWD23 with UWD23C</t>
  </si>
  <si>
    <t>Instructions</t>
  </si>
  <si>
    <t>Formal Waterfall Kit Instructions</t>
  </si>
  <si>
    <t>40 yd roll off dump</t>
  </si>
  <si>
    <t>2000lb/ 10yd</t>
  </si>
  <si>
    <t>GROVE MASONRY MATERIALS</t>
  </si>
  <si>
    <t>2"x8" flagstone</t>
  </si>
  <si>
    <t>NORRISTOWN BRICK</t>
  </si>
  <si>
    <t>BRICK</t>
  </si>
  <si>
    <t>$12 PER LN</t>
  </si>
  <si>
    <t>CAVA</t>
  </si>
  <si>
    <t>Woodward</t>
  </si>
  <si>
    <t>16" TREADS</t>
  </si>
  <si>
    <t>Devonstone</t>
  </si>
  <si>
    <t>$5.15 PER SQ. FT</t>
  </si>
  <si>
    <t>NOLAN</t>
  </si>
  <si>
    <t>MAINLINE</t>
  </si>
  <si>
    <t>EDDINGTON</t>
  </si>
  <si>
    <t>STATE ROAD</t>
  </si>
  <si>
    <t>Thermal flagstone full color</t>
  </si>
  <si>
    <t>$5.90 PER SQ FT</t>
  </si>
  <si>
    <t>Thermal Flagstone all blue</t>
  </si>
  <si>
    <t>$7.25 PER SQ. FT</t>
  </si>
  <si>
    <t>ThermalFlagstone all blue</t>
  </si>
  <si>
    <t>$5.16 PER SQ.FT</t>
  </si>
  <si>
    <t>River rock</t>
  </si>
  <si>
    <t>$55 PER TON</t>
  </si>
  <si>
    <t>8 BAGS</t>
  </si>
  <si>
    <t>1/2 yd</t>
  </si>
  <si>
    <t>Brown mulch</t>
  </si>
  <si>
    <t>$30 PER YD</t>
  </si>
  <si>
    <t>Majestic Fire Pit</t>
  </si>
  <si>
    <t>(ashland)</t>
  </si>
  <si>
    <t>Quarry Cut $700 and up</t>
  </si>
  <si>
    <t>CST</t>
  </si>
  <si>
    <t>EP HENRY</t>
  </si>
  <si>
    <t>CST MUST BE ORDERED</t>
  </si>
  <si>
    <t>Legerstone Flat</t>
  </si>
  <si>
    <t>River Pebbles</t>
  </si>
  <si>
    <t>4 bags</t>
  </si>
  <si>
    <t>Dry Stack Stone Veneer</t>
  </si>
  <si>
    <t>Waterfall Kits</t>
  </si>
  <si>
    <t>PAVER CIRCLE</t>
  </si>
  <si>
    <t>4.23 PER SQ</t>
  </si>
  <si>
    <t>CST IS BRAND</t>
  </si>
  <si>
    <t>6.92 PER SQ</t>
  </si>
  <si>
    <t>TEKKA</t>
  </si>
  <si>
    <t>4.93 PER SQ</t>
  </si>
  <si>
    <t>LET ME KNOW THAT THEY DO NOT DO BUSINESS WITH US</t>
  </si>
  <si>
    <t>4.52 PER SQ</t>
  </si>
  <si>
    <t>http://www.shemin.net/</t>
  </si>
  <si>
    <t>Grass and Turf Care</t>
  </si>
  <si>
    <t>Trees &amp; Shrubs</t>
  </si>
  <si>
    <t>http://www.shemin.net/catalogs.html</t>
  </si>
  <si>
    <r>
      <t>www.</t>
    </r>
    <r>
      <rPr>
        <b/>
        <sz val="11"/>
        <color rgb="FF006621"/>
        <rFont val="Arial"/>
        <family val="2"/>
      </rPr>
      <t>woodwardlandscapesupply</t>
    </r>
    <r>
      <rPr>
        <sz val="11"/>
        <color rgb="FF006621"/>
        <rFont val="Arial"/>
        <family val="2"/>
      </rPr>
      <t>.com/</t>
    </r>
  </si>
  <si>
    <t>www.bruscasupply.com/</t>
  </si>
  <si>
    <t>Del Val Seed Mix</t>
  </si>
  <si>
    <t>Landscape Seed Mix</t>
  </si>
  <si>
    <t>Shade Seed Mix</t>
  </si>
  <si>
    <t>Dura-Turf Seed Mix</t>
  </si>
  <si>
    <t>3-Rye Seed Mix</t>
  </si>
  <si>
    <t>Annual Rye Seed</t>
  </si>
  <si>
    <t>Fertilizers</t>
  </si>
  <si>
    <t>10-6-4 Slow Release Fertilizer</t>
  </si>
  <si>
    <t>20-0-6 Slow Release Fertilizer</t>
  </si>
  <si>
    <t>10-10-10 Fertilizer</t>
  </si>
  <si>
    <t>Fertilizer w/Crabgrass Premergent</t>
  </si>
  <si>
    <t>Fertilizer w/Trimec (Weed Killer)</t>
  </si>
  <si>
    <t>Dry Roots</t>
  </si>
  <si>
    <t>Holly Tone</t>
  </si>
  <si>
    <t>Garden Tone</t>
  </si>
  <si>
    <t>Rose Tone</t>
  </si>
  <si>
    <t>Bio-Tone Starter</t>
  </si>
  <si>
    <t>3/8" Red Stone</t>
  </si>
  <si>
    <t>3/4" Red Stone</t>
  </si>
  <si>
    <t>Multi-Color Riverstone</t>
  </si>
  <si>
    <t>3/4", 1-3", 3-5"</t>
  </si>
  <si>
    <t>White Riverstone</t>
  </si>
  <si>
    <t>3/4", 2-4"</t>
  </si>
  <si>
    <t>3/4" Gray Crushed Stone</t>
  </si>
  <si>
    <t>3/4" Modified Stone</t>
  </si>
  <si>
    <t>Screenings/Grit</t>
  </si>
  <si>
    <t>Concrete Sand</t>
  </si>
  <si>
    <t>1" Full Color Thermal</t>
  </si>
  <si>
    <t>PA Fieldstone</t>
  </si>
  <si>
    <t>Colonial Wall Stone</t>
  </si>
  <si>
    <t>Tan/Westmount Wall Stone</t>
  </si>
  <si>
    <t>Tumbled Blue Wall Stone</t>
  </si>
  <si>
    <t>Blue Snap Edge</t>
  </si>
  <si>
    <t>Colonial Stand Up Irregular</t>
  </si>
  <si>
    <t>Tan Stand Up Irregular</t>
  </si>
  <si>
    <t>Tan Steps</t>
  </si>
  <si>
    <t>Boulders/Steppers</t>
  </si>
  <si>
    <t>Mulch</t>
  </si>
  <si>
    <t>Premium Shredded Bark</t>
  </si>
  <si>
    <t>Black Dyed</t>
  </si>
  <si>
    <t>Brown Dyed</t>
  </si>
  <si>
    <t>Red Dyed</t>
  </si>
  <si>
    <t>Licorice Root/Right Dress</t>
  </si>
  <si>
    <t>Certified Playground Mulch</t>
  </si>
  <si>
    <t>Soil</t>
  </si>
  <si>
    <t>Screened Topsoil</t>
  </si>
  <si>
    <t>underdogsupply.com</t>
  </si>
  <si>
    <t>http://www.ajgarden.com/</t>
  </si>
  <si>
    <t>annuals &amp; perrenials Flowers</t>
  </si>
  <si>
    <t>nicolandscaping.com</t>
  </si>
  <si>
    <t>nursery:</t>
  </si>
  <si>
    <t>http://www.bluetreegarden.com/</t>
  </si>
  <si>
    <t>Landscape supply</t>
  </si>
  <si>
    <t>• Wind Chimes</t>
  </si>
  <si>
    <t>• Birdbaths</t>
  </si>
  <si>
    <t>• Bird Feeders</t>
  </si>
  <si>
    <t>• Flags</t>
  </si>
  <si>
    <t>• Mats</t>
  </si>
  <si>
    <t>• Garden Decor</t>
  </si>
  <si>
    <t>• Wreaths</t>
  </si>
  <si>
    <t>• Candles</t>
  </si>
  <si>
    <t>http://primexgardencenter.com/</t>
  </si>
  <si>
    <t>Flowering &amp; Small Ornamental Trees</t>
  </si>
  <si>
    <t>Shown here are a sample of some of the best flowering and top performing trees we use with photos and short descriptions.  We use many other trees not shown here, and if you have a favorite tree it can be used in our designs..  Click on a photo for more information and a larger photo.</t>
  </si>
  <si>
    <t>*The photos below were taken at various locations in the area as good examples of flowering trees and do not necessarily have any connection to Robert J. Kleinberg Landscape Design and Construction.</t>
  </si>
  <si>
    <t> Cherry 'Okame' - Blooms late March/ Early April before the leaves, one of the first trees to bloom in Spring. Grows fast to 20- 30-ft. with a spread almost as wide. Nice green in Summer and good fall color. Nice 'Cherry tree' bark.</t>
  </si>
  <si>
    <r>
      <t> </t>
    </r>
    <r>
      <rPr>
        <sz val="13.5"/>
        <color theme="1"/>
        <rFont val="Arial"/>
        <family val="2"/>
      </rPr>
      <t>Crabapple - </t>
    </r>
    <r>
      <rPr>
        <sz val="11"/>
        <color theme="1"/>
        <rFont val="Arial"/>
        <family val="2"/>
      </rPr>
      <t>There are a lot of varieties of crabapple with a lot of different habits. Blooms come in white, pink, and red in mid to late April with the emerging leaves and last about a week. (a little shorter bloom period than cherries). Newer varieties are more disease resistant and have much nicer leaves in summer and fall. Varieties with smaller fruit usually are neater in fall because birds eat the fruit. The fruit can be very showy in the fall and into the winter.  More on Crabapples at bottom of page.</t>
    </r>
  </si>
  <si>
    <t>Crabapple blooms</t>
  </si>
  <si>
    <t>'Prairifire' - grows to 20-ft. and is very disease resistant.</t>
  </si>
  <si>
    <t>Crabapple with fruit</t>
  </si>
  <si>
    <t> Crape Myrtle - Blooms for a long period in Summer when not much else is in bloom. Flowers come in White, pink, purple and red. Flower in summer when most other trees are just green.  Very colorful plants with the ends of the braches holding large bunches of flowers that come in pink, red, purple, and white.  Habit of the plants can vary from narrow small trees to wide shrubs with multiple stems.  There are also dwarf shrubs available. Newer varieties are much better suited to our winters. Older varieties would sometimes die back from very cold temperatures. Great bark in winter and nice foliage in summer. Habit varies, it is sometimes grown as a bushy shrub or a small multi-trunked tree. Generally gets as wide as tall but some trees have a narrower habit. Grows 15 to 25-ft. tall in our area.</t>
  </si>
  <si>
    <t>Crape Myrtle Bark in Winter</t>
  </si>
  <si>
    <t> Dogwood - Dogwood grow 20 to 30-ft. Has horizontal branches so usually has a spread wider than the height. Would need pruning in a narrow area. Covered with flowers for about two weeks in early May. Flowers color ranges from white to various shades of pink to red. Nice red berries in early fall and great red fall leaf color. Has problems with diseases and insects so can be short lived.</t>
  </si>
  <si>
    <t>Dogwood - Pink</t>
  </si>
  <si>
    <t>Dogwood Fall Color</t>
  </si>
  <si>
    <t> Golden Chain Tree - Grows about 10 to 15-ft. tall with hanging golden flowers in mid-May. Very showy in bloom. Green bark on younger trees. Nice green leaf color in summer. Can be short lived.</t>
  </si>
  <si>
    <t> Japanese Maple Sango Kaku - A variety of Japanese Maple with interesting red bark in winter and Green leaves in summer. Grows 20 to 25-ft. high and seems to have a little narrower habit than other upright Japanese Maples.</t>
  </si>
  <si>
    <t> Japanese Maple Sango Kaku Bark in Winter</t>
  </si>
  <si>
    <t> Paperbark Maple - Great peeling brown bark, nice green leaves in Summer, and good red fall color. Grows 20 to 30-ft. Great small tree.</t>
  </si>
  <si>
    <t>Paperbark Maple Bark in Winter</t>
  </si>
  <si>
    <t> Purpleleaf Plum - Small pink flowers in mid April. Nice but only seen to last about a week. Purple leaves all season. Grows 15 to 30 ft. and somewhat upright. Considered somewhat short lived. (20 years or so.)</t>
  </si>
  <si>
    <t> Purpleleaf Plum Summer Leaf Color</t>
  </si>
  <si>
    <t> Redbud - Blooms in Late April/Early May for a couple of weeks before the leaves come out. Flowers are tight to the branches, forming buds right on the bark. Leaves often reddish when they first come out, and good green in summer. Orangish bark can be a little interesting in winter on older trees. Trees get 20 to 30-ft. high and can get as wide but some trees seem to have a tighter habit than others. Forest Pansy is a nice purple leaf variety with the purple color fading somewhat through the summer. Fruit is a dark pod and sometimes can make a tree look a little ratty if it has a lot of pods.</t>
  </si>
  <si>
    <t>Redbud 'Forest Pansy' - Summer Leaf</t>
  </si>
  <si>
    <t>Redbud Bark</t>
  </si>
  <si>
    <t> Smoketree - Purple and green leaf varieties. Grows 10 to 15-ft. high and wide. Habit can be irregular and vary from tree to tree. Flowers are not showy but hairs then grow in bunches to give the smokey effect in Mid-June and July.</t>
  </si>
  <si>
    <t> - Stewartia - Blooms in June after Spring flowering trees. Flowers open over a couple of weeks but only last for about a day so you never get a tree covered in flowers. Great bark in winter. Bark peals to expose different colors underneath. Good leaves in summer and good red fall color. Grows 20 to 30-ft. tall.</t>
  </si>
  <si>
    <t>Stewartia Flowers</t>
  </si>
  <si>
    <t>Stewartia Bark</t>
  </si>
  <si>
    <t> - Sweetbay Magnolia -Blooms in June over a few weeks with a few flowers at a time - not usually a really big flower show, but flower have a very nice lemony fragrance. Some varieties keep most of their leaves in the winter. Grows to about 20-ft.</t>
  </si>
  <si>
    <t> Sweetbay Magmolia Blooms</t>
  </si>
  <si>
    <t> Tree Lilac - Large white flowers for about two weeks in early June. Nice green leaves in summer but not much fall color. Grows 20 to 30-ft. high and some trees grow wider than others. Fragrance in not as nice as old fashion lilac shrubs (described as privet like).</t>
  </si>
  <si>
    <t> Witch Hazel - Often grown as a shrub. Can be pruned to a tree form and grows to about 15-ft. Can be wide spreading if not pruned. Blooms in late winter when little else is blooming. Blooms can be yellow, orange or red. Not typical shaped flowers with tough strap like petals. Nice green leaves and some types have good fall color.</t>
  </si>
  <si>
    <t> Witch Hazel Flowers</t>
  </si>
  <si>
    <t>Crabapples</t>
  </si>
  <si>
    <r>
      <t>Crabapples (</t>
    </r>
    <r>
      <rPr>
        <b/>
        <i/>
        <sz val="13.5"/>
        <color theme="1"/>
        <rFont val="Arial"/>
        <family val="2"/>
      </rPr>
      <t>Malus</t>
    </r>
    <r>
      <rPr>
        <b/>
        <sz val="13.5"/>
        <color theme="1"/>
        <rFont val="Arial"/>
        <family val="2"/>
      </rPr>
      <t>) - </t>
    </r>
    <r>
      <rPr>
        <sz val="13.5"/>
        <color theme="1"/>
        <rFont val="Arial"/>
        <family val="2"/>
      </rPr>
      <t>Crabapples bloom in early spring about the same time as dogwood trees.  Most commonly used varieties have small berries (apples) that can persist into winter for added interest.  The berries are usually small enough to be eaten by birds and are usually not a problem with fruit dropping on lawns.  Older varieties had problems with various leaf diseases and often dropped their leaves before the end of the summer.  The leaves of newer varieties are resistant to these diseases and are greatly preferred over older varieties.</t>
    </r>
  </si>
  <si>
    <t>Listed below are short descriptions of usually available varieties and links to pictures on other sites.</t>
  </si>
  <si>
    <t>White Flowering</t>
  </si>
  <si>
    <r>
      <t>Adirondack</t>
    </r>
    <r>
      <rPr>
        <sz val="13.5"/>
        <color theme="1"/>
        <rFont val="Arial"/>
        <family val="2"/>
      </rPr>
      <t> - Dense, compact head; white flowers and small red berries.</t>
    </r>
  </si>
  <si>
    <t>Click here for a picture of Adirondack Crabapple.</t>
  </si>
  <si>
    <r>
      <t>Donald Wyman </t>
    </r>
    <r>
      <rPr>
        <sz val="13.5"/>
        <color theme="1"/>
        <rFont val="Arial"/>
        <family val="2"/>
      </rPr>
      <t>- Rounded Head; small bright red persistent berries.</t>
    </r>
  </si>
  <si>
    <t>Click here for a picture of Donald Wymann Crabapple.</t>
  </si>
  <si>
    <r>
      <t>Golden Raindrops</t>
    </r>
    <r>
      <rPr>
        <sz val="13.5"/>
        <color theme="1"/>
        <rFont val="Arial"/>
        <family val="2"/>
      </rPr>
      <t> - Deeply cut leaves with golden yellow fruit.</t>
    </r>
  </si>
  <si>
    <r>
      <t>Harvest Gold </t>
    </r>
    <r>
      <rPr>
        <sz val="13.5"/>
        <color theme="1"/>
        <rFont val="Arial"/>
        <family val="2"/>
      </rPr>
      <t>- Upright growth habit with persistent yellow fruit.</t>
    </r>
  </si>
  <si>
    <t>Click here for a picture of Harvest Gold Crabapple</t>
  </si>
  <si>
    <r>
      <t>Red Jewel</t>
    </r>
    <r>
      <rPr>
        <sz val="13.5"/>
        <color theme="1"/>
        <rFont val="Arial"/>
        <family val="2"/>
      </rPr>
      <t> - Upright oval shape; persistent red berries; excellent summer foliage.</t>
    </r>
  </si>
  <si>
    <t>Click here for a picture of Red Jewel Crabapple.</t>
  </si>
  <si>
    <r>
      <t>Sargent</t>
    </r>
    <r>
      <rPr>
        <sz val="13.5"/>
        <color theme="1"/>
        <rFont val="Arial"/>
        <family val="2"/>
      </rPr>
      <t> - Dwarf, mounted habit; profuse red berries; dark green leaves.</t>
    </r>
  </si>
  <si>
    <t>Click here for a picture of Sargent Crabapple.</t>
  </si>
  <si>
    <r>
      <t>Snowdrift</t>
    </r>
    <r>
      <rPr>
        <sz val="13.5"/>
        <color theme="1"/>
        <rFont val="Arial"/>
        <family val="2"/>
      </rPr>
      <t> - Vigorous, upright-oval grower; red-orange berries.</t>
    </r>
  </si>
  <si>
    <t>Click here for a picture of Snowdrift Crabapple.</t>
  </si>
  <si>
    <r>
      <t>Sugartyme</t>
    </r>
    <r>
      <rPr>
        <sz val="13.5"/>
        <color theme="1"/>
        <rFont val="Arial"/>
        <family val="2"/>
      </rPr>
      <t> - Upright, spreading; pink buds to white flowers, red berries. </t>
    </r>
  </si>
  <si>
    <t>Click here for a picture of Sugartyme Crabapple.</t>
  </si>
  <si>
    <t>Pink Flowering</t>
  </si>
  <si>
    <r>
      <t>Adams</t>
    </r>
    <r>
      <rPr>
        <sz val="13.5"/>
        <color theme="1"/>
        <rFont val="Arial"/>
        <family val="2"/>
      </rPr>
      <t> - Dense growing, rounded tree; good foliage with red berries.</t>
    </r>
  </si>
  <si>
    <t>Click here for a picture of Adams Crabapple.</t>
  </si>
  <si>
    <r>
      <t>Cardinal</t>
    </r>
    <r>
      <rPr>
        <sz val="13.5"/>
        <color theme="1"/>
        <rFont val="Arial"/>
        <family val="2"/>
      </rPr>
      <t> - Glossy purple red foliage, pink to red flowers, red berries.</t>
    </r>
  </si>
  <si>
    <r>
      <t>Centurion</t>
    </r>
    <r>
      <rPr>
        <sz val="13.5"/>
        <color theme="1"/>
        <rFont val="Arial"/>
        <family val="2"/>
      </rPr>
      <t> - Upright; red berries for two months.</t>
    </r>
  </si>
  <si>
    <t>Click here for a picture of Centurion Crabapple</t>
  </si>
  <si>
    <r>
      <t>Floribunda</t>
    </r>
    <r>
      <rPr>
        <sz val="13.5"/>
        <color theme="1"/>
        <rFont val="Arial"/>
        <family val="2"/>
      </rPr>
      <t> - Old favorite; graceful, spreading; abundant yellow-red berries.</t>
    </r>
  </si>
  <si>
    <t>Click here for a picture of Floribunda Crabapple.</t>
  </si>
  <si>
    <r>
      <t>Indian Magic</t>
    </r>
    <r>
      <rPr>
        <sz val="13.5"/>
        <color theme="1"/>
        <rFont val="Arial"/>
        <family val="2"/>
      </rPr>
      <t> - Semi-spreading; reddish berries.</t>
    </r>
  </si>
  <si>
    <t>Click here for a picture of Indian Magic Crabapple fruit.</t>
  </si>
  <si>
    <r>
      <t>Jewelberry</t>
    </r>
    <r>
      <rPr>
        <sz val="13.5"/>
        <color theme="1"/>
        <rFont val="Arial"/>
        <family val="2"/>
      </rPr>
      <t> - Dwarf, rounded head; red berries.</t>
    </r>
  </si>
  <si>
    <t>Click here for a picture of Jewelberry Crabapple.</t>
  </si>
  <si>
    <r>
      <t>Louisa</t>
    </r>
    <r>
      <rPr>
        <sz val="13.5"/>
        <color theme="1"/>
        <rFont val="Arial"/>
        <family val="2"/>
      </rPr>
      <t> - True weeper; yellow berries.</t>
    </r>
  </si>
  <si>
    <t>Click here for a picture of Louisa Crabapple.</t>
  </si>
  <si>
    <r>
      <t>Pink Spires </t>
    </r>
    <r>
      <rPr>
        <sz val="13.5"/>
        <color theme="1"/>
        <rFont val="Arial"/>
        <family val="2"/>
      </rPr>
      <t>- Narrow upright form; early bloomer.</t>
    </r>
  </si>
  <si>
    <r>
      <t>Prairifire</t>
    </r>
    <r>
      <rPr>
        <sz val="13.5"/>
        <color theme="1"/>
        <rFont val="Arial"/>
        <family val="2"/>
      </rPr>
      <t> - Rounded, heavily branched, reddish leaves when emerging; long lasting burgundy colored berries; highly recommended for this area.</t>
    </r>
  </si>
  <si>
    <t>Click here for a picture of Prairifire Crabapple.</t>
  </si>
  <si>
    <r>
      <t>Sentinel </t>
    </r>
    <r>
      <rPr>
        <sz val="13.5"/>
        <color theme="1"/>
        <rFont val="Arial"/>
        <family val="2"/>
      </rPr>
      <t>- Upright, small red berries all winter.</t>
    </r>
  </si>
  <si>
    <t>Click here for a picture of Sentinel Crabapple.</t>
  </si>
  <si>
    <t>Evergreen Shrubs</t>
  </si>
  <si>
    <r>
      <t>Arborvitae:  </t>
    </r>
    <r>
      <rPr>
        <b/>
        <sz val="11"/>
        <color theme="1"/>
        <rFont val="Arial"/>
        <family val="2"/>
      </rPr>
      <t>Many varieties of mostly large shrubs or small trees.  Upright evergreens on the narrow side, commonly used as a screen along the property line.  Could also be used near corners to frame a house.  "Green Giant and 'Elegantissima' grow taller and can usually be found as single stemmed plants.  'Emerald Green' is shorter and 'Nigra' a medium grower are harder to find as single stemmed plants.  Single stem plants hold up better long term.  While multi-stemmed plants are easier to grow to sellable size, they can split apart as they get older.  It may take 15 or more years before it becomes a problem, but we try to select the best plant for long term growth.  Smaller shrubby types can be nice filler plants but they can also have splitting problems.  They will grow nice in the sun and they do ok in some shade.</t>
    </r>
  </si>
  <si>
    <t>'Elegantissima' - Upright grower that usually has a nice form.  Yellow tips on ends of the branches</t>
  </si>
  <si>
    <t>'Green Giant' - Tallest and fastest grower.  A nice variety becoming more popular as a tall screening plant.  A good substitute for Leyland Cypress with a somewhat more natural color.</t>
  </si>
  <si>
    <t>'Nigra' - A very popular variety for screening.  Medium height and width with a nice green color.  We look to plant single-stemmed plants, which can be harder to find, for long term health of the plant.</t>
  </si>
  <si>
    <t>'Emerald Green' - A lower, narrower, darker green variety.  Good for a shrub border, but doesn't get as tall as the previously mentioned varieties so I don't feel it is as good a plant for screening.  Single stemmed plants again are better for long term health.  Notice the three tops on the plant on the left.  That could lead to future problems.</t>
  </si>
  <si>
    <t>There are also many types of lower growing shrubby types.  They are ok as short term solutions but they commonly have splitting problems as they age</t>
  </si>
  <si>
    <t>   </t>
  </si>
  <si>
    <t>Hinoki Cypress: Originally a forest evergreen but now there are some varieties that only get 2-ft. tall.  Many different varieties. Some grow faster and taller than others.</t>
  </si>
  <si>
    <t>‘Gricillus’: a narrow upright form of Hinoki Cypress that can grow to 12 or more feet.  Could be used at the corner of a house to help frame the house.</t>
  </si>
  <si>
    <t>Dwarf Hinoki  Cypress – Slow growing interesting evergreen.  Foliage grows in a little of bunching way and that gives the plant an interesting growth habit.  Dwarf varieties grow slow, so plants can be expensive. Can take some shade but growth will be thinner.</t>
  </si>
  <si>
    <t>Yews:  Not deer resistant -Needle evergreen commonly used as a hedge plant.  Dark green foliage.  There are many varieties with different heights and growth habits.  It is important to choose the right variety for the use you have in mind. </t>
  </si>
  <si>
    <t>Densiformis yew:  Low to medium growing evergreen.  Commonly used as a hedge plant.  Good in the shade.  Generally should be pruned every year to keep its dense shape.</t>
  </si>
  <si>
    <r>
      <t> </t>
    </r>
    <r>
      <rPr>
        <sz val="13.5"/>
        <color theme="1"/>
        <rFont val="Times New Roman"/>
        <family val="1"/>
      </rPr>
      <t>Dwarf English yew:  Nice habit with branches layering horizontally over existing branches.  This plant will get wider than it is tall.  Doesn’t need much pruning if it is planted in a location where it can spread out.  Gains height very slowly. (only 3-ft. high after 10 years - might get 6-ft. tall after 50 years).  Nice dark green foliage.</t>
    </r>
  </si>
  <si>
    <r>
      <t>Holly:  </t>
    </r>
    <r>
      <rPr>
        <sz val="11"/>
        <color theme="1"/>
        <rFont val="Arial"/>
        <family val="2"/>
      </rPr>
      <t>Besides tree types of hollies there are may types that are used as shrubs.  Like Arborvitae there are many varieties that can be used as small trees or large shrubs.  Many of the female varieties have nice red berries in winter. (They need to be pollinated by male varieties.)  There are nice narrow upright varieties such as Fosteri with narrower than usual leaves, and the even narrower Dragon Lady with shiny dark green pointy leaves.  There are medium growing varieties such as the Meserve or Blue Hollies with very dark green pointy leaves, and the paler green China Boy and China Girl.  The Japanese Hollies have smaller and smooth edged dark green leaves, and the female varieties usually have black berries.  They also come in all shapes and sizes with some varieties such as 'Hoogendorn' and 'Helleri'</t>
    </r>
    <r>
      <rPr>
        <b/>
        <sz val="11"/>
        <color theme="1"/>
        <rFont val="Arial"/>
        <family val="2"/>
      </rPr>
      <t> </t>
    </r>
    <r>
      <rPr>
        <sz val="11"/>
        <color theme="1"/>
        <rFont val="Arial"/>
        <family val="2"/>
      </rPr>
      <t>staying lower than 3-ft. tall.  Hollies like sunny locations but can tolerate a surprising amount of shade.  In the shade they grow a little looser and do not fruit as heavily.</t>
    </r>
  </si>
  <si>
    <t>Fosteri Holly with berries.</t>
  </si>
  <si>
    <t>Medium sized blue holly.</t>
  </si>
  <si>
    <t>Blue Hollies planted as a hedge.  The center of the hedge is a yellow fruited variety.</t>
  </si>
  <si>
    <t>Japanese Holly “Hoogendorn” – Dense low-spreading mounding habit 2½-ft tall by 4-ft. wide</t>
  </si>
  <si>
    <t>Japanese Holly “Helleri” – Similar size to "Hoogendorn" with a little more mounding habit</t>
  </si>
  <si>
    <t>Inkberry Holly or Ilex glabra - Can get leggy on the bottom.  Compact varieties have a better habit and grow to about 4-ft.  Has black berries and can tolerate wetter soil than most shrubs.</t>
  </si>
  <si>
    <t> Nandina:  also called Heavenly Bamboo.  A multi-stemmed shrub with small evergreen leaves that can turn reddish in fall and winter, and an interesting fine texture.  The can get about 6-ft. tall and wide.  The have small white flowers in late spring and very colorful bunches of red berries during winter (the berries are also long lasting when cut and make nice decorations at Christmas time).  There are also varieties with plum colored foliage and dwarf varieties that are nice, but these varieties don’t seem to get berries.</t>
  </si>
  <si>
    <t>Nandina in shade</t>
  </si>
  <si>
    <t>Full sized Nandina on sides of front door with berries</t>
  </si>
  <si>
    <t>Nandina ‘Gulf Stream’:  A good dwarf variety that develops a nice red leaf in winter.  Grows to about 3-ft. high and wide.  I have not seen good berry production on this plant.</t>
  </si>
  <si>
    <t>Pieris -  Deer resistant.  Evergreen with leaves arranged around the stem and drooping a little, sort of like an umbrella.  New foliage on some varieties is reddish in spring.  Small usually white but sometimes light pink flowers in thin clusters in early spring.  Often can have problems with lacebug in this area.  Shrubs can get over 8-feet; many varieties are more typically 5 to 6 feet, and dwarf varieties might only grow a couple of feet tall.</t>
  </si>
  <si>
    <t>Pieris - Pink flowering variety</t>
  </si>
  <si>
    <t>Pieris - New leaves come out red on some varieties before changing to green.</t>
  </si>
  <si>
    <t>Abelia   Semi-evergreen shrub about 5 to 6-ft.  Small white to pink flowers all summer.</t>
  </si>
  <si>
    <t>Mahonia:  also called Grape Holly.  This plant has very pointy dark green holly-like leaves.  The leaves are larger than Holly leaves giving it an interesting course texture.  It can take a lot of shade, and it is usually a multi-stemmed shrub that could grow to about 6-ft. slowly and can be easily kept at a lower height.  It is open enough to not give the feeling of a complete screen.   It has small yellow fragrant flowers in late winter and blue berries in early summer that are quickly eaten by the birds.</t>
  </si>
  <si>
    <t>Mahonia 'Winter Sun" - Said to grow a little taller than Mahonia beali and Mahonia media and have larger flowers in late winter/ early spring.  Flowers though larger are said to be not as fragrant. </t>
  </si>
  <si>
    <t>Evergreen Viburnums:  Similar in texture to a Rhododendron, but a faster growing evergreen.  Good as a screening shrub to hide or separate.  Can get berries with proper pollination.</t>
  </si>
  <si>
    <t>Other deciduous Viburnums can be seen below.</t>
  </si>
  <si>
    <t>Leather Leaf Viburnum .</t>
  </si>
  <si>
    <t>Leather Leaf Viburnum in spring  with flowers.</t>
  </si>
  <si>
    <t>Close-up of Leaves and flowers</t>
  </si>
  <si>
    <t>Azalea</t>
  </si>
  <si>
    <t>Azaleas are shrubs (usually low growing - 2 to 4-ft.) that bloom in mid spring.  Azalea are very colorful plants that bloom for about 2 weeks.  Some varieties have attractive evergreen foliage that looks nice year round.  Azaleas come with flowers in  white, pink, red, and purple.  Deciduous varieties also come in orange and yellow.  Azaleas like acid, well drained soil.  Soil near house foundations often are heavy clays that hold water and  can cause azalea roots to rot. </t>
  </si>
  <si>
    <t>Flowering Deciduous Shrubs</t>
  </si>
  <si>
    <t>Deciduous Azaleas</t>
  </si>
  <si>
    <t>Deciduous Azaleas come in some different colors than the evergreen azaleas.  Some varieties are very fragrant and can bloom for over 3 weeks.  They generally are more upright than other azaleas.  They loose there leaves in winter, but some varieties get nice fall color.</t>
  </si>
  <si>
    <t>Very fragrant 'Northern Lights'</t>
  </si>
  <si>
    <t>Fall Color</t>
  </si>
  <si>
    <t>Lilac  – Upright shrub, old fashion favorite - can be leggy, very fragrant flowers in spring.  Other varieties with different habits and flower types are available.  White, blue, purple, and maroon.</t>
  </si>
  <si>
    <t>Close-up of flowers - common lilac</t>
  </si>
  <si>
    <r>
      <t>Viburnum carlesii  – </t>
    </r>
    <r>
      <rPr>
        <b/>
        <u/>
        <sz val="11"/>
        <color theme="1"/>
        <rFont val="Arial"/>
        <family val="2"/>
      </rPr>
      <t>Very fragrant</t>
    </r>
    <r>
      <rPr>
        <b/>
        <sz val="11"/>
        <color theme="1"/>
        <rFont val="Arial"/>
        <family val="2"/>
      </rPr>
      <t> deciduous shrub with white flowers in May.  One of the best of any plant for fragrance.  Other Viburnums are available with different main attributes such as colorful berries, evergreen leaves, and larger flowers.</t>
    </r>
  </si>
  <si>
    <t>Viburnums for berries:  There are a few different types that have great berries in the fall.  The flowers are interesting but not as showy as some of the other Viburnums.</t>
  </si>
  <si>
    <t>Viburnum dilatatum in fall with berries.</t>
  </si>
  <si>
    <t>Viburnum dilatatum in spring  with flowers.</t>
  </si>
  <si>
    <t>Viburnum in fall - I believe this is a Tea Viburnum.</t>
  </si>
  <si>
    <t>Clethra – Fragrant flowers in summer.  Bushy plants 6-ft. tall.</t>
  </si>
  <si>
    <r>
      <t>Hydrangea  – Flowers in summer. Pink, blue, or white.  Different types available.</t>
    </r>
    <r>
      <rPr>
        <sz val="13.5"/>
        <color theme="1"/>
        <rFont val="Arial"/>
        <family val="2"/>
      </rPr>
      <t>  Can bloom for a couple of months in early summer - longer than other most other flowering shrubs.  Takes a little shade.  Flowers blue with acid soil, pink in alkaline soil, also comes in white varieties.  Grows about 3-ft. high and wide.</t>
    </r>
  </si>
  <si>
    <t>Drift Roses:  Low growing and low maintenance landscape type roses; small flowers but large number of flowers on each plant make this my favorite shrub in my yard.These roses will bloom off and on right up until frost.  Resists deseases, including black spot.  It could posibly be bothered by deer, but unless you have herds in your yard every day, I think it is worth the risk.  There are a number of different varieties and colors.</t>
  </si>
  <si>
    <t>Pink Drift Roses, Smaller, light pink single flowers.</t>
  </si>
  <si>
    <t>Red Drift Roses, Smaller semi-double flowers.  Plants seem grow lower than other varieties.</t>
  </si>
  <si>
    <t>Peach Drift Rose: Nice clusters of double flowers.  Coral Drift Roses have a more intense color, but peach is the only drift rose that I noticed had a fragrance.  My favorite so far.</t>
  </si>
  <si>
    <t>http://www.donnallong.com/spring-blooming-native-plants-of-philadelphia/</t>
  </si>
  <si>
    <t>http://shop.arborday.org/category.aspx?zcid=138</t>
  </si>
  <si>
    <t>http://www.dcnr.state.pa.us/cs/groups/public/documents/document/dcnr_003304.pdf</t>
  </si>
  <si>
    <t>http://www.bonsaiboy.com/catalog/flowering.html?gclid=Cj0KEQjw8-GtBRCMl7m54PzgjNQBEiQAIZckvyQc0aLrvdSG-FrEnAzjcwRKTO20a4o1bQnYqCBFPboaAlRR8P8HAQ</t>
  </si>
  <si>
    <t>Landscaping accessories</t>
  </si>
  <si>
    <t>hilltop</t>
  </si>
  <si>
    <t>22/yd</t>
  </si>
  <si>
    <t>water fall kit</t>
  </si>
  <si>
    <t>Fire pit kit</t>
  </si>
  <si>
    <t>cap, tread, steps, columns, benches</t>
  </si>
  <si>
    <t>Gaf pro start</t>
  </si>
  <si>
    <t>$43/120 lin ft</t>
  </si>
  <si>
    <t>400 nails= 1 sq= lbs???</t>
  </si>
  <si>
    <t>26 shingles=1 bundle</t>
  </si>
  <si>
    <t>1 bundle= 39' ridge</t>
  </si>
  <si>
    <t>Ft ridge</t>
  </si>
  <si>
    <t>attic fan</t>
  </si>
  <si>
    <t>Ft perimeter All roof edge-     keep out at gutter edge</t>
  </si>
  <si>
    <t xml:space="preserve"> Ft.-eaves + vallies + pipes ?rakes? Chimneys </t>
  </si>
  <si>
    <t>50 + 125</t>
  </si>
  <si>
    <t>online or print?</t>
  </si>
  <si>
    <t>1 time, re-occuring</t>
  </si>
  <si>
    <t>add payment info; permission &amp; required</t>
  </si>
  <si>
    <t>export, import</t>
  </si>
  <si>
    <t>purchase request</t>
  </si>
  <si>
    <t>Select Period (default 2 weeks)</t>
  </si>
  <si>
    <t>Procurement Home - Overhead</t>
  </si>
  <si>
    <t>from</t>
  </si>
  <si>
    <t>to</t>
  </si>
  <si>
    <t>credit - reimburse</t>
  </si>
  <si>
    <t xml:space="preserve">date - </t>
  </si>
  <si>
    <t>payment method:write check, CC, DC, cash</t>
  </si>
  <si>
    <t>P.O. #</t>
  </si>
  <si>
    <t>Total $</t>
  </si>
  <si>
    <t>expense type</t>
  </si>
  <si>
    <t>invoice attachment</t>
  </si>
  <si>
    <t xml:space="preserve"> delivery method &amp; sub-supplier contact info dates-times, stock location</t>
  </si>
  <si>
    <t>memo - vendor id # link</t>
  </si>
  <si>
    <t>transaction type</t>
  </si>
  <si>
    <t>status</t>
  </si>
  <si>
    <t>reconcile, auto pay</t>
  </si>
  <si>
    <t>Totals:</t>
  </si>
  <si>
    <t>Transactions: 31</t>
  </si>
  <si>
    <t>Debits</t>
  </si>
  <si>
    <t>http://www.amabaylist.com/cart/</t>
  </si>
  <si>
    <t>free shipping</t>
  </si>
  <si>
    <t>RJ45 CAT5 CAT5E ETHERNET LAN NETWORK CABLE -25 FT Red × 1</t>
  </si>
  <si>
    <t>united scrap</t>
  </si>
  <si>
    <t>267 2514166 brenda</t>
  </si>
  <si>
    <t>geppert</t>
  </si>
  <si>
    <t>#1 copper</t>
  </si>
  <si>
    <t>.30-.45</t>
  </si>
  <si>
    <t>sundafu recycling</t>
  </si>
  <si>
    <t>lombardo metal</t>
  </si>
  <si>
    <t>.04-light- .05 heavy</t>
  </si>
  <si>
    <t>10' fascia = 3lb</t>
  </si>
  <si>
    <t>10' gutter = 5lb</t>
  </si>
  <si>
    <t>aluminum recycle</t>
  </si>
  <si>
    <t>thermal full color slate 1/2"</t>
  </si>
  <si>
    <t>sqft</t>
  </si>
  <si>
    <t>norristown brick</t>
  </si>
  <si>
    <t>1/4" 4;x48' fanfold insulation</t>
  </si>
  <si>
    <t>1x6x10 regular</t>
  </si>
  <si>
    <t>1x6x16 regular</t>
  </si>
  <si>
    <t>1x6x8 PT</t>
  </si>
  <si>
    <t>1x6x10 PT</t>
  </si>
  <si>
    <t>1x6x16 PT</t>
  </si>
  <si>
    <t>6" flagstone tread stock 2"</t>
  </si>
  <si>
    <t>8" flagstone tread stock 2"</t>
  </si>
  <si>
    <t>10" flagstone tread stock 2"</t>
  </si>
  <si>
    <t>12" flagstone tread stock 2"</t>
  </si>
  <si>
    <t>14" flagstone tread stock 2"</t>
  </si>
  <si>
    <t>16" flagstone tread stock 2"</t>
  </si>
  <si>
    <t>18" flagstone tread stock 2"</t>
  </si>
  <si>
    <t>20" flagstone tread stock 2"</t>
  </si>
  <si>
    <t>24" flagstone tread stock 2"</t>
  </si>
  <si>
    <t xml:space="preserve">24" x 24" caps </t>
  </si>
  <si>
    <t xml:space="preserve">26" x 26" caps </t>
  </si>
  <si>
    <t>Field Stones &amp; snapped Colonial</t>
  </si>
  <si>
    <t>Pallet</t>
  </si>
  <si>
    <t>25 sqft</t>
  </si>
  <si>
    <t>1/2 pallet</t>
  </si>
  <si>
    <t>1 1/2" irregular Pallet- FC</t>
  </si>
  <si>
    <t>1/2 - 1" Irregular Pallet- FC</t>
  </si>
  <si>
    <t>Flat creek Rocks</t>
  </si>
  <si>
    <t>West Mountain</t>
  </si>
  <si>
    <t>Fieldstone Pallet</t>
  </si>
  <si>
    <t>Irregular Pallet</t>
  </si>
  <si>
    <t>boulders</t>
  </si>
  <si>
    <t>steppers</t>
  </si>
  <si>
    <t>Lilac &amp; blue snapped colonial</t>
  </si>
  <si>
    <t>White Fieldstone</t>
  </si>
  <si>
    <t>Boulders &amp; Steppers</t>
  </si>
  <si>
    <t>Pattern Cut Flagstone</t>
  </si>
  <si>
    <t>1 1/2" Natural cleft-FC</t>
  </si>
  <si>
    <t>1 1/2" Natural cleft-Blue</t>
  </si>
  <si>
    <t>1" Thermal- FC</t>
  </si>
  <si>
    <t>1 1/2" Thermal- FC</t>
  </si>
  <si>
    <t>1"- full color reg flagstone</t>
  </si>
  <si>
    <t>12" flagstone tread stock 1 1/2"</t>
  </si>
  <si>
    <t>14" flagstone tread stock 1 1/2"</t>
  </si>
  <si>
    <t>LF</t>
  </si>
  <si>
    <t>Belgian Block</t>
  </si>
  <si>
    <t>Jumbo Pink</t>
  </si>
  <si>
    <t>regular Pink</t>
  </si>
  <si>
    <t>Jumbo Black</t>
  </si>
  <si>
    <t>regular Black</t>
  </si>
  <si>
    <t>Jumbo Tan</t>
  </si>
  <si>
    <t>regular Tan</t>
  </si>
  <si>
    <r>
      <t> </t>
    </r>
    <r>
      <rPr>
        <b/>
        <sz val="10"/>
        <color rgb="FF051623"/>
        <rFont val="Tahoma"/>
        <family val="2"/>
      </rPr>
      <t>Featherock</t>
    </r>
  </si>
  <si>
    <t> Description:</t>
  </si>
  <si>
    <t>72" diameter, colors: gray or black</t>
  </si>
  <si>
    <r>
      <t> </t>
    </r>
    <r>
      <rPr>
        <b/>
        <sz val="10"/>
        <color rgb="FF051623"/>
        <rFont val="Tahoma"/>
        <family val="2"/>
      </rPr>
      <t>Granite Landscaping Stone</t>
    </r>
  </si>
  <si>
    <t>Colors--yellow, green, pink, silver</t>
  </si>
  <si>
    <r>
      <t> </t>
    </r>
    <r>
      <rPr>
        <b/>
        <sz val="10"/>
        <color rgb="FF051623"/>
        <rFont val="Tahoma"/>
        <family val="2"/>
      </rPr>
      <t>Corinthian Granite Boulders</t>
    </r>
  </si>
  <si>
    <t>1-6 per pallet, 500 lbs to 5,000 lbs per piece.  Color: multi, great for landscaping.</t>
  </si>
  <si>
    <r>
      <t> </t>
    </r>
    <r>
      <rPr>
        <b/>
        <sz val="10"/>
        <color rgb="FF051623"/>
        <rFont val="Tahoma"/>
        <family val="2"/>
      </rPr>
      <t>Mexican Beach Pebbles</t>
    </r>
  </si>
  <si>
    <t>1"-2", 2"-3", 3"-4". Available in 40 lb or 70 lb bags.</t>
  </si>
  <si>
    <r>
      <t> </t>
    </r>
    <r>
      <rPr>
        <b/>
        <sz val="10"/>
        <color rgb="FF051623"/>
        <rFont val="Tahoma"/>
        <family val="2"/>
      </rPr>
      <t>Polished Rain Stone</t>
    </r>
  </si>
  <si>
    <t>1"-2" diameter, 45 lb bags.</t>
  </si>
  <si>
    <r>
      <t> </t>
    </r>
    <r>
      <rPr>
        <b/>
        <sz val="10"/>
        <color rgb="FF051623"/>
        <rFont val="Tahoma"/>
        <family val="2"/>
      </rPr>
      <t>Appalachian Mountain Stone</t>
    </r>
  </si>
  <si>
    <t>1 ton baskets in misty green, chocolate gray thin, mohave thin, black regency.  Used for water gardens, thin veneering, dry wall stacking.</t>
  </si>
  <si>
    <r>
      <t> </t>
    </r>
    <r>
      <rPr>
        <b/>
        <sz val="10"/>
        <color rgb="FF051623"/>
        <rFont val="Tahoma"/>
        <family val="2"/>
      </rPr>
      <t>Butler Veneer</t>
    </r>
  </si>
  <si>
    <t>4"-5" wide, 2"-8" heights, 1 1/2 tons per pallet, random lengths 8"-3'</t>
  </si>
  <si>
    <r>
      <t> </t>
    </r>
    <r>
      <rPr>
        <b/>
        <sz val="10"/>
        <color rgb="FF051623"/>
        <rFont val="Tahoma"/>
        <family val="2"/>
      </rPr>
      <t>Copper Mountain Veneer</t>
    </r>
  </si>
  <si>
    <r>
      <t> </t>
    </r>
    <r>
      <rPr>
        <sz val="8"/>
        <color rgb="FF051623"/>
        <rFont val="Arial"/>
        <family val="2"/>
      </rPr>
      <t>4"-5" wide, 2"-8" heights, random lengths 8"-3', 1 1/2 tons per pallet</t>
    </r>
  </si>
  <si>
    <r>
      <t> </t>
    </r>
    <r>
      <rPr>
        <b/>
        <sz val="10"/>
        <color rgb="FF051623"/>
        <rFont val="Tahoma"/>
        <family val="2"/>
      </rPr>
      <t>4" Bluestone Veneer</t>
    </r>
  </si>
  <si>
    <t>1 1/2"-6" heights, 4" wide, random lengths; colors: blue, variegated, red</t>
  </si>
  <si>
    <r>
      <t> </t>
    </r>
    <r>
      <rPr>
        <b/>
        <sz val="10"/>
        <color rgb="FF051623"/>
        <rFont val="Tahoma"/>
        <family val="2"/>
      </rPr>
      <t>8" Bluestone Veneer</t>
    </r>
  </si>
  <si>
    <t>8" wide, 2"-6" heights, blue or variegated</t>
  </si>
  <si>
    <r>
      <t> </t>
    </r>
    <r>
      <rPr>
        <b/>
        <sz val="10"/>
        <color rgb="FF051623"/>
        <rFont val="Tahoma"/>
        <family val="2"/>
      </rPr>
      <t>4" Sawed Colonial Veneer</t>
    </r>
  </si>
  <si>
    <t>1"-6" heights, random lengths</t>
  </si>
  <si>
    <r>
      <t> </t>
    </r>
    <r>
      <rPr>
        <b/>
        <sz val="10"/>
        <color rgb="FF051623"/>
        <rFont val="Tahoma"/>
        <family val="2"/>
      </rPr>
      <t>4" Sawed Fieldstone Veneer</t>
    </r>
  </si>
  <si>
    <t>1 1/2"-5" thick, 4"-6" wide, colors: gray, green, red</t>
  </si>
  <si>
    <r>
      <t> </t>
    </r>
    <r>
      <rPr>
        <b/>
        <sz val="10"/>
        <color rgb="FF051623"/>
        <rFont val="Tahoma"/>
        <family val="2"/>
      </rPr>
      <t>Pennsylvania Bluestone Tumblestone</t>
    </r>
  </si>
  <si>
    <r>
      <t> </t>
    </r>
    <r>
      <rPr>
        <sz val="8"/>
        <color rgb="FF051623"/>
        <rFont val="Arial"/>
        <family val="2"/>
      </rPr>
      <t>1 3/4"-2 1/4" thick, 1 1/2 tons per pallet, 27 cubic feet per pallet</t>
    </r>
  </si>
  <si>
    <r>
      <t> </t>
    </r>
    <r>
      <rPr>
        <b/>
        <sz val="10"/>
        <color rgb="FF051623"/>
        <rFont val="Tahoma"/>
        <family val="2"/>
      </rPr>
      <t>Rustic Tumblestone</t>
    </r>
  </si>
  <si>
    <t>1 1/2 tons per pallet, 1"-3" thick, 27 cubic feet per pallet, colors: blue, gray, green, brown</t>
  </si>
  <si>
    <r>
      <t> </t>
    </r>
    <r>
      <rPr>
        <b/>
        <sz val="10"/>
        <color rgb="FF051623"/>
        <rFont val="Tahoma"/>
        <family val="2"/>
      </rPr>
      <t>Lilac Tumblestone</t>
    </r>
  </si>
  <si>
    <t>1 1/2"-4" thick, 1 1/2-2 tons per pallet, 27 cubic feet per pallet</t>
  </si>
  <si>
    <r>
      <t> </t>
    </r>
    <r>
      <rPr>
        <b/>
        <sz val="10"/>
        <color rgb="FF051623"/>
        <rFont val="Tahoma"/>
        <family val="2"/>
      </rPr>
      <t>Irregular Standup Tumblestone</t>
    </r>
  </si>
  <si>
    <t>1 1/2"-2 1/2" thick, 12"-24" wide, 18"-3' long, color: blue</t>
  </si>
  <si>
    <r>
      <t> </t>
    </r>
    <r>
      <rPr>
        <b/>
        <sz val="10"/>
        <color rgb="FF051623"/>
        <rFont val="Tahoma"/>
        <family val="2"/>
      </rPr>
      <t>Tumbled Pavers</t>
    </r>
  </si>
  <si>
    <t>1 1/2"-2" thick, blue; sizes: 6"x6", 6"x12", 12"x12", 12"x18", 12"x24"</t>
  </si>
  <si>
    <r>
      <t> </t>
    </r>
    <r>
      <rPr>
        <b/>
        <sz val="10"/>
        <color rgb="FF051623"/>
        <rFont val="Tahoma"/>
        <family val="2"/>
      </rPr>
      <t>Small Tumblestone</t>
    </r>
  </si>
  <si>
    <t>Hand size</t>
  </si>
  <si>
    <r>
      <t> </t>
    </r>
    <r>
      <rPr>
        <b/>
        <sz val="10"/>
        <color rgb="FF051623"/>
        <rFont val="Tahoma"/>
        <family val="2"/>
      </rPr>
      <t>Carlisle Mosaic with Red</t>
    </r>
  </si>
  <si>
    <r>
      <t> </t>
    </r>
    <r>
      <rPr>
        <b/>
        <sz val="10"/>
        <color rgb="FF051623"/>
        <rFont val="Tahoma"/>
        <family val="2"/>
      </rPr>
      <t>Burnt Ash Mosaic</t>
    </r>
  </si>
  <si>
    <r>
      <t> </t>
    </r>
    <r>
      <rPr>
        <b/>
        <sz val="10"/>
        <color rgb="FF051623"/>
        <rFont val="Tahoma"/>
        <family val="2"/>
      </rPr>
      <t>Butler Squares and Rectangles</t>
    </r>
  </si>
  <si>
    <r>
      <t> </t>
    </r>
    <r>
      <rPr>
        <b/>
        <sz val="10"/>
        <color rgb="FF051623"/>
        <rFont val="Tahoma"/>
        <family val="2"/>
      </rPr>
      <t>Blue Sky Full Color</t>
    </r>
  </si>
  <si>
    <r>
      <t> </t>
    </r>
    <r>
      <rPr>
        <b/>
        <sz val="10"/>
        <color rgb="FF051623"/>
        <rFont val="Tahoma"/>
        <family val="2"/>
      </rPr>
      <t>Brown Heather Mosaic</t>
    </r>
  </si>
  <si>
    <r>
      <t> </t>
    </r>
    <r>
      <rPr>
        <b/>
        <sz val="10"/>
        <color rgb="FF051623"/>
        <rFont val="Tahoma"/>
        <family val="2"/>
      </rPr>
      <t>Appalachian Thermal Full Color</t>
    </r>
  </si>
  <si>
    <r>
      <t> </t>
    </r>
    <r>
      <rPr>
        <b/>
        <sz val="10"/>
        <color rgb="FF051623"/>
        <rFont val="Tahoma"/>
        <family val="2"/>
      </rPr>
      <t>Copper Mountain Thin Veneer</t>
    </r>
  </si>
  <si>
    <r>
      <t> </t>
    </r>
    <r>
      <rPr>
        <b/>
        <sz val="10"/>
        <color rgb="FF051623"/>
        <rFont val="Tahoma"/>
        <family val="2"/>
      </rPr>
      <t>Carlisle Assorted</t>
    </r>
  </si>
  <si>
    <r>
      <t> </t>
    </r>
    <r>
      <rPr>
        <b/>
        <sz val="10"/>
        <color rgb="FF051623"/>
        <rFont val="Tahoma"/>
        <family val="2"/>
      </rPr>
      <t>Weathered Edge Mosaic</t>
    </r>
  </si>
  <si>
    <r>
      <t> </t>
    </r>
    <r>
      <rPr>
        <b/>
        <sz val="10"/>
        <color rgb="FF051623"/>
        <rFont val="Tahoma"/>
        <family val="2"/>
      </rPr>
      <t>Natural Colonial Steps</t>
    </r>
  </si>
  <si>
    <r>
      <t> </t>
    </r>
    <r>
      <rPr>
        <sz val="8"/>
        <color rgb="FF051623"/>
        <rFont val="Arial"/>
        <family val="2"/>
      </rPr>
      <t>2'-3' depth, 3'-5' lengths, 5"-8" thick</t>
    </r>
  </si>
  <si>
    <r>
      <t> </t>
    </r>
    <r>
      <rPr>
        <b/>
        <sz val="10"/>
        <color rgb="FF051623"/>
        <rFont val="Tahoma"/>
        <family val="2"/>
      </rPr>
      <t>Natural Thin Colonial Steps</t>
    </r>
  </si>
  <si>
    <t>2'-3' depth, 3'-5' lengths, 2 1/2"-5" thick</t>
  </si>
  <si>
    <r>
      <t> </t>
    </r>
    <r>
      <rPr>
        <b/>
        <sz val="10"/>
        <color rgb="FF051623"/>
        <rFont val="Tahoma"/>
        <family val="2"/>
      </rPr>
      <t>Natural Snapped Steps</t>
    </r>
  </si>
  <si>
    <t>14"-18" widths, 2'-4' lengths, 5"-8" thick</t>
  </si>
  <si>
    <r>
      <t> </t>
    </r>
    <r>
      <rPr>
        <b/>
        <sz val="10"/>
        <color rgb="FF051623"/>
        <rFont val="Tahoma"/>
        <family val="2"/>
      </rPr>
      <t>Pennsylvania Lilac Colonial</t>
    </r>
  </si>
  <si>
    <t>1"-3" or 3"-6" thick, 1 1/2 tons per pallet</t>
  </si>
  <si>
    <r>
      <t> </t>
    </r>
    <r>
      <rPr>
        <b/>
        <sz val="10"/>
        <color rgb="FF051623"/>
        <rFont val="Tahoma"/>
        <family val="2"/>
      </rPr>
      <t>Pennsylvania Medium Fieldstone</t>
    </r>
  </si>
  <si>
    <t>1 1/2 tons per pallet, colors: red or gray, 6" - 10" thick   Coverage: dry stacked wall, 27 cubic feet per pallet.</t>
  </si>
  <si>
    <r>
      <t> </t>
    </r>
    <r>
      <rPr>
        <b/>
        <sz val="10"/>
        <color rgb="FF051623"/>
        <rFont val="Tahoma"/>
        <family val="2"/>
      </rPr>
      <t>Brown Flat Stacked Stone</t>
    </r>
  </si>
  <si>
    <t>1 1/2 tons per pallet, 2" - 6" thick Coverage: dry stacked wall, 27 cubic feet per pallet</t>
  </si>
  <si>
    <r>
      <t> </t>
    </r>
    <r>
      <rPr>
        <b/>
        <sz val="10"/>
        <color rgb="FF051623"/>
        <rFont val="Tahoma"/>
        <family val="2"/>
      </rPr>
      <t>White Flat Stacked Stone</t>
    </r>
  </si>
  <si>
    <t>1 1/2 tons per pallet, 2" - 5" thick, coverage: dry stacked wall, 27 cubic feet per pallet</t>
  </si>
  <si>
    <r>
      <t> </t>
    </r>
    <r>
      <rPr>
        <b/>
        <sz val="10"/>
        <color rgb="FF051623"/>
        <rFont val="Tahoma"/>
        <family val="2"/>
      </rPr>
      <t>Copper Stacked Stone--Dark</t>
    </r>
  </si>
  <si>
    <r>
      <t> </t>
    </r>
    <r>
      <rPr>
        <sz val="8"/>
        <color rgb="FF051623"/>
        <rFont val="Arial"/>
        <family val="2"/>
      </rPr>
      <t>2" - 5" thick, 27 cubic feet per pallet; used for veneering, drywall, landscaping</t>
    </r>
  </si>
  <si>
    <r>
      <t> </t>
    </r>
    <r>
      <rPr>
        <b/>
        <sz val="10"/>
        <color rgb="FF051623"/>
        <rFont val="Tahoma"/>
        <family val="2"/>
      </rPr>
      <t>Copper Stacked Stone-Light</t>
    </r>
  </si>
  <si>
    <t>2" - 5" thick, 27 cubic feet per pallet, used for veneering, drywall, landscaping</t>
  </si>
  <si>
    <r>
      <t> </t>
    </r>
    <r>
      <rPr>
        <b/>
        <sz val="10"/>
        <color rgb="FF051623"/>
        <rFont val="Tahoma"/>
        <family val="2"/>
      </rPr>
      <t>Pennsylvania Regular Fieldstone</t>
    </r>
  </si>
  <si>
    <t>1 1/2 tons per pallet, colors: red or gray, 3"-6" thick, coverage: dry stacked wall, 27 cubic feet per pallet</t>
  </si>
  <si>
    <r>
      <t> </t>
    </r>
    <r>
      <rPr>
        <b/>
        <sz val="10"/>
        <color rgb="FF051623"/>
        <rFont val="Tahoma"/>
        <family val="2"/>
      </rPr>
      <t>Maryland Building Stone</t>
    </r>
  </si>
  <si>
    <t>Carderock</t>
  </si>
  <si>
    <r>
      <t> </t>
    </r>
    <r>
      <rPr>
        <b/>
        <sz val="10"/>
        <color rgb="FF051623"/>
        <rFont val="Tahoma"/>
        <family val="2"/>
      </rPr>
      <t>Pennsylvania Bluestone Drywall</t>
    </r>
  </si>
  <si>
    <t>1 1/2 tons per pallet, 3 straight edges. Used for retaining walls. Coverage 27 cubic feet per pallet dry stacked wall.</t>
  </si>
  <si>
    <r>
      <t> </t>
    </r>
    <r>
      <rPr>
        <b/>
        <sz val="10"/>
        <color rgb="FF051623"/>
        <rFont val="Tahoma"/>
        <family val="2"/>
      </rPr>
      <t>Pennsylvania Blue Flagstone - Natural Cleft</t>
    </r>
  </si>
  <si>
    <t>Random Sizes</t>
  </si>
  <si>
    <r>
      <t> </t>
    </r>
    <r>
      <rPr>
        <b/>
        <sz val="10"/>
        <color rgb="FF051623"/>
        <rFont val="Tahoma"/>
        <family val="2"/>
      </rPr>
      <t>Pennsylvania Full Color Flagstone Natural Cleft</t>
    </r>
  </si>
  <si>
    <t>Random sizes, 1'x1' to 2'x3'</t>
  </si>
  <si>
    <r>
      <t> </t>
    </r>
    <r>
      <rPr>
        <b/>
        <sz val="10"/>
        <color rgb="FF051623"/>
        <rFont val="Tahoma"/>
        <family val="2"/>
      </rPr>
      <t>Pennsylvania Lilac Flagstone</t>
    </r>
  </si>
  <si>
    <t>1'x1' to 2'x3', 1/2", 1", 1 1/2" thick. Also available in 2"-2 1/2" thick</t>
  </si>
  <si>
    <r>
      <t> </t>
    </r>
    <r>
      <rPr>
        <b/>
        <sz val="10"/>
        <color rgb="FF051623"/>
        <rFont val="Tahoma"/>
        <family val="2"/>
      </rPr>
      <t>Variegated Thermal Finish Flagstone</t>
    </r>
  </si>
  <si>
    <t>1/2", 1", 1 1/2", 2" thick</t>
  </si>
  <si>
    <r>
      <t> </t>
    </r>
    <r>
      <rPr>
        <b/>
        <sz val="10"/>
        <color rgb="FF051623"/>
        <rFont val="Tahoma"/>
        <family val="2"/>
      </rPr>
      <t>Blue Thermal Finish Flagstone</t>
    </r>
  </si>
  <si>
    <t>1'x1' to 2'x3', 1/2", 1", 1 1/2", 2" thick</t>
  </si>
  <si>
    <r>
      <t> </t>
    </r>
    <r>
      <rPr>
        <b/>
        <sz val="10"/>
        <color rgb="FF051623"/>
        <rFont val="Tahoma"/>
        <family val="2"/>
      </rPr>
      <t>Natural Cleft Flagstone</t>
    </r>
  </si>
  <si>
    <t>Variegated or blue, 1'x1' to 24"x30", 1/2" thick</t>
  </si>
  <si>
    <r>
      <t> </t>
    </r>
    <r>
      <rPr>
        <b/>
        <sz val="10"/>
        <color rgb="FF051623"/>
        <rFont val="Tahoma"/>
        <family val="2"/>
      </rPr>
      <t>Pennsylvania Full Color Irregular Flagstone</t>
    </r>
  </si>
  <si>
    <t>Approx. 140 sq. ft. coverage per ton 1" thick, 1 1/2" thick = approx. 90 sq. ft. coverage</t>
  </si>
  <si>
    <r>
      <t> </t>
    </r>
    <r>
      <rPr>
        <b/>
        <sz val="10"/>
        <color rgb="FF051623"/>
        <rFont val="Tahoma"/>
        <family val="2"/>
      </rPr>
      <t>Pennsylvania Lilac Irregular Flagstone</t>
    </r>
  </si>
  <si>
    <t>1"-1 1/2" to 2"-2 1/2"</t>
  </si>
  <si>
    <r>
      <t> </t>
    </r>
    <r>
      <rPr>
        <b/>
        <sz val="10"/>
        <color rgb="FF051623"/>
        <rFont val="Tahoma"/>
        <family val="2"/>
      </rPr>
      <t>Arizona Peach Irregular Flagstone</t>
    </r>
  </si>
  <si>
    <t>1 1/2" to 2" thick</t>
  </si>
  <si>
    <r>
      <t> </t>
    </r>
    <r>
      <rPr>
        <b/>
        <sz val="10"/>
        <color rgb="FF051623"/>
        <rFont val="Tahoma"/>
        <family val="2"/>
      </rPr>
      <t>Pennsylvania Garden Path Steppers</t>
    </r>
  </si>
  <si>
    <t>1 1/2 tons per pallet; colors: red or gray, 2" - 5" thick, coverage: dry stacked wall, 27 cubic feet per pallet</t>
  </si>
  <si>
    <r>
      <t> </t>
    </r>
    <r>
      <rPr>
        <b/>
        <sz val="10"/>
        <color rgb="FF051623"/>
        <rFont val="Tahoma"/>
        <family val="2"/>
      </rPr>
      <t>Pennsylvania Extra Large Fieldstone Steppers</t>
    </r>
  </si>
  <si>
    <t>3'-5' depth, 4'-6' length, 1 to 2 per pallet</t>
  </si>
  <si>
    <r>
      <t> </t>
    </r>
    <r>
      <rPr>
        <b/>
        <sz val="10"/>
        <color rgb="FF051623"/>
        <rFont val="Tahoma"/>
        <family val="2"/>
      </rPr>
      <t>Colonial Garden Path Steppers</t>
    </r>
  </si>
  <si>
    <t>18"-24" diameter, 2"-5" thick, 1 1/2 tons per pallet</t>
  </si>
  <si>
    <r>
      <t> </t>
    </r>
    <r>
      <rPr>
        <b/>
        <sz val="10"/>
        <color rgb="FF051623"/>
        <rFont val="Tahoma"/>
        <family val="2"/>
      </rPr>
      <t>Pennsylvania Large Fieldstone Steppers</t>
    </r>
  </si>
  <si>
    <t>2 to 3 per pallet, 8"-16" thick</t>
  </si>
  <si>
    <r>
      <t> </t>
    </r>
    <r>
      <rPr>
        <b/>
        <sz val="10"/>
        <color rgb="FF051623"/>
        <rFont val="Tahoma"/>
        <family val="2"/>
      </rPr>
      <t>Medium Fieldstone Steppers</t>
    </r>
  </si>
  <si>
    <t>18"- 3' depth, 30"-42" length, 4"-8" thick, 4 to 6 per pallet</t>
  </si>
  <si>
    <t>99 GMC Safari</t>
  </si>
  <si>
    <t>front rotors</t>
  </si>
  <si>
    <t>grease seal</t>
  </si>
  <si>
    <t>F shocks</t>
  </si>
  <si>
    <t>F Break line</t>
  </si>
  <si>
    <t>Left mirror</t>
  </si>
  <si>
    <t>rear wiper</t>
  </si>
  <si>
    <t xml:space="preserve">F-150 </t>
  </si>
  <si>
    <t>battery</t>
  </si>
  <si>
    <t xml:space="preserve"> Starter 8 cylinder</t>
  </si>
  <si>
    <t>vinces gulf</t>
  </si>
  <si>
    <t>tires</t>
  </si>
  <si>
    <t>conshocken tire</t>
  </si>
  <si>
    <t>Tv mount</t>
  </si>
  <si>
    <t>wall tv shelves</t>
  </si>
  <si>
    <r>
      <t>2700 pounds per cubic </t>
    </r>
    <r>
      <rPr>
        <b/>
        <sz val="12"/>
        <color rgb="FF6A6A6A"/>
        <rFont val="Arial"/>
        <family val="2"/>
      </rPr>
      <t>yard</t>
    </r>
  </si>
  <si>
    <t>http://www.summitgravel.com/calculator.html</t>
  </si>
  <si>
    <t>Topsoil</t>
  </si>
  <si>
    <t>Screened topsoil 1:1</t>
  </si>
  <si>
    <t>-1 cubic yard = 1 ton</t>
  </si>
  <si>
    <t>Unscreened topsoil 1:1.3 </t>
  </si>
  <si>
    <t>-1 cubic yard = 1 1/3 tons </t>
  </si>
  <si>
    <t>Gravel</t>
  </si>
  <si>
    <t>Bank run gravel 1:2</t>
  </si>
  <si>
    <t>-2” Screened gravel 1:2</t>
  </si>
  <si>
    <t>1” and 2” Gravel 1:2</t>
  </si>
  <si>
    <t>-1 cubic yard = 2 tons</t>
  </si>
  <si>
    <t>3”-6” oversized rock 1:1.5</t>
  </si>
  <si>
    <t>8”-18” oversized rock 1:1.5</t>
  </si>
  <si>
    <t>-1 cubic yard = 1 1/2 tons </t>
  </si>
  <si>
    <t>Crushed Aggregates</t>
  </si>
  <si>
    <t>#1 Crushed limestone 1:1.5</t>
  </si>
  <si>
    <t>#2 Crusher run limestone 1:2</t>
  </si>
  <si>
    <t>-1 cubic yard = 2 tons </t>
  </si>
  <si>
    <t>regular grey 5x5"x9"</t>
  </si>
  <si>
    <t>woodward</t>
  </si>
  <si>
    <t>1-3" river rock</t>
  </si>
  <si>
    <t>$70/yd</t>
  </si>
  <si>
    <t>mexican beach black stone 2-3"</t>
  </si>
  <si>
    <t>mini grey 4x4x4</t>
  </si>
  <si>
    <t>circle kits</t>
  </si>
  <si>
    <t>prepac altus wall mounted A/V console</t>
  </si>
  <si>
    <t>Healthcare.gov</t>
  </si>
  <si>
    <t>Independence blue cross</t>
  </si>
  <si>
    <t>ID # 120842918001</t>
  </si>
  <si>
    <t>market place - sales</t>
  </si>
  <si>
    <t>1855 665-6616</t>
  </si>
  <si>
    <t>HMO silver- $241/mon</t>
  </si>
  <si>
    <t>PPO Silver 314.90/mon</t>
  </si>
  <si>
    <t>future script benefit manager</t>
  </si>
  <si>
    <t>1888 678-7012</t>
  </si>
  <si>
    <t>Lawn Signs</t>
  </si>
  <si>
    <t>signsonthecheap.com</t>
  </si>
  <si>
    <t>1866-661-9239</t>
  </si>
  <si>
    <t>24"h x 10"w wire stake</t>
  </si>
  <si>
    <t>two sided 18"x24" corrugated plastic</t>
  </si>
  <si>
    <t>order # 1797893</t>
  </si>
  <si>
    <t>dump trailer</t>
  </si>
  <si>
    <t>1 hitch</t>
  </si>
  <si>
    <t>$30?</t>
  </si>
  <si>
    <t>marvic 6.50</t>
  </si>
  <si>
    <t>Bill wahl</t>
  </si>
  <si>
    <t>14.05/15.01</t>
  </si>
  <si>
    <t>insulation tape</t>
  </si>
  <si>
    <t>2"x 165'=$13.45</t>
  </si>
  <si>
    <t>1/2" 4x8</t>
  </si>
  <si>
    <t>drop off dump fee</t>
  </si>
  <si>
    <t>pastore 6774 ridge ave 19128</t>
  </si>
  <si>
    <t>59 (36+23 service fee)</t>
  </si>
  <si>
    <t>nickens agency</t>
  </si>
  <si>
    <t>a amen auto tag</t>
  </si>
  <si>
    <t>Registration (once year - each vehicle)</t>
  </si>
  <si>
    <t>Vince Gulf</t>
  </si>
  <si>
    <t>215-483-0415</t>
  </si>
  <si>
    <t>215483 4166</t>
  </si>
  <si>
    <t>5430 ridge ave 19128</t>
  </si>
  <si>
    <t>oil change</t>
  </si>
  <si>
    <t>Front brake pads</t>
  </si>
  <si>
    <t>front shocks</t>
  </si>
  <si>
    <t>inspection/ emissions</t>
  </si>
  <si>
    <t>banner?</t>
  </si>
  <si>
    <t>16" Fire Burner with Plumbing Kit</t>
  </si>
  <si>
    <t>SKU: HBF16</t>
  </si>
  <si>
    <t>11 1/2" Vianti Falls Kit without Lights by EasyPro</t>
  </si>
  <si>
    <t xml:space="preserve">folding table </t>
  </si>
  <si>
    <t>paper towels</t>
  </si>
  <si>
    <t>bic pen</t>
  </si>
  <si>
    <t>copy paper</t>
  </si>
  <si>
    <t>500/per</t>
  </si>
  <si>
    <t>toilet paper</t>
  </si>
  <si>
    <t>deactivaed!@!!</t>
  </si>
  <si>
    <t>tapcon drill bit</t>
  </si>
  <si>
    <t>8"x8" white dryer vent</t>
  </si>
  <si>
    <t>keystone glass block</t>
  </si>
  <si>
    <t>18"x6" hopper vent</t>
  </si>
  <si>
    <t>velux FS CO6 2005</t>
  </si>
  <si>
    <t>85.56  8-28-15</t>
  </si>
  <si>
    <t>PA monarch stone veneer flat</t>
  </si>
  <si>
    <t>5.50 sqft</t>
  </si>
  <si>
    <t>PA monarch stone veneer corners</t>
  </si>
  <si>
    <t>7.50 LF?</t>
  </si>
  <si>
    <t>norristown Brick</t>
  </si>
  <si>
    <t>1"x4"x8' PT</t>
  </si>
  <si>
    <t>central aluminum</t>
  </si>
  <si>
    <t>1/2" gutter screws (color)</t>
  </si>
  <si>
    <t>1000/white</t>
  </si>
  <si>
    <t>16x8" no-prevent</t>
  </si>
  <si>
    <t>duplicate key</t>
  </si>
  <si>
    <t>hide a key case</t>
  </si>
  <si>
    <t>vinyl shake (Pelican Bay One Shake - (autumn red)</t>
  </si>
  <si>
    <t xml:space="preserve">Wall Stone (Regular) - West Mountain - </t>
  </si>
  <si>
    <t>NON RETURNABLE 199.00 199.00T</t>
  </si>
  <si>
    <t xml:space="preserve"> Belgium Block (Regular) -</t>
  </si>
  <si>
    <t xml:space="preserve"> Gray 3.00 126.00T</t>
  </si>
  <si>
    <t>Blue Mountain Stone 12x12 pieces -</t>
  </si>
  <si>
    <t xml:space="preserve"> Green 10.87 163.05T</t>
  </si>
  <si>
    <t xml:space="preserve">Blue Mountain Stone 12x12 pieces - </t>
  </si>
  <si>
    <t>Red 6.21 99.36T</t>
  </si>
  <si>
    <t>woodward supply</t>
  </si>
  <si>
    <t xml:space="preserve"> Blue Mountain Random Stepping Stone Blue </t>
  </si>
  <si>
    <t>11.99 47.96T</t>
  </si>
  <si>
    <t xml:space="preserve">50.7 ParisCircleHG Sq. Ft. of Parisien Circle - Harvest Gold - </t>
  </si>
  <si>
    <t>Non Returnable 4.28 217.00T</t>
  </si>
  <si>
    <t xml:space="preserve">2-3" Bag of Mexican Beach Black Stone - 2-3" </t>
  </si>
  <si>
    <t>10.40 10.40T</t>
  </si>
  <si>
    <t xml:space="preserve">Riverjack 1-3 inch Sold by the yard </t>
  </si>
  <si>
    <t>63.50 31.75T</t>
  </si>
  <si>
    <t xml:space="preserve"> Blue Mountain Stone 24" Square pieces - </t>
  </si>
  <si>
    <t>Blue / Gray 16.04 465.16T</t>
  </si>
  <si>
    <t>JG-125 seville job</t>
  </si>
  <si>
    <t>glass block??</t>
  </si>
  <si>
    <t>bottom rail, top rail/handrail</t>
  </si>
  <si>
    <t>bottom rail, top rail</t>
  </si>
  <si>
    <t>/handrail</t>
  </si>
  <si>
    <t>2x6x8 PT lumber</t>
  </si>
  <si>
    <t>1x6x8 PT lumber</t>
  </si>
  <si>
    <t>no greater than 4 inches</t>
  </si>
  <si>
    <t>2 per 1 lin ft</t>
  </si>
  <si>
    <t>3.1= 1 lin ft</t>
  </si>
  <si>
    <t>1 per 1 lin ft</t>
  </si>
  <si>
    <t>B.</t>
  </si>
  <si>
    <t>A.</t>
  </si>
  <si>
    <t xml:space="preserve"> -Lap caulk tubes </t>
  </si>
  <si>
    <t>20’ per tube all rubber seam laps and metal edges</t>
  </si>
  <si>
    <t>Total Square</t>
  </si>
  <si>
    <t>Total Lin Ft Seams</t>
  </si>
  <si>
    <t>option</t>
  </si>
  <si>
    <t>dormers, side walls,masonry dormer, side wall</t>
  </si>
  <si>
    <t>*standard</t>
  </si>
  <si>
    <t xml:space="preserve">1--10 </t>
  </si>
  <si>
    <t>12--14</t>
  </si>
  <si>
    <t>16--18</t>
  </si>
  <si>
    <t>Total drip edge Perimeter</t>
  </si>
  <si>
    <t>Total Lin. Ft Termination Bar/counter flashing:_________</t>
  </si>
  <si>
    <t>penettations, chimney</t>
  </si>
  <si>
    <t>total perimeter</t>
  </si>
  <si>
    <t>3' ?</t>
  </si>
  <si>
    <t>reg caulk</t>
  </si>
  <si>
    <t xml:space="preserve"> 20 , 26</t>
  </si>
  <si>
    <t>22--25, 26</t>
  </si>
  <si>
    <t>$85/sq</t>
  </si>
  <si>
    <t>.95/ lin ft</t>
  </si>
  <si>
    <t>3/lin ft</t>
  </si>
  <si>
    <t>1.75/ lin ft</t>
  </si>
  <si>
    <t>Total Square  1--8</t>
  </si>
  <si>
    <t>Total drip edge Perimeter   12</t>
  </si>
  <si>
    <t>Total Lin Ft Rake   12</t>
  </si>
  <si>
    <t>Total Lin Ft Valleys    13</t>
  </si>
  <si>
    <t>Total gutter eave Perimeter   10,12--13</t>
  </si>
  <si>
    <t>Total Lin Ft Hip   7, ?</t>
  </si>
  <si>
    <t>Total Lin Ft Ridge    7, 16--18</t>
  </si>
  <si>
    <t>Total Lin. Ft counter flashing:_________20--24</t>
  </si>
  <si>
    <t xml:space="preserve">25’ per tube </t>
  </si>
  <si>
    <t>85 + nails</t>
  </si>
  <si>
    <t>31.00/ 20 ft</t>
  </si>
  <si>
    <t xml:space="preserve"> 1=18"  hip  (color match)</t>
  </si>
  <si>
    <t>40" long shingle dimension</t>
  </si>
  <si>
    <t xml:space="preserve">*C 5 1/2 “L” type edge – </t>
  </si>
  <si>
    <t xml:space="preserve">Lin Ft.-Step flashing  (50) 16"x10" </t>
  </si>
  <si>
    <t>22 shinle = 1 bundle</t>
  </si>
  <si>
    <t>33' $43.65</t>
  </si>
  <si>
    <t>.15/ per</t>
  </si>
  <si>
    <t>33 lin ft - hip/ridge coverage</t>
  </si>
  <si>
    <t>? Hip cuts? NO!!</t>
  </si>
  <si>
    <t>$1.45/lin ft</t>
  </si>
  <si>
    <t>$1.75/ lin ft</t>
  </si>
  <si>
    <t>$.75/lin ft</t>
  </si>
  <si>
    <t>$.45/lin ft</t>
  </si>
  <si>
    <t>.8 lin ft starters</t>
  </si>
  <si>
    <t>$2/lin ft</t>
  </si>
  <si>
    <t>$3/lin ft rolled!</t>
  </si>
  <si>
    <t>$5.35/10'</t>
  </si>
  <si>
    <t>3600 nails= 16sq</t>
  </si>
  <si>
    <t>3600 GALVANIZED 1 1/4" coil ROOFING NAILS</t>
  </si>
  <si>
    <t>synthetic 4x250 (10sq)</t>
  </si>
  <si>
    <t>8.25/sq</t>
  </si>
  <si>
    <t>4.50/sq</t>
  </si>
  <si>
    <t>7.00/sq</t>
  </si>
  <si>
    <t>j&amp;l    .70/lin ft</t>
  </si>
  <si>
    <t>J&amp;L   .40/lin ft</t>
  </si>
  <si>
    <t xml:space="preserve">white epdm (10’ x 50’ rolls) </t>
  </si>
  <si>
    <t>1x4x10 regular</t>
  </si>
  <si>
    <t>1x4x16 regular</t>
  </si>
  <si>
    <t>1.29/sqft</t>
  </si>
  <si>
    <t>FLEXCO 4-in W x 120-ft L Black Dahlia Vinyl Standard Wall Base</t>
  </si>
  <si>
    <t>commercial</t>
  </si>
  <si>
    <t>Armstrong Prelude 12-ft Galvanized Steel Main Beam Ceiling Grid Tees</t>
  </si>
  <si>
    <t>concrete screws - ramset</t>
  </si>
  <si>
    <t>slate Hip/ridge</t>
  </si>
  <si>
    <t>888-334-2177</t>
  </si>
  <si>
    <t>8"x100' sheet copper</t>
  </si>
  <si>
    <t>12"x100' sheet copper</t>
  </si>
  <si>
    <t>888-334-2176</t>
  </si>
  <si>
    <t>888-334-2178</t>
  </si>
  <si>
    <t>5' sheet copper</t>
  </si>
  <si>
    <t>QuietRock Drywall Panel</t>
  </si>
  <si>
    <t>5/8-in x 4-ft x 8-ft; Drywall Panel</t>
  </si>
  <si>
    <t>penetrations, chimney</t>
  </si>
  <si>
    <t>skylight perimeter - 6"</t>
  </si>
  <si>
    <t>3.1(includes waste!)= 1 lin ft</t>
  </si>
  <si>
    <t>deck rough drawing (dimesnions) optimize min waste given dimensions</t>
  </si>
  <si>
    <t>JG Wood railing 1</t>
  </si>
  <si>
    <t>JG Wood railing -custom</t>
  </si>
  <si>
    <t>1 8' PT = 2 posts</t>
  </si>
  <si>
    <t>JG1 or JG2 or custom???         Vinyl - color, stair , vinyl custom</t>
  </si>
  <si>
    <t xml:space="preserve">6 or 8'? Span, ends? (add 1 post), 2nd story, size, wrap, </t>
  </si>
  <si>
    <t>step stringers, hardware, hangers, wood to concrete feet</t>
  </si>
  <si>
    <t>step stringers &amp; hardware (width &amp; Height) QTY</t>
  </si>
  <si>
    <t>pad landings (Width x Length)</t>
  </si>
  <si>
    <t>footers</t>
  </si>
  <si>
    <t>concrete connection - 1=1.5'    connect to house</t>
  </si>
  <si>
    <t>wood connection only - 1=1.5'   O.C. ??? 12", 16", 24"</t>
  </si>
  <si>
    <t>1)  3/8-in x 3-3/4-in Wedge Anchor for Solid Concrete, Hex nut &amp; washer</t>
  </si>
  <si>
    <t>15-Count) 3/8-in-16 x 6-in Hot-Dipped Galvanized Carriage Bolts, Hex nut &amp; washer</t>
  </si>
  <si>
    <t>1)  3/8-in x 6-in Hot-Dipped Galvanized Carriage Bolt</t>
  </si>
  <si>
    <t>10-Pack) 1/2-in x 4-in Hex Head Sleeve Anchors,</t>
  </si>
  <si>
    <t>HD-703047</t>
  </si>
  <si>
    <t>same as # anchors</t>
  </si>
  <si>
    <t>HD-367367</t>
  </si>
  <si>
    <t>HD-940414</t>
  </si>
  <si>
    <t>* primary -optimize!!</t>
  </si>
  <si>
    <t xml:space="preserve">MAXIMUM ALLOWABLE LUMBER SPANS - optimize </t>
  </si>
  <si>
    <t xml:space="preserve">50-Pack) 3/8 in. x 3-3/4 in. Steel Hex-Nut-Head Concrete Wedge Anchors, Hex nut &amp; washer </t>
  </si>
  <si>
    <t xml:space="preserve">10-Pack) 1/2 in. x 3 in. Zinc-Plated Steel Hex-Head Sleeve Anchors </t>
  </si>
  <si>
    <t>HD-</t>
  </si>
  <si>
    <t>joist options</t>
  </si>
  <si>
    <t>OC?, plates?</t>
  </si>
  <si>
    <t>60 screws= 1 lb</t>
  </si>
  <si>
    <t>Z-MAX 2 in. x 6 in. 18-Gauge Galvanized Light Adjustable U Joist Hanger</t>
  </si>
  <si>
    <t>$3.14 /each</t>
  </si>
  <si>
    <t xml:space="preserve">(25-Pack) 3/8 in. Zinc-Plated Flat Washer </t>
  </si>
  <si>
    <t xml:space="preserve">(25-Piece per Bag) 3/8 in.-16 tpi Galvanized Hex Nut </t>
  </si>
  <si>
    <t xml:space="preserve"> carriage bolt quanity</t>
  </si>
  <si>
    <t>50 lb. All-Purpose Gravel$3.97 /bag</t>
  </si>
  <si>
    <t>perimeter - rim joist all</t>
  </si>
  <si>
    <t>how many posts?</t>
  </si>
  <si>
    <t>white coat</t>
  </si>
  <si>
    <t>Yellow Concrete Sand</t>
  </si>
  <si>
    <t>37/yd</t>
  </si>
  <si>
    <t>Bag for delivering bulk materials 25.00</t>
  </si>
  <si>
    <t>coloring mixture</t>
  </si>
  <si>
    <t>Pattern</t>
  </si>
  <si>
    <t>ponds &amp;</t>
  </si>
  <si>
    <t>stove/kitchen</t>
  </si>
  <si>
    <t>Pavers &amp; natural stone borders, accents &amp; options</t>
  </si>
  <si>
    <t>grout</t>
  </si>
  <si>
    <t>Vertical Stone Veneer - Natural Stone(s)- stucco</t>
  </si>
  <si>
    <t>Natural Wall Stone - garden wall</t>
  </si>
  <si>
    <t>blue stone random stepping stone</t>
  </si>
  <si>
    <t>specs?</t>
  </si>
  <si>
    <t>(50.7 sqft) Parisean Circle (color)</t>
  </si>
  <si>
    <t>217 (4.28sqft)</t>
  </si>
  <si>
    <t>10.40/bag</t>
  </si>
  <si>
    <t>$16.04 - 24"</t>
  </si>
  <si>
    <t>Blue Mountain Stone blue/gray (Concrete, All Sizes)</t>
  </si>
  <si>
    <t>Blue Mountain Stone red</t>
  </si>
  <si>
    <t>6.21 - 12"</t>
  </si>
  <si>
    <t>Blue Mountain Stone green</t>
  </si>
  <si>
    <t>10.87 - 12"</t>
  </si>
  <si>
    <t>devostone</t>
  </si>
  <si>
    <t>5.15/sqft</t>
  </si>
  <si>
    <t>Jumbo Grey 4"x7"x10"</t>
  </si>
  <si>
    <t>55/ton</t>
  </si>
  <si>
    <t>Black Mulch</t>
  </si>
  <si>
    <t>35/yd</t>
  </si>
  <si>
    <t>artificial grass</t>
  </si>
  <si>
    <t>grass seed</t>
  </si>
  <si>
    <t>67.50/50lb bag</t>
  </si>
  <si>
    <t>1.5" irregular flagstone</t>
  </si>
  <si>
    <t>380/pallet</t>
  </si>
  <si>
    <t>290/pallet</t>
  </si>
  <si>
    <t>other borders?</t>
  </si>
  <si>
    <t>6" snapped steps</t>
  </si>
  <si>
    <t>barnstone steps</t>
  </si>
  <si>
    <t>5.05/sqft</t>
  </si>
  <si>
    <t>6.25/sqft</t>
  </si>
  <si>
    <t>5.90/sqft</t>
  </si>
  <si>
    <t>7.25/sqft</t>
  </si>
  <si>
    <t>7.65/sqft</t>
  </si>
  <si>
    <t>1.5" Thermal- blue blue</t>
  </si>
  <si>
    <t>1" Thermal- Blue blue</t>
  </si>
  <si>
    <t>9.10/sqft</t>
  </si>
  <si>
    <t>vermont slate - red green</t>
  </si>
  <si>
    <t>2" Thermal- blue blue</t>
  </si>
  <si>
    <t>12.25/sqft</t>
  </si>
  <si>
    <t>1" full color reg flagstone</t>
  </si>
  <si>
    <t>4.85/sqft</t>
  </si>
  <si>
    <t>Pavers, &amp; natural stone</t>
  </si>
  <si>
    <t>brick .60-.64</t>
  </si>
  <si>
    <t>underlayment</t>
  </si>
  <si>
    <t>stone dust/grit/screening= natural stone</t>
  </si>
  <si>
    <t>sand= concrete</t>
  </si>
  <si>
    <t>1000lb=100sqft; 1"</t>
  </si>
  <si>
    <t>seperation fabric/geotextiles</t>
  </si>
  <si>
    <t>wooden stakes</t>
  </si>
  <si>
    <t>wide blade masons chisel</t>
  </si>
  <si>
    <t>mason string</t>
  </si>
  <si>
    <t>wire broom</t>
  </si>
  <si>
    <t>pry bar</t>
  </si>
  <si>
    <t>hard tooth garden rake</t>
  </si>
  <si>
    <t>4' level</t>
  </si>
  <si>
    <t>25' tape measurer</t>
  </si>
  <si>
    <t>flat shovel</t>
  </si>
  <si>
    <t>diamond blade wet saw</t>
  </si>
  <si>
    <t>3-5 HP vibrating plate compactor</t>
  </si>
  <si>
    <t>wire cutters</t>
  </si>
  <si>
    <t>1" diameter sand screed guides</t>
  </si>
  <si>
    <t>40sq=10yd</t>
  </si>
  <si>
    <t>15.5tons</t>
  </si>
  <si>
    <t>3 tons included</t>
  </si>
  <si>
    <t>$90/per</t>
  </si>
  <si>
    <t>contact: Tom!!! Owner</t>
  </si>
  <si>
    <t>3-tab shingles weigh about 250 lbs. per square</t>
  </si>
  <si>
    <t>10 square of roofing shingles = 1.25 tons of total weight: Go with a 6-to-10 yard dumpster</t>
  </si>
  <si>
    <t>20 square of roofing shingles = 2.5 tons of total weight: Go with an 8-to-10 yard dumpster</t>
  </si>
  <si>
    <t>30 square of roofing shingles = 3.75 tons of total weight: Go with a 12-to-15 yard dumpster</t>
  </si>
  <si>
    <t>40 square of roofing shingles = 5 tons of total weight: Go with a 16-to-20 yard dumpster</t>
  </si>
  <si>
    <t>50 square of roofing shingles = 6.25 tons of total weight: Go with at least a 20 yard dumpster</t>
  </si>
  <si>
    <t>60 square of roofing shingles = 7.5 tons of total weight: Go with a 30 yard dumpster or larger</t>
  </si>
  <si>
    <t>These dumpster size suggestions are based on capacity alone and don’t factor in weight allowances. Dumpster rental companies vary when it comes to included weight allowances.</t>
  </si>
  <si>
    <t>For example, a dumpster rental company may rent a 20-yard container for $400 with an included 4-ton weight allowance, while a competing company rents the same size container for $300 but only includes 2 tons of weight.</t>
  </si>
  <si>
    <t>***Always ask the rental provider about the container’s tonnage limits before renting a dumpster to avoid potential overage charges.</t>
  </si>
  <si>
    <t>Architectural shingles weigh about 400 lbs. per square</t>
  </si>
  <si>
    <t>Architectural-style roofing shingles are on average about 40% heavier compared to 3-tab shingles, so you’ll need a slightly larger dumpster to accommodate the extra bulk.</t>
  </si>
  <si>
    <t>10 square of roofing shingles = 2 tons of total weight: Go with a 10 yard dumpster</t>
  </si>
  <si>
    <t>20 square of roofing shingles = 4 tons of total weight: Go with an 10-to-12 yard dumpster</t>
  </si>
  <si>
    <t>30 square of roofing shingles = 6 tons of total weight: Go with a 15-to-20 yard dumpster</t>
  </si>
  <si>
    <t>40 square of roofing shingles = 8 tons of total weight: Go with a 20-to-30 yard dumpster</t>
  </si>
  <si>
    <t>50 square of roofing shingles = 10 tons of total weight: Go with a 30-to-40 yard dumpster</t>
  </si>
  <si>
    <t>60 square of roofing shingles = 12 tons of total weight: Go with a 40+ yard dumpster</t>
  </si>
  <si>
    <t>Dumpster prices: Cost factors and advice for saving on a rental</t>
  </si>
  <si>
    <t>Recycle instead of landfilling, and save money!</t>
  </si>
  <si>
    <t>Schluter Ditra 54 sq. ft. 3 ft. 3 in. x 16 ft. 5 in. x 1/8 in. Thick Uncoupling Membrane</t>
  </si>
  <si>
    <t>1.7/sqft</t>
  </si>
  <si>
    <t>http://www.lowes.com/projects/build-and-remodel/flooring-buying-guide/project</t>
  </si>
  <si>
    <t>1 x 12 x 8 Kiln-Dried Whitewood Softwood Board</t>
  </si>
  <si>
    <t>5-ft x 6-ft  Shower Pan Liner</t>
  </si>
  <si>
    <t>goof proof - shower pan  level? - Fiberglass shower pan</t>
  </si>
  <si>
    <t>White Acrylic Wall and Floor Square 4-Piece Corner Shower Kit (Actual: 75.625-in x 32-in x 32-in)</t>
  </si>
  <si>
    <t> White Vikrell Shower Wall Surround Side and Back Walls (Common: 36-in x 60-in; Actual: 55.125-in x 36-in x 60-in)</t>
  </si>
  <si>
    <t>32 in. x 32 in. Single Threshold Shower Base in White</t>
  </si>
  <si>
    <t>http://www.armstrong.com/residential-ceilings/ceiling-estimator.asp</t>
  </si>
  <si>
    <t>Easy Up Guaranteed Installation System 135-Pack Ceiling Grid Clips</t>
  </si>
  <si>
    <t>how many ft???</t>
  </si>
  <si>
    <t>CR</t>
  </si>
  <si>
    <t>35.99/</t>
  </si>
  <si>
    <t>Great Rail</t>
  </si>
  <si>
    <t>50sqft=$25</t>
  </si>
  <si>
    <t>500sqft=$245</t>
  </si>
  <si>
    <t>11.35 10-9-15</t>
  </si>
  <si>
    <t>CR-delivery $75</t>
  </si>
  <si>
    <t>RJ45 CAT5 CAT5E ETHERNET LAN NETWORK CABLE -25 FT Red × 3</t>
  </si>
  <si>
    <t>$ 18.22</t>
  </si>
  <si>
    <t>RJ45 CAT5 CAT5E ETHERNET LAN NETWORK CABLE -15 FT Blue × 2</t>
  </si>
  <si>
    <t>$ 9.48</t>
  </si>
  <si>
    <t>RJ45 CAT5 CAT5E ETHERNET LAN NETWORK CABLE -15 FT Green × 2</t>
  </si>
  <si>
    <t>RJ45 CAT5 CAT5E ETHERNET LAN NETWORK CABLE -50 FT Yellow × 1</t>
  </si>
  <si>
    <t>$ 8.68</t>
  </si>
  <si>
    <t>RJ45 CAT5 CAT5E ETHERNET LAN NETWORK CABLE -50 FT Orange × 1</t>
  </si>
  <si>
    <t>RJ45 CAT5 CAT5E ETHERNET LAN NETWORK CABLE -25 FT Black × 3</t>
  </si>
  <si>
    <t>NetGear JGS5164v2 ProSafe 16 Port Gigabit Smart Switch w/ Mounts</t>
  </si>
  <si>
    <t>Qty: 1</t>
  </si>
  <si>
    <t>Standard services - $18.01</t>
  </si>
  <si>
    <t>ebay</t>
  </si>
  <si>
    <t>used</t>
  </si>
  <si>
    <t>H"xw'xL'</t>
  </si>
  <si>
    <t>http://www.calculator.net/concrete-calculator.html?slablength=17&amp;slablengthunit=foot&amp;slabwidth=4&amp;slabwidthunit=foot&amp;slabthick=20&amp;slabthickunit=inch&amp;slabquantity=1&amp;slabcal=Calculate&amp;holediameter=2.5&amp;holediameterunit=foot&amp;holedepth=6&amp;holedepthunit=foot&amp;holequantity=1&amp;tubediameter=5&amp;tubediameterunit=foot&amp;tubeindiameter=4&amp;tubeindiameterunit=foot&amp;tubedepth=6&amp;tubedepthunit=inch&amp;tubequantity=1</t>
  </si>
  <si>
    <t xml:space="preserve">70# or 78# Masonry Cement </t>
  </si>
  <si>
    <t>http://www.dansdirtandgravel.com/material_calculator.htm</t>
  </si>
  <si>
    <t>http://www.anchsand.com/default.aspx?tabid=170</t>
  </si>
  <si>
    <t>1 Yard of Mulch will cover approximately 100 square feet at a 3 inch depth.</t>
  </si>
  <si>
    <t>Commonly used cement, sand and gravel mixtures:</t>
  </si>
  <si>
    <t>Contruction</t>
  </si>
  <si>
    <t>Materials Volume Ratio</t>
  </si>
  <si>
    <t>Materials Required</t>
  </si>
  <si>
    <t>Cement</t>
  </si>
  <si>
    <t>Sand</t>
  </si>
  <si>
    <t>Cement (sacks)</t>
  </si>
  <si>
    <t>Sand (CY)</t>
  </si>
  <si>
    <t>Gravel (CY)</t>
  </si>
  <si>
    <t>Normal static loads, no rebar, not exposed</t>
  </si>
  <si>
    <t>Foundations and walls, normal static loads, exposed</t>
  </si>
  <si>
    <t>Basement walls</t>
  </si>
  <si>
    <t>Basement walls, waterproof</t>
  </si>
  <si>
    <t>Floors, light duty, driveways, sidewalks</t>
  </si>
  <si>
    <t>Reinforced roads, walls, exposed</t>
  </si>
  <si>
    <t>High strength, floors, columns</t>
  </si>
  <si>
    <t>type s 80lb premix mortar</t>
  </si>
  <si>
    <t>type s 60lb premix mortar</t>
  </si>
  <si>
    <t>H" W' L'</t>
  </si>
  <si>
    <t>1 stringer=1.5 - 2 ft width</t>
  </si>
  <si>
    <t>1 = 1.5 - 2 ft width?? Stringer Width?</t>
  </si>
  <si>
    <t>http://www.quikrete.com/Calculator/Main.asp</t>
  </si>
  <si>
    <t>3 part sand</t>
  </si>
  <si>
    <t>1 part</t>
  </si>
  <si>
    <t>5sqft at 6" Slab:= 5 bags</t>
  </si>
  <si>
    <t>5sqft at 4" Slab:= 3 bags</t>
  </si>
  <si>
    <t>5sqft at 4" Slab:= 4 bags</t>
  </si>
  <si>
    <t>5sqft at 6" Slab:= 6 bags</t>
  </si>
  <si>
    <t>yield? water?</t>
  </si>
  <si>
    <t>edge restraint - wood, other?</t>
  </si>
  <si>
    <t>Footers! Trench</t>
  </si>
  <si>
    <t>http://www.hometips.com/how-it-works/house-foundation-types.html</t>
  </si>
  <si>
    <t>crush &amp; run, 2b stone</t>
  </si>
  <si>
    <t>!!!</t>
  </si>
  <si>
    <t>Forms are available in lengths up to 60' with diameters ranging from 6" to 60"</t>
  </si>
  <si>
    <t>Concrete Requirements (Expressed in cubic yards for columns of various heights)</t>
  </si>
  <si>
    <t>Diameter</t>
  </si>
  <si>
    <t>(in.)</t>
  </si>
  <si>
    <t>Height of Column</t>
  </si>
  <si>
    <t>3ft.</t>
  </si>
  <si>
    <t>6ft.</t>
  </si>
  <si>
    <t>8ft.</t>
  </si>
  <si>
    <t>10ft.</t>
  </si>
  <si>
    <t>12ft.</t>
  </si>
  <si>
    <t>16ft.</t>
  </si>
  <si>
    <t>20ft.</t>
  </si>
  <si>
    <t>Circular Footings</t>
  </si>
  <si>
    <t>Maximum Allowable Load Per Footing, in Lbs</t>
  </si>
  <si>
    <t>Soil Type                                                        Gravel      Sand        Clay</t>
  </si>
  <si>
    <t>Allowable Pressure (Lbs /Sq Ft)                        3000        2000       1500</t>
  </si>
  <si>
    <t>Footing Size (inches)                        12           2300        1500       1100</t>
  </si>
  <si>
    <t>                                                      13           2700        1800       1300</t>
  </si>
  <si>
    <t>                                                      14           3200        2100       1600</t>
  </si>
  <si>
    <t>                                                      15           3600        2400       1800</t>
  </si>
  <si>
    <t>                                                      16           4100        2700       2000</t>
  </si>
  <si>
    <t>                                                      17           4700        3100       2300</t>
  </si>
  <si>
    <t>                                                      18           5300        3500       2600</t>
  </si>
  <si>
    <t>                                                      19           5900        3900       2900</t>
  </si>
  <si>
    <t>                                                      20           6500        4300       3200</t>
  </si>
  <si>
    <t>                                                      21           7200        4800       3600</t>
  </si>
  <si>
    <t>                                                      22           7900        5200       3900</t>
  </si>
  <si>
    <t>                                                      23           8600        5700       4300</t>
  </si>
  <si>
    <t>                                                      24           9400        6200       4700</t>
  </si>
  <si>
    <t>(MIN)diameter 7.5";H 1'= 1 bag per hol</t>
  </si>
  <si>
    <t>code? Span less than25' 2-3?(add 1 every ?'</t>
  </si>
  <si>
    <t>Block Retaining Walls/ Natural Garden walls/Foundations/ Drainage &amp; irrigation</t>
  </si>
  <si>
    <t>.25 bag = 1 sqft thick grout</t>
  </si>
  <si>
    <t>trench (1'cubed)</t>
  </si>
  <si>
    <t>1.5 8ol bad= 1 lin ft</t>
  </si>
  <si>
    <t>footer type, foundation footers</t>
  </si>
  <si>
    <t>base coat? Stucco</t>
  </si>
  <si>
    <t>Poured concrete,Stamped concrete &amp; cpncrete accessories</t>
  </si>
  <si>
    <t>truck delivered concrete</t>
  </si>
  <si>
    <t>4"x100sqft=1 ton</t>
  </si>
  <si>
    <t>31.25/yd</t>
  </si>
  <si>
    <t>.5 ton or full ton only</t>
  </si>
  <si>
    <t>1 cubic yard=27 cubic feet</t>
  </si>
  <si>
    <t>Top Choice Pressure Treated Lumber (Actual: 1-in x 3-1/8-in x 8-ft)</t>
  </si>
  <si>
    <t>39.97 (8sqft coverage)</t>
  </si>
  <si>
    <t>#1 1"x3" cedar</t>
  </si>
  <si>
    <t>4.30/ lin ft</t>
  </si>
  <si>
    <t>#2 1"x3" cedar</t>
  </si>
  <si>
    <t>mahagony</t>
  </si>
  <si>
    <t>3.40/lin ft</t>
  </si>
  <si>
    <t>ipe</t>
  </si>
  <si>
    <t>6.25/lin ft</t>
  </si>
  <si>
    <t>4/lin ft</t>
  </si>
  <si>
    <t>SL1 self leveling caulk</t>
  </si>
  <si>
    <t>(buy 1)  4 brackets=1 pre built rail?</t>
  </si>
  <si>
    <t>(buy 1) 4 brackets=1 pre built rail?</t>
  </si>
  <si>
    <t>Hidden fasteners - for solid boards or T&amp;G?!?!?</t>
  </si>
  <si>
    <t>$35(shipping included) 17" monitors</t>
  </si>
  <si>
    <t>conquest graphics</t>
  </si>
  <si>
    <t>door flyers 2 sided 4"x9.8</t>
  </si>
  <si>
    <t>.03-.04/per @20k name your price</t>
  </si>
  <si>
    <t>2 sided direct mail flyers post card 6x11"</t>
  </si>
  <si>
    <t>$621.85- 1000</t>
  </si>
  <si>
    <t>560.32- 1000</t>
  </si>
  <si>
    <t>artwork</t>
  </si>
  <si>
    <t>45-85</t>
  </si>
  <si>
    <t xml:space="preserve">conquest graphics </t>
  </si>
  <si>
    <t>mike</t>
  </si>
  <si>
    <t>695- 1000</t>
  </si>
  <si>
    <t>2 sided direct mail flyers post card 6x9"</t>
  </si>
  <si>
    <t>postcardmania</t>
  </si>
  <si>
    <t>vistaprint</t>
  </si>
  <si>
    <t>157.48 - 575</t>
  </si>
  <si>
    <t>Oatey 6-in x 9-in Load Center Access Panel</t>
  </si>
  <si>
    <t>Acudor 12-in W x 12-in H Load Center Access Panel</t>
  </si>
  <si>
    <t>Gatehouse Satin Nickel Door Hinge</t>
  </si>
  <si>
    <t>lowes Item #: 207144</t>
  </si>
  <si>
    <t>Gatehouse 2-1/2-in Zinc-Plated Barrel Bolt</t>
  </si>
  <si>
    <t>Item #: 482779</t>
  </si>
  <si>
    <t>Pine Sanded Plywood (Common: 2-ft x 4-ft; Actual: 0.4687-in x 23.75-in x 47.75-in)</t>
  </si>
  <si>
    <t>lowes - Item #: 7706</t>
  </si>
  <si>
    <t>access door</t>
  </si>
  <si>
    <t>Project Source 60-in Chrome Single Straight Zinc Fixed Shower Rod</t>
  </si>
  <si>
    <t>Moen 72-in Old World Bronze Adjustable Shower Curtain Rod</t>
  </si>
  <si>
    <t>lowes- 17.98</t>
  </si>
  <si>
    <t>light bulbs</t>
  </si>
  <si>
    <t>lowes Item #: 270969</t>
  </si>
  <si>
    <t>0000-479-652 1.00 EA 1-1/4" COARSE DRYWALL SCREW 1 LB / A Y $6.47 $6.47</t>
  </si>
  <si>
    <t>R03 0000-286-188 1.00 EA RIGID 2-HOLE STRAP 1/2" PK10 / A Y $1.55 $1.55</t>
  </si>
  <si>
    <t>R04 0000-146-391 1.00 EA TAPCON 3/16X1-3/4 PHILLIPS, 75 PK / A Y $13.44 $13.44</t>
  </si>
  <si>
    <t>access panels</t>
  </si>
  <si>
    <t>quicrete 60lb sand mix</t>
  </si>
  <si>
    <t>ProForm Drywall seam Tape 250'</t>
  </si>
  <si>
    <t>http://www.dealsmachine.com/best_185909.html?currency=USD&amp;gclid=Cj0KEQiAsNyxBRDBuKrMhsbt3vwBEiQAdRgPsi8o0UfGdSKTcHPfFUsYMaxUdpXFIdZMUC9mpUfT7E0aAiEx8P8HAQ</t>
  </si>
  <si>
    <t>ESCAM Peashooter QD520 ONVIF Profile S Mini IP Network Camera 720P HD Night Vision Multiple Network Monitoring Support iPhone iPad Android Phone Remote Control IP66 Waterproof for Indoor and Outdoor</t>
  </si>
  <si>
    <t>http://www.newegg.com/Product/Product.aspx?Item=9SIA5XR3C99050</t>
  </si>
  <si>
    <t>credit card?</t>
  </si>
  <si>
    <t>https://www.formstack.com/payment-gateway-comparison</t>
  </si>
  <si>
    <t>36 in. x 167 ft. Red Rosin Medium Weight Paper</t>
  </si>
  <si>
    <t>11, 12' vinyl panels /sq</t>
  </si>
  <si>
    <t>2x4x8' regular lumber</t>
  </si>
  <si>
    <t>penndot</t>
  </si>
  <si>
    <t>800 spring garden st</t>
  </si>
  <si>
    <t>www.dmv.state.pa.us</t>
  </si>
  <si>
    <t>online driver services&gt; pay restoration fee</t>
  </si>
  <si>
    <t>storm prediction center</t>
  </si>
  <si>
    <t>www.erh.mla.gov/er/phi</t>
  </si>
  <si>
    <t>weather.com</t>
  </si>
  <si>
    <t>Impact telemarketing</t>
  </si>
  <si>
    <t>creative marketing strategy</t>
  </si>
  <si>
    <t>appointment setters</t>
  </si>
  <si>
    <t>equifax</t>
  </si>
  <si>
    <t>.23/name</t>
  </si>
  <si>
    <t>1800weanswer</t>
  </si>
  <si>
    <t>inelisure boise</t>
  </si>
  <si>
    <t>braintree</t>
  </si>
  <si>
    <t>beanstream</t>
  </si>
  <si>
    <t>merchant e-solutions</t>
  </si>
  <si>
    <t>cayan</t>
  </si>
  <si>
    <t>NCI</t>
  </si>
  <si>
    <t>Elavon</t>
  </si>
  <si>
    <t>vindica</t>
  </si>
  <si>
    <t>eway</t>
  </si>
  <si>
    <t>agone</t>
  </si>
  <si>
    <t>accel partners</t>
  </si>
  <si>
    <t>adyen</t>
  </si>
  <si>
    <t>world pay</t>
  </si>
  <si>
    <t>wepay</t>
  </si>
  <si>
    <t>cybersource</t>
  </si>
  <si>
    <t>payjunction</t>
  </si>
  <si>
    <t>2checkout</t>
  </si>
  <si>
    <t>stripe</t>
  </si>
  <si>
    <t>psigate</t>
  </si>
  <si>
    <t>no</t>
  </si>
  <si>
    <t>verifi</t>
  </si>
  <si>
    <t>uindicia</t>
  </si>
  <si>
    <t>national bank card</t>
  </si>
  <si>
    <t>charge.com</t>
  </si>
  <si>
    <t>the transaction group</t>
  </si>
  <si>
    <t>synapse</t>
  </si>
  <si>
    <t>dwolla</t>
  </si>
  <si>
    <t>sergio- 6504894861</t>
  </si>
  <si>
    <t>8662134751 ext5705 tiffany</t>
  </si>
  <si>
    <t>Monthly Fee</t>
  </si>
  <si>
    <t>Per CC Transaction</t>
  </si>
  <si>
    <t>Fees for Debit</t>
  </si>
  <si>
    <t>Fees for Amex/MC</t>
  </si>
  <si>
    <t>Fees for Corp Cards</t>
  </si>
  <si>
    <t>merchant account - payment processor</t>
  </si>
  <si>
    <t>New construction - plumbing</t>
  </si>
  <si>
    <t>2 qty)=3' x3'</t>
  </si>
  <si>
    <t>new construction?</t>
  </si>
  <si>
    <t xml:space="preserve">New construction or move </t>
  </si>
  <si>
    <t>atgstores</t>
  </si>
  <si>
    <t>78.00 free shipping</t>
  </si>
  <si>
    <t>72-in Polished Chrome Neo-Angle Fixed Shower Rod</t>
  </si>
  <si>
    <t>Shower door/ rod</t>
  </si>
  <si>
    <t>2" sand (crush and run = concrete)  underlayment</t>
  </si>
  <si>
    <t>http://www.kcmulch.com/mulch-calculator</t>
  </si>
  <si>
    <t>ONE cubic yard will </t>
  </si>
  <si>
    <t>cover approximately</t>
  </si>
  <si>
    <t>81 sq. ft. 4″ deep</t>
  </si>
  <si>
    <t>162 sq. ft. 2″ deep</t>
  </si>
  <si>
    <t>formica corporation</t>
  </si>
  <si>
    <t>Blue Hawk 1-ft 2/0 Welded Silver Steel Chain (By-the-Foot)</t>
  </si>
  <si>
    <t>lock and key</t>
  </si>
  <si>
    <t>http://paylinedata.com/</t>
  </si>
  <si>
    <t>ryan widner 3128099505</t>
  </si>
  <si>
    <t>10' x 20' 1 mil clr plastic drop cloth</t>
  </si>
  <si>
    <t>42 gal. 32ct 3mil contractor bag</t>
  </si>
  <si>
    <t>1/2" fullport ball valve comp 200psi</t>
  </si>
  <si>
    <t>2 per tub</t>
  </si>
  <si>
    <t>tub demo -</t>
  </si>
  <si>
    <t>1.5=1sqft; 20 per board</t>
  </si>
  <si>
    <t>AcrylPro 3-1/2 Gal. Ceramic Tile Adhesive</t>
  </si>
  <si>
    <t>Gatehouse 4-In x 4-In Pyramid Post Top</t>
  </si>
  <si>
    <t>Item #: 155082 </t>
  </si>
  <si>
    <t>FibaTape 2-in x 50-ft Mesh Self-Adhesive Cement Board Tape</t>
  </si>
  <si>
    <t>Backer-On 200-Pack #10 x 1-1/4-in Cement...</t>
  </si>
  <si>
    <t>Item #: 13811 Easy Joint Tape 2-in x 100-ft Solid Self-Adhesive Joint Tape</t>
  </si>
  <si>
    <t>Item #: 460606 -FibaFuse 2.0625-in x 250-ft Mesh Joint Tape</t>
  </si>
  <si>
    <t>Item #: 17708</t>
  </si>
  <si>
    <t>custom color</t>
  </si>
  <si>
    <t>Gatehouse Arborley White Vinyl Fence Post (Common: 72-in; Actual: 72-in)</t>
  </si>
  <si>
    <t>Item #: 24992 </t>
  </si>
  <si>
    <t>approx. 18 ft per 1) 3'x5' board</t>
  </si>
  <si>
    <t>walls only!</t>
  </si>
  <si>
    <t>B - Item #: 361240 </t>
  </si>
  <si>
    <t>lowes- 14.98</t>
  </si>
  <si>
    <t>643525 - 643556 lowes item #</t>
  </si>
  <si>
    <t>custom colors</t>
  </si>
  <si>
    <t>tan- 25lb sanded grout clay - TEC Skill Set Weight Light Buff Cementitious- Sanded Powder Grout</t>
  </si>
  <si>
    <t>12 1/2 lb base mix</t>
  </si>
  <si>
    <t>Gatehouse Arborley White Flat-Top Privacy Vinyl Fence Panel (Common: 72-in x 6-ft; Actual: 68-in x 5.45-ft)</t>
  </si>
  <si>
    <t>Item #: 317995 </t>
  </si>
  <si>
    <t>Gatehouse Emblem White Flat-Top Privacy Vinyl Fence Panel (Common: 72-in x 8-ft; Actual: 72-in x 7.82-ft)</t>
  </si>
  <si>
    <t>Item #: 12092</t>
  </si>
  <si>
    <t>cut to size!!</t>
  </si>
  <si>
    <t>8d common nail? Size?</t>
  </si>
  <si>
    <t>hrs@sumasoft.net</t>
  </si>
  <si>
    <t>+91 20 4013 0400, </t>
  </si>
  <si>
    <t>+91 20 4013 0700</t>
  </si>
  <si>
    <t>20-41062300</t>
  </si>
  <si>
    <t>sales@ventaforce.com</t>
  </si>
  <si>
    <t>http://www.sabechotechnosoft.com/pages/contact-us</t>
  </si>
  <si>
    <t>http://www.persistent.com/contact</t>
  </si>
  <si>
    <t>https://www.lntinfotech.com/Contact/Pages/ContactUs.aspx</t>
  </si>
  <si>
    <t>http://www.e-zest.net/request-for-services/</t>
  </si>
  <si>
    <t>http://www.silicus.com/</t>
  </si>
  <si>
    <t>http://retailware.in/retailware/?page_id=18</t>
  </si>
  <si>
    <t>http://www.qualexsystems.com/contactus.html</t>
  </si>
  <si>
    <t>http://www.graphinetmedia.com/contact</t>
  </si>
  <si>
    <t>http://www.cympac.com/contactus</t>
  </si>
  <si>
    <t>hello@sovereignconsult.com</t>
  </si>
  <si>
    <t>pstpl.com@gmail.com</t>
  </si>
  <si>
    <t>info@pstpl.com</t>
  </si>
  <si>
    <t>http://www.panomtech.com/contact.aspx</t>
  </si>
  <si>
    <t>info@acceltree.com</t>
  </si>
  <si>
    <t>http://www.acebrain.com/enquiry.php</t>
  </si>
  <si>
    <t>5LB GALVANIZED 2" ROOFING NAILS</t>
  </si>
  <si>
    <t>1-1/2 in. PVC DWV 45-Degree Spigot x Hub Street Elbow</t>
  </si>
  <si>
    <t>1-1/2 in. PVC DWV Coupling</t>
  </si>
  <si>
    <t>2 per sink (size?)</t>
  </si>
  <si>
    <t>1 per sink</t>
  </si>
  <si>
    <t>flexible coupling</t>
  </si>
  <si>
    <t>Charlotte Pipe 2-in x 5-ft 280-PSI Schedule 40 PVC Pipe</t>
  </si>
  <si>
    <t>Charlotte Pipe 2-in Dia PVC Coupling Fitting</t>
  </si>
  <si>
    <t>2 per</t>
  </si>
  <si>
    <t>see - waste &amp; over flow</t>
  </si>
  <si>
    <t>6" H- new construction curb</t>
  </si>
  <si>
    <t>qty 3</t>
  </si>
  <si>
    <t>2"x6" form board</t>
  </si>
  <si>
    <t>Model # 821-2PPK</t>
  </si>
  <si>
    <t>Internet # 202313207</t>
  </si>
  <si>
    <t>Store SKU # 728143</t>
  </si>
  <si>
    <t>2 in. PVC Shower Drain with Strainer</t>
  </si>
  <si>
    <t>Model # 2.5 METAL LATH</t>
  </si>
  <si>
    <t>Internet # 202093395</t>
  </si>
  <si>
    <t>Store SKU # 722000</t>
  </si>
  <si>
    <t>27 in. x 8 ft. Steel Lath</t>
  </si>
  <si>
    <t>tile edging</t>
  </si>
  <si>
    <t>Item #: 91431 |  Model #: 50824SP</t>
  </si>
  <si>
    <t>1,250-Count 0.5-in Heavy-Duty Staples</t>
  </si>
  <si>
    <t>Model # MTSG50</t>
  </si>
  <si>
    <t>Internet # 100162542</t>
  </si>
  <si>
    <t>Store SKU # 399727</t>
  </si>
  <si>
    <t>VersaBond Gray 50 lb. Fortified Thin-Set Mortar</t>
  </si>
  <si>
    <t>100sqft</t>
  </si>
  <si>
    <t>http://www.bestofsigns.com/vinyl-banners.html</t>
  </si>
  <si>
    <t>4'x20' vinyl banner - $9.45 shipping - free artwork</t>
  </si>
  <si>
    <t>https://didlogic.com/support/contact</t>
  </si>
  <si>
    <t>dryspace 12" OC 12ft</t>
  </si>
  <si>
    <t>dryspace 12" OC 16ft</t>
  </si>
  <si>
    <t>atlantic building products</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</si>
</sst>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6" formatCode="&quot;$&quot;#,##0_);[Red]\(&quot;$&quot;#,##0\)"/>
    <numFmt numFmtId="8" formatCode="&quot;$&quot;#,##0.00_);[Red]\(&quot;$&quot;#,##0.00\)"/>
    <numFmt numFmtId="44" formatCode="_(&quot;$&quot;* #,##0.00_);_(&quot;$&quot;* \(#,##0.00\);_(&quot;$&quot;* &quot;-&quot;??_);_(@_)"/>
    <numFmt numFmtId="164" formatCode="&quot;$&quot;#,##0.00"/>
    <numFmt numFmtId="165" formatCode="&quot;$&quot;#,##0.00;[Red]&quot;$&quot;#,##0.00"/>
    <numFmt numFmtId="166" formatCode="0.0"/>
  </numFmts>
  <fonts count="125">
    <font>
      <sz val="11"/>
      <color theme="1"/>
      <name val="Calibri"/>
      <family val="2"/>
      <scheme val="minor"/>
    </font>
    <font>
      <sz val="10"/>
      <color theme="1"/>
      <name val="Arial Unicode MS"/>
      <family val="2"/>
    </font>
    <font>
      <b/>
      <sz val="11"/>
      <color theme="1"/>
      <name val="Calibri"/>
      <family val="2"/>
      <scheme val="minor"/>
    </font>
    <font>
      <sz val="11"/>
      <color rgb="FFFF0000"/>
      <name val="Calibri"/>
      <family val="2"/>
      <scheme val="minor"/>
    </font>
    <font>
      <sz val="11"/>
      <color theme="1"/>
      <name val="Times New Roman"/>
      <family val="1"/>
    </font>
    <font>
      <b/>
      <u/>
      <sz val="11"/>
      <color theme="1"/>
      <name val="Calibri"/>
      <family val="2"/>
      <scheme val="minor"/>
    </font>
    <font>
      <b/>
      <u/>
      <sz val="16"/>
      <color theme="1"/>
      <name val="Calibri"/>
      <family val="2"/>
      <scheme val="minor"/>
    </font>
    <font>
      <b/>
      <sz val="9"/>
      <color rgb="FF282828"/>
      <name val="Arial"/>
      <family val="2"/>
    </font>
    <font>
      <sz val="11"/>
      <name val="Calibri"/>
      <family val="2"/>
      <scheme val="minor"/>
    </font>
    <font>
      <sz val="9"/>
      <color rgb="FF282828"/>
      <name val="Arial"/>
      <family val="2"/>
    </font>
    <font>
      <sz val="10"/>
      <color rgb="FF404040"/>
      <name val="Verdana"/>
      <family val="2"/>
    </font>
    <font>
      <b/>
      <sz val="14"/>
      <color theme="1"/>
      <name val="Calibri"/>
      <family val="2"/>
      <scheme val="minor"/>
    </font>
    <font>
      <b/>
      <sz val="16"/>
      <color theme="1"/>
      <name val="Calibri"/>
      <family val="2"/>
      <scheme val="minor"/>
    </font>
    <font>
      <b/>
      <u/>
      <sz val="12"/>
      <color theme="1"/>
      <name val="Calibri"/>
      <family val="2"/>
      <scheme val="minor"/>
    </font>
    <font>
      <b/>
      <u/>
      <sz val="18"/>
      <color theme="1"/>
      <name val="Calibri"/>
      <family val="2"/>
      <scheme val="minor"/>
    </font>
    <font>
      <b/>
      <sz val="18"/>
      <color theme="1"/>
      <name val="Calibri"/>
      <family val="2"/>
      <scheme val="minor"/>
    </font>
    <font>
      <sz val="14"/>
      <color theme="1"/>
      <name val="Calibri"/>
      <family val="2"/>
      <scheme val="minor"/>
    </font>
    <font>
      <b/>
      <u/>
      <sz val="14"/>
      <color theme="1"/>
      <name val="Calibri"/>
      <family val="2"/>
      <scheme val="minor"/>
    </font>
    <font>
      <sz val="10"/>
      <color rgb="FFFF0000"/>
      <name val="Arial"/>
      <family val="2"/>
    </font>
    <font>
      <sz val="10"/>
      <color rgb="FF000000"/>
      <name val="Arial"/>
      <family val="2"/>
    </font>
    <font>
      <sz val="10"/>
      <color theme="1"/>
      <name val="Arial"/>
      <family val="2"/>
    </font>
    <font>
      <sz val="12"/>
      <color theme="1"/>
      <name val="Times New Roman"/>
      <family val="1"/>
    </font>
    <font>
      <b/>
      <sz val="12"/>
      <color theme="1"/>
      <name val="Calibri"/>
      <family val="2"/>
      <scheme val="minor"/>
    </font>
    <font>
      <sz val="12"/>
      <color theme="1"/>
      <name val="Calibri"/>
      <family val="2"/>
      <scheme val="minor"/>
    </font>
    <font>
      <sz val="11"/>
      <color rgb="FF0070C0"/>
      <name val="Calibri"/>
      <family val="2"/>
      <scheme val="minor"/>
    </font>
    <font>
      <b/>
      <sz val="8"/>
      <color rgb="FF333333"/>
      <name val="Arial"/>
      <family val="2"/>
    </font>
    <font>
      <sz val="12"/>
      <color rgb="FFFF0000"/>
      <name val="Calibri"/>
      <family val="2"/>
      <scheme val="minor"/>
    </font>
    <font>
      <b/>
      <sz val="11"/>
      <color rgb="FF1F497D"/>
      <name val="Calibri"/>
      <family val="2"/>
      <scheme val="minor"/>
    </font>
    <font>
      <u/>
      <sz val="11"/>
      <color theme="10"/>
      <name val="Calibri"/>
      <family val="2"/>
      <scheme val="minor"/>
    </font>
    <font>
      <sz val="11"/>
      <color rgb="FF000000"/>
      <name val="Times New Roman"/>
      <family val="1"/>
    </font>
    <font>
      <b/>
      <sz val="11"/>
      <color rgb="FFFF0000"/>
      <name val="Calibri"/>
      <family val="2"/>
      <scheme val="minor"/>
    </font>
    <font>
      <sz val="11"/>
      <color rgb="FFFF0000"/>
      <name val="Times New Roman"/>
      <family val="1"/>
    </font>
    <font>
      <u/>
      <sz val="11"/>
      <color theme="1"/>
      <name val="Calibri"/>
      <family val="2"/>
      <scheme val="minor"/>
    </font>
    <font>
      <sz val="11"/>
      <color rgb="FFFFFF00"/>
      <name val="Calibri"/>
      <family val="2"/>
      <scheme val="minor"/>
    </font>
    <font>
      <b/>
      <i/>
      <sz val="11"/>
      <color theme="1"/>
      <name val="Calibri"/>
      <family val="2"/>
      <scheme val="minor"/>
    </font>
    <font>
      <sz val="16"/>
      <color theme="1"/>
      <name val="Calibri"/>
      <family val="2"/>
      <scheme val="minor"/>
    </font>
    <font>
      <sz val="12"/>
      <color rgb="FF222222"/>
      <name val="Times New Roman"/>
      <family val="1"/>
    </font>
    <font>
      <i/>
      <sz val="10"/>
      <color theme="1"/>
      <name val="Calibri"/>
      <family val="2"/>
      <scheme val="minor"/>
    </font>
    <font>
      <b/>
      <sz val="11"/>
      <name val="Calibri"/>
      <family val="2"/>
      <scheme val="minor"/>
    </font>
    <font>
      <b/>
      <sz val="8"/>
      <color rgb="FF535353"/>
      <name val="Arial"/>
      <family val="2"/>
    </font>
    <font>
      <sz val="8"/>
      <color rgb="FF535353"/>
      <name val="Arial"/>
      <family val="2"/>
    </font>
    <font>
      <sz val="7.5"/>
      <color rgb="FF676767"/>
      <name val="Verdana"/>
      <family val="2"/>
    </font>
    <font>
      <b/>
      <sz val="9"/>
      <color rgb="FF676767"/>
      <name val="Verdana"/>
      <family val="2"/>
    </font>
    <font>
      <sz val="8"/>
      <color rgb="FF666666"/>
      <name val="Verdana"/>
      <family val="2"/>
    </font>
    <font>
      <b/>
      <sz val="10"/>
      <name val="Arial"/>
      <family val="2"/>
    </font>
    <font>
      <sz val="10"/>
      <name val="Arial"/>
      <family val="2"/>
    </font>
    <font>
      <b/>
      <u/>
      <sz val="11"/>
      <color rgb="FFFF0000"/>
      <name val="Calibri"/>
      <family val="2"/>
      <scheme val="minor"/>
    </font>
    <font>
      <b/>
      <sz val="16"/>
      <color rgb="FF000000"/>
      <name val="Calibri"/>
      <family val="2"/>
      <scheme val="minor"/>
    </font>
    <font>
      <b/>
      <sz val="20"/>
      <color theme="1"/>
      <name val="Calibri"/>
      <family val="2"/>
      <scheme val="minor"/>
    </font>
    <font>
      <sz val="11"/>
      <name val="Arial"/>
      <family val="2"/>
    </font>
    <font>
      <b/>
      <sz val="11"/>
      <color indexed="17"/>
      <name val="Arial"/>
      <family val="2"/>
    </font>
    <font>
      <sz val="11"/>
      <color rgb="FF333333"/>
      <name val="Arial"/>
      <family val="2"/>
    </font>
    <font>
      <b/>
      <sz val="12"/>
      <color rgb="FF333333"/>
      <name val="Arial"/>
      <family val="2"/>
    </font>
    <font>
      <sz val="9"/>
      <color rgb="FF666666"/>
      <name val="Arial"/>
      <family val="2"/>
    </font>
    <font>
      <sz val="11"/>
      <color theme="10"/>
      <name val="Calibri"/>
      <family val="2"/>
      <scheme val="minor"/>
    </font>
    <font>
      <sz val="11"/>
      <color rgb="FF333333"/>
      <name val="Calibri"/>
      <family val="2"/>
      <scheme val="minor"/>
    </font>
    <font>
      <sz val="10"/>
      <name val="Arial Unicode MS"/>
      <family val="2"/>
    </font>
    <font>
      <b/>
      <sz val="15"/>
      <color rgb="FF000000"/>
      <name val="Arial"/>
      <family val="2"/>
    </font>
    <font>
      <sz val="11"/>
      <color theme="5" tint="-0.249977111117893"/>
      <name val="Calibri"/>
      <family val="2"/>
      <scheme val="minor"/>
    </font>
    <font>
      <sz val="10"/>
      <color rgb="FF222222"/>
      <name val="Arial"/>
      <family val="2"/>
    </font>
    <font>
      <b/>
      <sz val="11"/>
      <color rgb="FF666666"/>
      <name val="Arial"/>
      <family val="2"/>
    </font>
    <font>
      <sz val="10"/>
      <color indexed="8"/>
      <name val="Arial"/>
      <family val="2"/>
    </font>
    <font>
      <u/>
      <sz val="11"/>
      <name val="Calibri"/>
      <family val="2"/>
      <scheme val="minor"/>
    </font>
    <font>
      <b/>
      <u/>
      <sz val="12"/>
      <color theme="1"/>
      <name val="Times New Roman"/>
      <family val="1"/>
    </font>
    <font>
      <b/>
      <u/>
      <sz val="11"/>
      <name val="Calibri"/>
      <family val="2"/>
      <scheme val="minor"/>
    </font>
    <font>
      <b/>
      <sz val="11"/>
      <color rgb="FF7030A0"/>
      <name val="Calibri"/>
      <family val="2"/>
      <scheme val="minor"/>
    </font>
    <font>
      <sz val="11"/>
      <color rgb="FF000000"/>
      <name val="Calibri"/>
      <family val="2"/>
      <scheme val="minor"/>
    </font>
    <font>
      <sz val="11"/>
      <color theme="1" tint="4.9989318521683403E-2"/>
      <name val="Calibri"/>
      <family val="2"/>
      <scheme val="minor"/>
    </font>
    <font>
      <b/>
      <sz val="12"/>
      <color rgb="FF666666"/>
      <name val="Calibri"/>
      <family val="2"/>
      <scheme val="minor"/>
    </font>
    <font>
      <sz val="12"/>
      <color rgb="FF666666"/>
      <name val="Calibri"/>
      <family val="2"/>
      <scheme val="minor"/>
    </font>
    <font>
      <sz val="12"/>
      <color rgb="FF333333"/>
      <name val="Calibri"/>
      <family val="2"/>
      <scheme val="minor"/>
    </font>
    <font>
      <b/>
      <sz val="12"/>
      <color rgb="FF333333"/>
      <name val="Calibri"/>
      <family val="2"/>
      <scheme val="minor"/>
    </font>
    <font>
      <sz val="12"/>
      <name val="Calibri"/>
      <family val="2"/>
      <scheme val="minor"/>
    </font>
    <font>
      <sz val="11"/>
      <color rgb="FF666666"/>
      <name val="Calibri"/>
      <family val="2"/>
      <scheme val="minor"/>
    </font>
    <font>
      <sz val="11"/>
      <color indexed="8"/>
      <name val="Calibri"/>
      <family val="2"/>
    </font>
    <font>
      <b/>
      <sz val="10"/>
      <color theme="1"/>
      <name val="Arial"/>
      <family val="2"/>
    </font>
    <font>
      <sz val="8.8000000000000007"/>
      <color rgb="FF555555"/>
      <name val="Arial"/>
      <family val="2"/>
    </font>
    <font>
      <b/>
      <sz val="11"/>
      <color rgb="FF333333"/>
      <name val="Inherit"/>
    </font>
    <font>
      <sz val="12"/>
      <color rgb="FF222222"/>
      <name val="Arial"/>
      <family val="2"/>
    </font>
    <font>
      <sz val="11"/>
      <color rgb="FF006621"/>
      <name val="Arial"/>
      <family val="2"/>
    </font>
    <font>
      <sz val="12"/>
      <color rgb="FF808080"/>
      <name val="Arial"/>
      <family val="2"/>
    </font>
    <font>
      <b/>
      <sz val="12"/>
      <color rgb="FF333333"/>
      <name val="Inherit"/>
    </font>
    <font>
      <sz val="10"/>
      <color rgb="FF333333"/>
      <name val="Arial"/>
      <family val="2"/>
    </font>
    <font>
      <sz val="12"/>
      <color rgb="FF333333"/>
      <name val="Arial"/>
      <family val="2"/>
    </font>
    <font>
      <u/>
      <sz val="12"/>
      <color theme="10"/>
      <name val="Calibri"/>
      <family val="2"/>
      <scheme val="minor"/>
    </font>
    <font>
      <sz val="12"/>
      <color rgb="FF999999"/>
      <name val="Arial"/>
      <family val="2"/>
    </font>
    <font>
      <sz val="12"/>
      <color rgb="FF666666"/>
      <name val="Arial"/>
      <family val="2"/>
    </font>
    <font>
      <sz val="9"/>
      <color rgb="FF58595B"/>
      <name val="Arial"/>
      <family val="2"/>
    </font>
    <font>
      <b/>
      <sz val="11"/>
      <color rgb="FF58595B"/>
      <name val="Arial"/>
      <family val="2"/>
    </font>
    <font>
      <b/>
      <sz val="12"/>
      <color rgb="FFDB9345"/>
      <name val="Arial"/>
      <family val="2"/>
    </font>
    <font>
      <b/>
      <sz val="9"/>
      <color theme="1"/>
      <name val="Arial"/>
      <family val="2"/>
    </font>
    <font>
      <sz val="9"/>
      <color theme="1"/>
      <name val="Arial"/>
      <family val="2"/>
    </font>
    <font>
      <b/>
      <sz val="11"/>
      <color rgb="FF006621"/>
      <name val="Arial"/>
      <family val="2"/>
    </font>
    <font>
      <sz val="9"/>
      <color rgb="FFFFFFFF"/>
      <name val="Tahoma"/>
      <family val="2"/>
    </font>
    <font>
      <b/>
      <u/>
      <sz val="18"/>
      <color rgb="FFFFFFFF"/>
      <name val="Tahoma"/>
      <family val="2"/>
    </font>
    <font>
      <sz val="11"/>
      <color theme="1"/>
      <name val="Arial"/>
      <family val="2"/>
    </font>
    <font>
      <b/>
      <sz val="11"/>
      <color theme="1"/>
      <name val="Arial"/>
      <family val="2"/>
    </font>
    <font>
      <b/>
      <sz val="24"/>
      <color theme="1"/>
      <name val="Arial"/>
      <family val="2"/>
    </font>
    <font>
      <b/>
      <sz val="18"/>
      <color theme="1"/>
      <name val="Arial"/>
      <family val="2"/>
    </font>
    <font>
      <sz val="14"/>
      <color rgb="FF000000"/>
      <name val="Arial"/>
      <family val="2"/>
    </font>
    <font>
      <sz val="13.5"/>
      <color theme="1"/>
      <name val="Arial"/>
      <family val="2"/>
    </font>
    <font>
      <sz val="12"/>
      <color theme="1"/>
      <name val="Arial"/>
      <family val="2"/>
    </font>
    <font>
      <b/>
      <sz val="13.5"/>
      <color theme="1"/>
      <name val="Arial"/>
      <family val="2"/>
    </font>
    <font>
      <b/>
      <i/>
      <sz val="13.5"/>
      <color theme="1"/>
      <name val="Arial"/>
      <family val="2"/>
    </font>
    <font>
      <sz val="13.5"/>
      <color theme="1"/>
      <name val="Times New Roman"/>
      <family val="1"/>
    </font>
    <font>
      <b/>
      <sz val="13.5"/>
      <color theme="1"/>
      <name val="Times New Roman"/>
      <family val="1"/>
    </font>
    <font>
      <b/>
      <sz val="12"/>
      <color theme="1"/>
      <name val="Arial"/>
      <family val="2"/>
    </font>
    <font>
      <b/>
      <u/>
      <sz val="11"/>
      <color theme="1"/>
      <name val="Arial"/>
      <family val="2"/>
    </font>
    <font>
      <b/>
      <sz val="13.5"/>
      <color theme="1"/>
      <name val="Calibri"/>
      <family val="2"/>
      <scheme val="minor"/>
    </font>
    <font>
      <b/>
      <u/>
      <sz val="10"/>
      <color rgb="FF333333"/>
      <name val="Arial"/>
      <family val="2"/>
    </font>
    <font>
      <b/>
      <u/>
      <sz val="10"/>
      <color theme="1"/>
      <name val="Arial"/>
      <family val="2"/>
    </font>
    <font>
      <b/>
      <sz val="10"/>
      <color rgb="FF686868"/>
      <name val="Arial"/>
      <family val="2"/>
    </font>
    <font>
      <sz val="10"/>
      <color rgb="FF748882"/>
      <name val="Tahoma"/>
      <family val="2"/>
    </font>
    <font>
      <sz val="10"/>
      <color rgb="FF051623"/>
      <name val="Tahoma"/>
      <family val="2"/>
    </font>
    <font>
      <b/>
      <sz val="10"/>
      <color rgb="FF051623"/>
      <name val="Tahoma"/>
      <family val="2"/>
    </font>
    <font>
      <sz val="8"/>
      <color rgb="FF051623"/>
      <name val="Arial"/>
      <family val="2"/>
    </font>
    <font>
      <sz val="8"/>
      <color rgb="FF051623"/>
      <name val="Tahoma"/>
      <family val="2"/>
    </font>
    <font>
      <u/>
      <sz val="10"/>
      <color rgb="FF7FBDEC"/>
      <name val="Tahoma"/>
      <family val="2"/>
    </font>
    <font>
      <sz val="12"/>
      <color rgb="FF545454"/>
      <name val="Arial"/>
      <family val="2"/>
    </font>
    <font>
      <b/>
      <sz val="12"/>
      <color rgb="FF6A6A6A"/>
      <name val="Arial"/>
      <family val="2"/>
    </font>
    <font>
      <sz val="11"/>
      <color rgb="FF333333"/>
      <name val="Georgia"/>
      <family val="1"/>
    </font>
    <font>
      <sz val="11"/>
      <color rgb="FF000000"/>
      <name val="Arial"/>
      <family val="2"/>
    </font>
    <font>
      <sz val="11"/>
      <color rgb="FFFFFFFF"/>
      <name val="Arial"/>
      <family val="2"/>
    </font>
    <font>
      <sz val="11"/>
      <color rgb="FF000000"/>
      <name val="Century Gothic"/>
      <family val="2"/>
    </font>
    <font>
      <sz val="11"/>
      <color rgb="FF36C3CC"/>
      <name val="Arial"/>
      <family val="2"/>
    </font>
  </fonts>
  <fills count="4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5"/>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7030A0"/>
        <bgColor indexed="64"/>
      </patternFill>
    </fill>
    <fill>
      <patternFill patternType="solid">
        <fgColor theme="8"/>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9"/>
        <bgColor indexed="64"/>
      </patternFill>
    </fill>
    <fill>
      <patternFill patternType="solid">
        <fgColor theme="2" tint="-0.249977111117893"/>
        <bgColor indexed="64"/>
      </patternFill>
    </fill>
    <fill>
      <patternFill patternType="solid">
        <fgColor rgb="FFFF0000"/>
        <bgColor indexed="64"/>
      </patternFill>
    </fill>
    <fill>
      <patternFill patternType="solid">
        <fgColor theme="0" tint="-0.249977111117893"/>
        <bgColor indexed="64"/>
      </patternFill>
    </fill>
    <fill>
      <patternFill patternType="solid">
        <fgColor theme="6"/>
        <bgColor indexed="64"/>
      </patternFill>
    </fill>
    <fill>
      <patternFill patternType="solid">
        <fgColor theme="2"/>
        <bgColor indexed="64"/>
      </patternFill>
    </fill>
    <fill>
      <patternFill patternType="solid">
        <fgColor theme="7"/>
        <bgColor indexed="64"/>
      </patternFill>
    </fill>
    <fill>
      <patternFill patternType="solid">
        <fgColor theme="7" tint="0.59999389629810485"/>
        <bgColor indexed="64"/>
      </patternFill>
    </fill>
    <fill>
      <patternFill patternType="solid">
        <fgColor rgb="FF0070C0"/>
        <bgColor indexed="64"/>
      </patternFill>
    </fill>
    <fill>
      <patternFill patternType="solid">
        <fgColor rgb="FFFFC000"/>
        <bgColor indexed="64"/>
      </patternFill>
    </fill>
    <fill>
      <patternFill patternType="solid">
        <fgColor rgb="FF00B0F0"/>
        <bgColor indexed="64"/>
      </patternFill>
    </fill>
    <fill>
      <patternFill patternType="solid">
        <fgColor theme="9" tint="0.59999389629810485"/>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theme="5" tint="-0.499984740745262"/>
        <bgColor indexed="64"/>
      </patternFill>
    </fill>
    <fill>
      <patternFill patternType="solid">
        <fgColor theme="4" tint="-0.249977111117893"/>
        <bgColor indexed="64"/>
      </patternFill>
    </fill>
    <fill>
      <patternFill patternType="solid">
        <fgColor rgb="FFC00000"/>
        <bgColor indexed="64"/>
      </patternFill>
    </fill>
    <fill>
      <patternFill patternType="solid">
        <fgColor rgb="FF3399FF"/>
        <bgColor indexed="64"/>
      </patternFill>
    </fill>
    <fill>
      <patternFill patternType="solid">
        <fgColor rgb="FF0066FF"/>
        <bgColor indexed="64"/>
      </patternFill>
    </fill>
    <fill>
      <patternFill patternType="solid">
        <fgColor rgb="FFCCCCCC"/>
        <bgColor indexed="64"/>
      </patternFill>
    </fill>
    <fill>
      <patternFill patternType="solid">
        <fgColor rgb="FFFFFFFF"/>
        <bgColor indexed="64"/>
      </patternFill>
    </fill>
    <fill>
      <patternFill patternType="solid">
        <fgColor rgb="FFF8F7F5"/>
        <bgColor indexed="64"/>
      </patternFill>
    </fill>
    <fill>
      <patternFill patternType="solid">
        <fgColor rgb="FFEEEDED"/>
        <bgColor indexed="64"/>
      </patternFill>
    </fill>
    <fill>
      <patternFill patternType="solid">
        <fgColor rgb="FF262626"/>
        <bgColor indexed="64"/>
      </patternFill>
    </fill>
    <fill>
      <patternFill patternType="solid">
        <fgColor rgb="FFC0C0C0"/>
        <bgColor indexed="64"/>
      </patternFill>
    </fill>
  </fills>
  <borders count="77">
    <border>
      <left/>
      <right/>
      <top/>
      <bottom/>
      <diagonal/>
    </border>
    <border>
      <left style="thin">
        <color indexed="64"/>
      </left>
      <right style="thin">
        <color indexed="64"/>
      </right>
      <top style="thin">
        <color indexed="64"/>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style="thin">
        <color theme="0" tint="-0.249977111117893"/>
      </left>
      <right style="thin">
        <color theme="0" tint="-0.249977111117893"/>
      </right>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right style="thin">
        <color theme="0" tint="-0.249977111117893"/>
      </right>
      <top/>
      <bottom style="thin">
        <color theme="0" tint="-0.249977111117893"/>
      </bottom>
      <diagonal/>
    </border>
    <border>
      <left/>
      <right style="thin">
        <color theme="0" tint="-0.249977111117893"/>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right/>
      <top style="thin">
        <color indexed="55"/>
      </top>
      <bottom style="thin">
        <color indexed="55"/>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ck">
        <color rgb="FF000000"/>
      </left>
      <right style="medium">
        <color rgb="FF000000"/>
      </right>
      <top style="thick">
        <color rgb="FF000000"/>
      </top>
      <bottom style="medium">
        <color rgb="FF000000"/>
      </bottom>
      <diagonal/>
    </border>
    <border>
      <left style="medium">
        <color rgb="FF000000"/>
      </left>
      <right style="medium">
        <color rgb="FF000000"/>
      </right>
      <top style="thick">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ck">
        <color rgb="FF000000"/>
      </left>
      <right style="medium">
        <color rgb="FF000000"/>
      </right>
      <top style="medium">
        <color rgb="FF000000"/>
      </top>
      <bottom style="thick">
        <color rgb="FF000000"/>
      </bottom>
      <diagonal/>
    </border>
    <border>
      <left style="medium">
        <color rgb="FF000000"/>
      </left>
      <right style="medium">
        <color rgb="FF000000"/>
      </right>
      <top style="medium">
        <color rgb="FF000000"/>
      </top>
      <bottom style="thick">
        <color rgb="FF000000"/>
      </bottom>
      <diagonal/>
    </border>
    <border>
      <left style="thick">
        <color rgb="FF000000"/>
      </left>
      <right style="thick">
        <color rgb="FF000000"/>
      </right>
      <top style="thick">
        <color rgb="FF000000"/>
      </top>
      <bottom style="thick">
        <color rgb="FF000000"/>
      </bottom>
      <diagonal/>
    </border>
    <border>
      <left style="medium">
        <color rgb="FFEEEEEE"/>
      </left>
      <right style="medium">
        <color rgb="FFEEEEEE"/>
      </right>
      <top style="medium">
        <color rgb="FFEEEEEE"/>
      </top>
      <bottom style="medium">
        <color rgb="FFEBEBEB"/>
      </bottom>
      <diagonal/>
    </border>
    <border>
      <left style="medium">
        <color rgb="FFEEEEEE"/>
      </left>
      <right style="medium">
        <color rgb="FFEEEEEE"/>
      </right>
      <top style="medium">
        <color rgb="FFEEEEEE"/>
      </top>
      <bottom style="medium">
        <color rgb="FFEEEEEE"/>
      </bottom>
      <diagonal/>
    </border>
    <border>
      <left/>
      <right/>
      <top/>
      <bottom style="medium">
        <color rgb="FFC3C3C3"/>
      </bottom>
      <diagonal/>
    </border>
    <border>
      <left style="medium">
        <color rgb="FFBEBCB7"/>
      </left>
      <right style="medium">
        <color rgb="FFD9DDE3"/>
      </right>
      <top style="medium">
        <color rgb="FFBEBCB7"/>
      </top>
      <bottom style="medium">
        <color rgb="FFD9DDE3"/>
      </bottom>
      <diagonal/>
    </border>
    <border>
      <left/>
      <right style="medium">
        <color rgb="FFBEBCB7"/>
      </right>
      <top style="medium">
        <color rgb="FFBEBCB7"/>
      </top>
      <bottom style="medium">
        <color rgb="FFD9DDE3"/>
      </bottom>
      <diagonal/>
    </border>
    <border>
      <left style="medium">
        <color rgb="FFBEBCB7"/>
      </left>
      <right style="medium">
        <color rgb="FFD9DDE3"/>
      </right>
      <top/>
      <bottom style="medium">
        <color rgb="FFD9DDE3"/>
      </bottom>
      <diagonal/>
    </border>
    <border>
      <left/>
      <right style="medium">
        <color rgb="FFBEBCB7"/>
      </right>
      <top/>
      <bottom style="medium">
        <color rgb="FFD9DDE3"/>
      </bottom>
      <diagonal/>
    </border>
    <border>
      <left style="medium">
        <color rgb="FFBEBCB7"/>
      </left>
      <right style="medium">
        <color rgb="FFD9DDE3"/>
      </right>
      <top/>
      <bottom style="medium">
        <color rgb="FFBEBCB7"/>
      </bottom>
      <diagonal/>
    </border>
    <border>
      <left/>
      <right style="medium">
        <color rgb="FFBEBCB7"/>
      </right>
      <top/>
      <bottom style="medium">
        <color rgb="FFBEBCB7"/>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E2E2E2"/>
      </left>
      <right style="medium">
        <color rgb="FFE2E2E2"/>
      </right>
      <top style="medium">
        <color rgb="FFE2E2E2"/>
      </top>
      <bottom style="medium">
        <color rgb="FFE2E2E2"/>
      </bottom>
      <diagonal/>
    </border>
    <border>
      <left style="medium">
        <color rgb="FFCCCCCC"/>
      </left>
      <right style="medium">
        <color rgb="FFCCCCCC"/>
      </right>
      <top style="medium">
        <color rgb="FFCCCCCC"/>
      </top>
      <bottom style="medium">
        <color rgb="FFCCCCCC"/>
      </bottom>
      <diagonal/>
    </border>
    <border>
      <left style="thick">
        <color rgb="FFC0C0C0"/>
      </left>
      <right style="medium">
        <color rgb="FFCCCCCC"/>
      </right>
      <top style="thick">
        <color rgb="FFC0C0C0"/>
      </top>
      <bottom/>
      <diagonal/>
    </border>
    <border>
      <left style="medium">
        <color rgb="FFCCCCCC"/>
      </left>
      <right/>
      <top style="thick">
        <color rgb="FFC0C0C0"/>
      </top>
      <bottom style="medium">
        <color rgb="FFCCCCCC"/>
      </bottom>
      <diagonal/>
    </border>
    <border>
      <left/>
      <right/>
      <top style="thick">
        <color rgb="FFC0C0C0"/>
      </top>
      <bottom style="medium">
        <color rgb="FFCCCCCC"/>
      </bottom>
      <diagonal/>
    </border>
    <border>
      <left/>
      <right style="medium">
        <color rgb="FFCCCCCC"/>
      </right>
      <top style="thick">
        <color rgb="FFC0C0C0"/>
      </top>
      <bottom style="medium">
        <color rgb="FFCCCCCC"/>
      </bottom>
      <diagonal/>
    </border>
    <border>
      <left/>
      <right style="thick">
        <color rgb="FFC0C0C0"/>
      </right>
      <top style="thick">
        <color rgb="FFC0C0C0"/>
      </top>
      <bottom style="medium">
        <color rgb="FFCCCCCC"/>
      </bottom>
      <diagonal/>
    </border>
    <border>
      <left style="thick">
        <color rgb="FFC0C0C0"/>
      </left>
      <right style="medium">
        <color rgb="FFCCCCCC"/>
      </right>
      <top/>
      <bottom style="medium">
        <color rgb="FFCCCCCC"/>
      </bottom>
      <diagonal/>
    </border>
    <border>
      <left style="medium">
        <color rgb="FFCCCCCC"/>
      </left>
      <right style="thick">
        <color rgb="FFC0C0C0"/>
      </right>
      <top style="medium">
        <color rgb="FFCCCCCC"/>
      </top>
      <bottom style="medium">
        <color rgb="FFCCCCCC"/>
      </bottom>
      <diagonal/>
    </border>
    <border>
      <left style="thick">
        <color rgb="FFC0C0C0"/>
      </left>
      <right style="medium">
        <color rgb="FFCCCCCC"/>
      </right>
      <top style="medium">
        <color rgb="FFCCCCCC"/>
      </top>
      <bottom style="medium">
        <color rgb="FFCCCCCC"/>
      </bottom>
      <diagonal/>
    </border>
    <border>
      <left style="thick">
        <color rgb="FFC0C0C0"/>
      </left>
      <right style="medium">
        <color rgb="FFCCCCCC"/>
      </right>
      <top style="medium">
        <color rgb="FFCCCCCC"/>
      </top>
      <bottom style="thick">
        <color rgb="FFC0C0C0"/>
      </bottom>
      <diagonal/>
    </border>
    <border>
      <left style="medium">
        <color rgb="FFCCCCCC"/>
      </left>
      <right style="medium">
        <color rgb="FFCCCCCC"/>
      </right>
      <top style="medium">
        <color rgb="FFCCCCCC"/>
      </top>
      <bottom style="thick">
        <color rgb="FFC0C0C0"/>
      </bottom>
      <diagonal/>
    </border>
    <border>
      <left/>
      <right/>
      <top/>
      <bottom style="thick">
        <color rgb="FFC0C0C0"/>
      </bottom>
      <diagonal/>
    </border>
    <border>
      <left/>
      <right style="thick">
        <color rgb="FFC0C0C0"/>
      </right>
      <top/>
      <bottom style="thick">
        <color rgb="FFC0C0C0"/>
      </bottom>
      <diagonal/>
    </border>
  </borders>
  <cellStyleXfs count="4">
    <xf numFmtId="0" fontId="0" fillId="0" borderId="0"/>
    <xf numFmtId="0" fontId="28" fillId="0" borderId="0" applyNumberFormat="0" applyFill="0" applyBorder="0" applyAlignment="0" applyProtection="0"/>
    <xf numFmtId="0" fontId="45" fillId="0" borderId="0"/>
    <xf numFmtId="44" fontId="74" fillId="0" borderId="0" applyFont="0" applyFill="0" applyBorder="0" applyAlignment="0" applyProtection="0"/>
  </cellStyleXfs>
  <cellXfs count="825">
    <xf numFmtId="0" fontId="0" fillId="0" borderId="0" xfId="0"/>
    <xf numFmtId="0" fontId="0" fillId="0" borderId="0" xfId="0" applyAlignment="1">
      <alignment horizontal="left"/>
    </xf>
    <xf numFmtId="0" fontId="0" fillId="0" borderId="0" xfId="0" applyAlignment="1">
      <alignment horizontal="center"/>
    </xf>
    <xf numFmtId="164" fontId="0" fillId="0" borderId="0" xfId="0" applyNumberFormat="1" applyAlignment="1">
      <alignment horizontal="center"/>
    </xf>
    <xf numFmtId="164" fontId="0" fillId="0" borderId="0" xfId="0" applyNumberFormat="1"/>
    <xf numFmtId="6" fontId="0" fillId="0" borderId="0" xfId="0" applyNumberFormat="1"/>
    <xf numFmtId="0" fontId="0" fillId="0" borderId="0" xfId="0" applyAlignment="1">
      <alignment vertical="center"/>
    </xf>
    <xf numFmtId="0" fontId="5" fillId="0" borderId="0" xfId="0" applyFont="1"/>
    <xf numFmtId="165" fontId="0" fillId="0" borderId="0" xfId="0" applyNumberFormat="1"/>
    <xf numFmtId="0" fontId="4" fillId="0" borderId="0" xfId="0" applyFont="1" applyAlignment="1">
      <alignment horizontal="left" vertical="center" indent="2"/>
    </xf>
    <xf numFmtId="0" fontId="2" fillId="0" borderId="0" xfId="0" applyFont="1"/>
    <xf numFmtId="0" fontId="6" fillId="0" borderId="0" xfId="0" applyFont="1" applyAlignment="1">
      <alignment horizontal="center"/>
    </xf>
    <xf numFmtId="0" fontId="0" fillId="0" borderId="1" xfId="0" applyBorder="1" applyAlignment="1">
      <alignment horizontal="center"/>
    </xf>
    <xf numFmtId="0" fontId="0" fillId="0" borderId="0" xfId="0" applyFill="1" applyBorder="1"/>
    <xf numFmtId="0" fontId="2" fillId="3" borderId="5" xfId="0" applyFont="1" applyFill="1" applyBorder="1"/>
    <xf numFmtId="0" fontId="0" fillId="0" borderId="7" xfId="0" applyFill="1" applyBorder="1"/>
    <xf numFmtId="0" fontId="0" fillId="0" borderId="6" xfId="0" applyFill="1" applyBorder="1"/>
    <xf numFmtId="0" fontId="0" fillId="2" borderId="0" xfId="0" applyFill="1"/>
    <xf numFmtId="0" fontId="0" fillId="3" borderId="0" xfId="0" applyFill="1"/>
    <xf numFmtId="0" fontId="8" fillId="3" borderId="0" xfId="0" applyFont="1" applyFill="1"/>
    <xf numFmtId="0" fontId="8" fillId="0" borderId="0" xfId="0" applyFont="1"/>
    <xf numFmtId="0" fontId="3" fillId="3" borderId="0" xfId="0" applyFont="1" applyFill="1"/>
    <xf numFmtId="0" fontId="9" fillId="0" borderId="0" xfId="0" applyFont="1" applyAlignment="1">
      <alignment vertical="center" wrapText="1"/>
    </xf>
    <xf numFmtId="0" fontId="11" fillId="0" borderId="0" xfId="0" applyFont="1"/>
    <xf numFmtId="0" fontId="12" fillId="0" borderId="0" xfId="0" applyFont="1"/>
    <xf numFmtId="0" fontId="12" fillId="0" borderId="0" xfId="0" applyFont="1" applyAlignment="1">
      <alignment horizontal="center"/>
    </xf>
    <xf numFmtId="0" fontId="14" fillId="0" borderId="0" xfId="0" applyFont="1"/>
    <xf numFmtId="0" fontId="15" fillId="0" borderId="0" xfId="0" applyFont="1"/>
    <xf numFmtId="0" fontId="16" fillId="0" borderId="0" xfId="0" applyFont="1"/>
    <xf numFmtId="0" fontId="17" fillId="0" borderId="0" xfId="0" applyFont="1"/>
    <xf numFmtId="0" fontId="6" fillId="0" borderId="0" xfId="0" applyFont="1"/>
    <xf numFmtId="0" fontId="17" fillId="2" borderId="0" xfId="0" applyFont="1" applyFill="1"/>
    <xf numFmtId="0" fontId="17" fillId="5" borderId="0" xfId="0" applyFont="1" applyFill="1"/>
    <xf numFmtId="0" fontId="2" fillId="3" borderId="0" xfId="0" applyFont="1" applyFill="1"/>
    <xf numFmtId="0" fontId="15" fillId="4" borderId="0" xfId="0" applyFont="1" applyFill="1"/>
    <xf numFmtId="0" fontId="12" fillId="2" borderId="0" xfId="0" applyFont="1" applyFill="1"/>
    <xf numFmtId="0" fontId="12" fillId="2" borderId="0" xfId="0" applyFont="1" applyFill="1" applyAlignment="1">
      <alignment horizontal="center"/>
    </xf>
    <xf numFmtId="0" fontId="12" fillId="5" borderId="0" xfId="0" applyFont="1" applyFill="1"/>
    <xf numFmtId="0" fontId="15" fillId="2" borderId="0" xfId="0" applyFont="1" applyFill="1"/>
    <xf numFmtId="0" fontId="0" fillId="3" borderId="0" xfId="0" applyFill="1" applyAlignment="1">
      <alignment vertical="center"/>
    </xf>
    <xf numFmtId="0" fontId="0" fillId="5" borderId="0" xfId="0" applyFill="1"/>
    <xf numFmtId="0" fontId="0" fillId="0" borderId="0" xfId="0" applyFill="1"/>
    <xf numFmtId="0" fontId="6" fillId="2" borderId="0" xfId="0" applyFont="1" applyFill="1"/>
    <xf numFmtId="0" fontId="6" fillId="5" borderId="0" xfId="0" applyFont="1" applyFill="1"/>
    <xf numFmtId="0" fontId="2" fillId="5" borderId="0" xfId="0" applyFont="1" applyFill="1"/>
    <xf numFmtId="0" fontId="3" fillId="0" borderId="0" xfId="0" applyFont="1"/>
    <xf numFmtId="0" fontId="18" fillId="0" borderId="0" xfId="0" applyFont="1" applyAlignment="1">
      <alignment vertical="center"/>
    </xf>
    <xf numFmtId="0" fontId="0" fillId="6" borderId="0" xfId="0" applyFill="1"/>
    <xf numFmtId="0" fontId="19" fillId="0" borderId="0" xfId="0" applyFont="1" applyAlignment="1">
      <alignment vertical="center"/>
    </xf>
    <xf numFmtId="0" fontId="0" fillId="7" borderId="0" xfId="0" applyFill="1"/>
    <xf numFmtId="0" fontId="20" fillId="0" borderId="0" xfId="0" applyFont="1"/>
    <xf numFmtId="0" fontId="8" fillId="7" borderId="0" xfId="0" applyFont="1" applyFill="1"/>
    <xf numFmtId="0" fontId="20" fillId="0" borderId="0" xfId="0" applyFont="1" applyAlignment="1">
      <alignment vertical="center"/>
    </xf>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20" fillId="13" borderId="0" xfId="0" applyFont="1" applyFill="1"/>
    <xf numFmtId="0" fontId="0" fillId="13" borderId="0" xfId="0" applyFill="1"/>
    <xf numFmtId="0" fontId="0" fillId="14" borderId="0" xfId="0" applyFill="1"/>
    <xf numFmtId="0" fontId="20" fillId="6" borderId="0" xfId="0" applyFont="1" applyFill="1" applyAlignment="1">
      <alignment vertical="center"/>
    </xf>
    <xf numFmtId="0" fontId="3" fillId="6" borderId="0" xfId="0" applyFont="1" applyFill="1"/>
    <xf numFmtId="0" fontId="0" fillId="15" borderId="0" xfId="0" applyFill="1"/>
    <xf numFmtId="0" fontId="20" fillId="0" borderId="0" xfId="0" applyFont="1" applyFill="1" applyAlignment="1">
      <alignment vertical="center"/>
    </xf>
    <xf numFmtId="0" fontId="20" fillId="15" borderId="0" xfId="0" applyFont="1" applyFill="1" applyAlignment="1">
      <alignment vertical="center"/>
    </xf>
    <xf numFmtId="0" fontId="0" fillId="16" borderId="0" xfId="0" applyFill="1"/>
    <xf numFmtId="0" fontId="20" fillId="9" borderId="0" xfId="0" applyFont="1" applyFill="1" applyAlignment="1">
      <alignment vertical="center"/>
    </xf>
    <xf numFmtId="0" fontId="0" fillId="17" borderId="0" xfId="0" applyFill="1"/>
    <xf numFmtId="0" fontId="0" fillId="18" borderId="0" xfId="0" applyFill="1"/>
    <xf numFmtId="0" fontId="21" fillId="6" borderId="0" xfId="0" applyFont="1" applyFill="1" applyAlignment="1">
      <alignment vertical="center"/>
    </xf>
    <xf numFmtId="0" fontId="0" fillId="19" borderId="0" xfId="0" applyFill="1"/>
    <xf numFmtId="0" fontId="0" fillId="20" borderId="0" xfId="0" applyFill="1"/>
    <xf numFmtId="0" fontId="21" fillId="9" borderId="0" xfId="0" applyFont="1" applyFill="1" applyAlignment="1">
      <alignment vertical="center"/>
    </xf>
    <xf numFmtId="0" fontId="0" fillId="21" borderId="0" xfId="0" applyFill="1"/>
    <xf numFmtId="0" fontId="18" fillId="0" borderId="0" xfId="0" applyFont="1" applyFill="1" applyAlignment="1">
      <alignment vertical="center"/>
    </xf>
    <xf numFmtId="0" fontId="18" fillId="21" borderId="0" xfId="0" applyFont="1" applyFill="1" applyAlignment="1">
      <alignment vertical="center"/>
    </xf>
    <xf numFmtId="0" fontId="8" fillId="0" borderId="0" xfId="0" applyFont="1" applyFill="1"/>
    <xf numFmtId="0" fontId="0" fillId="4" borderId="0" xfId="0" applyFill="1"/>
    <xf numFmtId="0" fontId="12" fillId="0" borderId="0" xfId="0" applyFont="1" applyFill="1"/>
    <xf numFmtId="0" fontId="12" fillId="0" borderId="0" xfId="0" applyFont="1" applyFill="1" applyAlignment="1">
      <alignment horizontal="center"/>
    </xf>
    <xf numFmtId="0" fontId="2" fillId="0" borderId="0" xfId="0" applyFont="1" applyFill="1"/>
    <xf numFmtId="0" fontId="21" fillId="0" borderId="0" xfId="0" applyFont="1" applyAlignment="1">
      <alignment vertical="center"/>
    </xf>
    <xf numFmtId="0" fontId="22" fillId="0" borderId="0" xfId="0" applyFont="1"/>
    <xf numFmtId="0" fontId="23" fillId="0" borderId="0" xfId="0" applyFont="1"/>
    <xf numFmtId="0" fontId="22" fillId="2" borderId="0" xfId="0" applyFont="1" applyFill="1"/>
    <xf numFmtId="0" fontId="22" fillId="5" borderId="0" xfId="0" applyFont="1" applyFill="1"/>
    <xf numFmtId="165" fontId="23" fillId="0" borderId="0" xfId="0" applyNumberFormat="1" applyFont="1"/>
    <xf numFmtId="0" fontId="13" fillId="0" borderId="0" xfId="0" applyFont="1"/>
    <xf numFmtId="0" fontId="23" fillId="0" borderId="0" xfId="0" applyFont="1" applyFill="1"/>
    <xf numFmtId="0" fontId="21" fillId="0" borderId="0" xfId="0" applyFont="1" applyAlignment="1">
      <alignment horizontal="left" vertical="center" indent="8"/>
    </xf>
    <xf numFmtId="0" fontId="24" fillId="0" borderId="0" xfId="0" applyFont="1"/>
    <xf numFmtId="0" fontId="0" fillId="0" borderId="0" xfId="0" applyFont="1"/>
    <xf numFmtId="8" fontId="0" fillId="0" borderId="0" xfId="0" applyNumberFormat="1"/>
    <xf numFmtId="0" fontId="0" fillId="22" borderId="0" xfId="0" applyFill="1" applyAlignment="1">
      <alignment vertical="center"/>
    </xf>
    <xf numFmtId="0" fontId="0" fillId="23" borderId="0" xfId="0" applyFill="1"/>
    <xf numFmtId="0" fontId="0" fillId="0" borderId="0" xfId="0" applyFill="1" applyAlignment="1">
      <alignment vertical="center"/>
    </xf>
    <xf numFmtId="0" fontId="0" fillId="22" borderId="0" xfId="0" applyFill="1"/>
    <xf numFmtId="0" fontId="12" fillId="0" borderId="0" xfId="0" applyFont="1" applyAlignment="1">
      <alignment vertical="center"/>
    </xf>
    <xf numFmtId="0" fontId="3" fillId="0" borderId="0" xfId="0" applyFont="1" applyAlignment="1">
      <alignment vertical="center"/>
    </xf>
    <xf numFmtId="0" fontId="0" fillId="0" borderId="0" xfId="0" applyAlignment="1">
      <alignment vertical="center"/>
    </xf>
    <xf numFmtId="0" fontId="0" fillId="24" borderId="0" xfId="0" applyFill="1"/>
    <xf numFmtId="0" fontId="25" fillId="0" borderId="0" xfId="0" applyFont="1" applyAlignment="1">
      <alignment vertical="center" wrapText="1"/>
    </xf>
    <xf numFmtId="6" fontId="0" fillId="2" borderId="0" xfId="0" applyNumberFormat="1" applyFill="1"/>
    <xf numFmtId="0" fontId="0" fillId="13" borderId="0" xfId="0" applyFill="1" applyAlignment="1">
      <alignment vertical="center"/>
    </xf>
    <xf numFmtId="0" fontId="26" fillId="0" borderId="0" xfId="0" applyFont="1"/>
    <xf numFmtId="0" fontId="3" fillId="13" borderId="0" xfId="0" applyFont="1" applyFill="1"/>
    <xf numFmtId="0" fontId="2" fillId="0" borderId="0" xfId="0" applyFont="1" applyAlignment="1">
      <alignment vertical="center"/>
    </xf>
    <xf numFmtId="0" fontId="27" fillId="0" borderId="0" xfId="0" applyFont="1" applyAlignment="1">
      <alignment vertical="center"/>
    </xf>
    <xf numFmtId="0" fontId="2" fillId="0" borderId="1" xfId="0" applyFont="1" applyBorder="1"/>
    <xf numFmtId="0" fontId="0" fillId="0" borderId="9" xfId="0" applyBorder="1" applyAlignment="1">
      <alignment horizontal="center"/>
    </xf>
    <xf numFmtId="0" fontId="0" fillId="0" borderId="1" xfId="0" applyBorder="1"/>
    <xf numFmtId="0" fontId="2" fillId="0" borderId="1" xfId="0" applyFont="1" applyFill="1" applyBorder="1"/>
    <xf numFmtId="0" fontId="2" fillId="0" borderId="0" xfId="0" applyFont="1" applyFill="1" applyBorder="1"/>
    <xf numFmtId="0" fontId="28" fillId="0" borderId="0" xfId="1"/>
    <xf numFmtId="0" fontId="0" fillId="0" borderId="1" xfId="0" applyFont="1" applyBorder="1"/>
    <xf numFmtId="0" fontId="0" fillId="0" borderId="10" xfId="0" applyFill="1" applyBorder="1"/>
    <xf numFmtId="0" fontId="0" fillId="2" borderId="1" xfId="0" applyFill="1" applyBorder="1" applyAlignment="1">
      <alignment horizontal="center"/>
    </xf>
    <xf numFmtId="0" fontId="2" fillId="2" borderId="1" xfId="0" applyFont="1" applyFill="1" applyBorder="1"/>
    <xf numFmtId="0" fontId="0" fillId="0" borderId="1" xfId="0" applyBorder="1" applyAlignment="1">
      <alignment horizontal="center" vertical="center"/>
    </xf>
    <xf numFmtId="6" fontId="0" fillId="0" borderId="9" xfId="0" applyNumberFormat="1" applyBorder="1" applyAlignment="1">
      <alignment horizontal="center"/>
    </xf>
    <xf numFmtId="0" fontId="0" fillId="2" borderId="1" xfId="0" applyFill="1" applyBorder="1" applyAlignment="1">
      <alignment horizontal="center" vertical="center"/>
    </xf>
    <xf numFmtId="0" fontId="0" fillId="3" borderId="1" xfId="0" applyFill="1" applyBorder="1" applyAlignment="1">
      <alignment horizontal="center"/>
    </xf>
    <xf numFmtId="16" fontId="0" fillId="0" borderId="0" xfId="0" applyNumberFormat="1"/>
    <xf numFmtId="0" fontId="0" fillId="0" borderId="0" xfId="0" applyNumberFormat="1"/>
    <xf numFmtId="0" fontId="0" fillId="25" borderId="0" xfId="0" applyFill="1"/>
    <xf numFmtId="0" fontId="2" fillId="0" borderId="0" xfId="0" applyFont="1" applyAlignment="1">
      <alignment horizontal="center"/>
    </xf>
    <xf numFmtId="0" fontId="0" fillId="25" borderId="0" xfId="0" applyFill="1" applyAlignment="1">
      <alignment horizontal="center"/>
    </xf>
    <xf numFmtId="0" fontId="0" fillId="0" borderId="0" xfId="0" applyAlignment="1">
      <alignment vertical="center"/>
    </xf>
    <xf numFmtId="0" fontId="17" fillId="0" borderId="0" xfId="0" applyFont="1" applyFill="1"/>
    <xf numFmtId="0" fontId="29" fillId="0" borderId="0" xfId="0" applyFont="1"/>
    <xf numFmtId="0" fontId="14" fillId="0" borderId="0" xfId="0" applyFont="1" applyFill="1"/>
    <xf numFmtId="0" fontId="13" fillId="0" borderId="0" xfId="0" applyFont="1" applyFill="1"/>
    <xf numFmtId="0" fontId="15" fillId="0" borderId="0" xfId="0" applyFont="1" applyFill="1"/>
    <xf numFmtId="0" fontId="0" fillId="0" borderId="0" xfId="0" applyFont="1" applyFill="1"/>
    <xf numFmtId="0" fontId="0" fillId="2" borderId="0" xfId="0" applyFill="1" applyAlignment="1">
      <alignment vertical="center"/>
    </xf>
    <xf numFmtId="0" fontId="7" fillId="2" borderId="0" xfId="0" applyFont="1" applyFill="1" applyAlignment="1">
      <alignment vertical="center" wrapText="1"/>
    </xf>
    <xf numFmtId="0" fontId="3" fillId="0" borderId="0" xfId="0" applyFont="1" applyFill="1"/>
    <xf numFmtId="0" fontId="0" fillId="0" borderId="0" xfId="0" applyFill="1" applyAlignment="1">
      <alignment horizontal="center"/>
    </xf>
    <xf numFmtId="0" fontId="26" fillId="0" borderId="0" xfId="0" applyFont="1" applyAlignment="1">
      <alignment vertical="center"/>
    </xf>
    <xf numFmtId="0" fontId="0" fillId="0" borderId="0" xfId="0" applyFont="1" applyAlignment="1">
      <alignment vertical="center"/>
    </xf>
    <xf numFmtId="0" fontId="0" fillId="11" borderId="0" xfId="0" applyFill="1" applyAlignment="1">
      <alignment vertical="center"/>
    </xf>
    <xf numFmtId="8" fontId="0" fillId="2" borderId="0" xfId="0" applyNumberFormat="1" applyFill="1"/>
    <xf numFmtId="0" fontId="0" fillId="2" borderId="0" xfId="0" applyFont="1" applyFill="1"/>
    <xf numFmtId="8" fontId="0" fillId="0" borderId="0" xfId="0" applyNumberFormat="1" applyFill="1"/>
    <xf numFmtId="0" fontId="14" fillId="0" borderId="0" xfId="0" applyFont="1" applyAlignment="1">
      <alignment vertical="center"/>
    </xf>
    <xf numFmtId="0" fontId="12" fillId="23" borderId="0" xfId="0" applyFont="1" applyFill="1"/>
    <xf numFmtId="0" fontId="12" fillId="23" borderId="0" xfId="0" applyFont="1" applyFill="1" applyAlignment="1">
      <alignment horizontal="center"/>
    </xf>
    <xf numFmtId="0" fontId="0" fillId="23" borderId="0" xfId="0" applyFill="1" applyAlignment="1">
      <alignment horizontal="center"/>
    </xf>
    <xf numFmtId="0" fontId="0" fillId="23" borderId="0" xfId="0" applyNumberFormat="1" applyFill="1" applyAlignment="1">
      <alignment horizontal="center"/>
    </xf>
    <xf numFmtId="16" fontId="0" fillId="23" borderId="0" xfId="0" applyNumberFormat="1" applyFill="1" applyAlignment="1">
      <alignment horizontal="center"/>
    </xf>
    <xf numFmtId="0" fontId="1" fillId="23" borderId="0" xfId="0" applyFont="1" applyFill="1" applyAlignment="1">
      <alignment horizontal="center" vertical="center"/>
    </xf>
    <xf numFmtId="6" fontId="0" fillId="23" borderId="0" xfId="0" applyNumberFormat="1" applyFill="1"/>
    <xf numFmtId="0" fontId="0" fillId="13" borderId="1" xfId="0" applyFill="1" applyBorder="1" applyAlignment="1">
      <alignment horizontal="center"/>
    </xf>
    <xf numFmtId="0" fontId="0" fillId="13" borderId="0" xfId="0" applyFont="1" applyFill="1" applyAlignment="1">
      <alignment vertical="center"/>
    </xf>
    <xf numFmtId="0" fontId="0" fillId="26" borderId="0" xfId="0" applyFill="1"/>
    <xf numFmtId="0" fontId="2" fillId="0" borderId="0" xfId="0" applyFont="1" applyFill="1" applyAlignment="1">
      <alignment vertical="center"/>
    </xf>
    <xf numFmtId="8" fontId="0" fillId="11" borderId="0" xfId="0" applyNumberFormat="1" applyFill="1"/>
    <xf numFmtId="0" fontId="5" fillId="0" borderId="0" xfId="0" applyFont="1" applyFill="1"/>
    <xf numFmtId="0" fontId="5" fillId="0" borderId="3" xfId="0" applyFont="1" applyFill="1" applyBorder="1"/>
    <xf numFmtId="0" fontId="32" fillId="0" borderId="0" xfId="0" applyFont="1"/>
    <xf numFmtId="0" fontId="32" fillId="11" borderId="0" xfId="0" applyFont="1" applyFill="1"/>
    <xf numFmtId="0" fontId="33" fillId="11" borderId="0" xfId="0" applyFont="1" applyFill="1"/>
    <xf numFmtId="0" fontId="5" fillId="0" borderId="4" xfId="0" applyFont="1" applyFill="1" applyBorder="1"/>
    <xf numFmtId="0" fontId="11" fillId="0" borderId="0" xfId="0" applyFont="1" applyAlignment="1">
      <alignment horizontal="center" wrapText="1"/>
    </xf>
    <xf numFmtId="0" fontId="34" fillId="0" borderId="0" xfId="0" applyFont="1"/>
    <xf numFmtId="0" fontId="0" fillId="0" borderId="2" xfId="0" applyFill="1" applyBorder="1"/>
    <xf numFmtId="0" fontId="0" fillId="0" borderId="4" xfId="0" applyFill="1" applyBorder="1"/>
    <xf numFmtId="0" fontId="2" fillId="0" borderId="4" xfId="0" applyFont="1" applyFill="1" applyBorder="1"/>
    <xf numFmtId="0" fontId="0" fillId="0" borderId="5" xfId="0" applyFill="1" applyBorder="1"/>
    <xf numFmtId="0" fontId="0" fillId="0" borderId="8" xfId="0" applyFill="1" applyBorder="1"/>
    <xf numFmtId="0" fontId="35" fillId="2" borderId="0" xfId="0" applyFont="1" applyFill="1"/>
    <xf numFmtId="0" fontId="0" fillId="11" borderId="0" xfId="0" applyFont="1" applyFill="1"/>
    <xf numFmtId="0" fontId="21" fillId="2" borderId="0" xfId="0" applyFont="1" applyFill="1" applyAlignment="1">
      <alignment vertical="center"/>
    </xf>
    <xf numFmtId="0" fontId="21" fillId="15" borderId="0" xfId="0" applyFont="1" applyFill="1" applyAlignment="1">
      <alignment vertical="center"/>
    </xf>
    <xf numFmtId="0" fontId="23" fillId="11" borderId="0" xfId="0" applyFont="1" applyFill="1"/>
    <xf numFmtId="0" fontId="23" fillId="2" borderId="0" xfId="0" applyFont="1" applyFill="1"/>
    <xf numFmtId="0" fontId="36" fillId="0" borderId="0" xfId="0" applyFont="1"/>
    <xf numFmtId="0" fontId="5" fillId="13" borderId="0" xfId="0" applyFont="1" applyFill="1"/>
    <xf numFmtId="0" fontId="2" fillId="5" borderId="1" xfId="0" applyFont="1" applyFill="1" applyBorder="1"/>
    <xf numFmtId="0" fontId="2" fillId="5" borderId="1" xfId="0" applyFont="1" applyFill="1" applyBorder="1" applyAlignment="1">
      <alignment horizontal="center"/>
    </xf>
    <xf numFmtId="0" fontId="0" fillId="5" borderId="1" xfId="0" applyFont="1" applyFill="1" applyBorder="1" applyAlignment="1">
      <alignment horizontal="center"/>
    </xf>
    <xf numFmtId="0" fontId="0" fillId="5" borderId="1" xfId="0" applyFont="1" applyFill="1" applyBorder="1"/>
    <xf numFmtId="0" fontId="0" fillId="0" borderId="1" xfId="0" applyFont="1" applyBorder="1" applyAlignment="1">
      <alignment horizontal="center"/>
    </xf>
    <xf numFmtId="0" fontId="0" fillId="22" borderId="1" xfId="0" applyFill="1" applyBorder="1"/>
    <xf numFmtId="0" fontId="0" fillId="27" borderId="1" xfId="0" applyFill="1" applyBorder="1"/>
    <xf numFmtId="16" fontId="0" fillId="0" borderId="1" xfId="0" applyNumberFormat="1" applyBorder="1"/>
    <xf numFmtId="0" fontId="0" fillId="4" borderId="1" xfId="0" applyFill="1" applyBorder="1"/>
    <xf numFmtId="0" fontId="0" fillId="0" borderId="1" xfId="0" applyFill="1" applyBorder="1"/>
    <xf numFmtId="8" fontId="0" fillId="23" borderId="0" xfId="0" applyNumberFormat="1" applyFill="1"/>
    <xf numFmtId="3" fontId="0" fillId="0" borderId="0" xfId="0" applyNumberFormat="1"/>
    <xf numFmtId="0" fontId="0" fillId="23" borderId="1" xfId="0" applyFill="1" applyBorder="1"/>
    <xf numFmtId="0" fontId="2" fillId="0" borderId="1" xfId="0" applyFont="1" applyBorder="1" applyAlignment="1">
      <alignment horizontal="center"/>
    </xf>
    <xf numFmtId="8" fontId="0" fillId="0" borderId="1" xfId="0" applyNumberFormat="1" applyBorder="1" applyAlignment="1">
      <alignment horizontal="center"/>
    </xf>
    <xf numFmtId="0" fontId="0" fillId="23" borderId="1" xfId="0" applyFill="1" applyBorder="1" applyAlignment="1">
      <alignment horizontal="center"/>
    </xf>
    <xf numFmtId="8" fontId="0" fillId="23" borderId="1" xfId="0" applyNumberFormat="1" applyFill="1" applyBorder="1" applyAlignment="1">
      <alignment horizontal="center"/>
    </xf>
    <xf numFmtId="0" fontId="2" fillId="0" borderId="12" xfId="0" applyFont="1" applyBorder="1"/>
    <xf numFmtId="0" fontId="0" fillId="2" borderId="1" xfId="0" applyFill="1" applyBorder="1"/>
    <xf numFmtId="8" fontId="0" fillId="23" borderId="1" xfId="0" applyNumberFormat="1" applyFill="1" applyBorder="1"/>
    <xf numFmtId="8" fontId="0" fillId="0" borderId="1" xfId="0" applyNumberFormat="1" applyBorder="1"/>
    <xf numFmtId="8" fontId="0" fillId="2" borderId="1" xfId="0" applyNumberFormat="1" applyFill="1" applyBorder="1"/>
    <xf numFmtId="0" fontId="0" fillId="0" borderId="12" xfId="0" applyBorder="1"/>
    <xf numFmtId="0" fontId="0" fillId="2" borderId="13" xfId="0" applyFill="1" applyBorder="1"/>
    <xf numFmtId="0" fontId="0" fillId="2" borderId="14" xfId="0" applyFill="1" applyBorder="1"/>
    <xf numFmtId="0" fontId="0" fillId="2" borderId="0" xfId="0" applyFill="1" applyBorder="1"/>
    <xf numFmtId="0" fontId="8" fillId="11" borderId="0" xfId="0" applyFont="1" applyFill="1"/>
    <xf numFmtId="0" fontId="6" fillId="3" borderId="0" xfId="0" applyFont="1" applyFill="1" applyAlignment="1">
      <alignment vertical="center"/>
    </xf>
    <xf numFmtId="0" fontId="6" fillId="0" borderId="0" xfId="0" applyFont="1" applyFill="1" applyAlignment="1">
      <alignment vertical="center"/>
    </xf>
    <xf numFmtId="164" fontId="0" fillId="15" borderId="0" xfId="0" applyNumberFormat="1" applyFill="1"/>
    <xf numFmtId="0" fontId="0" fillId="0" borderId="0" xfId="0" applyAlignment="1">
      <alignment vertical="center"/>
    </xf>
    <xf numFmtId="0" fontId="11" fillId="0" borderId="0" xfId="0" applyFont="1" applyFill="1"/>
    <xf numFmtId="0" fontId="39" fillId="0" borderId="0" xfId="0" applyFont="1"/>
    <xf numFmtId="0" fontId="40" fillId="0" borderId="0" xfId="0" applyFont="1"/>
    <xf numFmtId="0" fontId="5" fillId="15" borderId="0" xfId="0" applyFont="1" applyFill="1"/>
    <xf numFmtId="0" fontId="17" fillId="15" borderId="0" xfId="0" applyFont="1" applyFill="1"/>
    <xf numFmtId="0" fontId="41" fillId="0" borderId="0" xfId="0" applyFont="1" applyFill="1"/>
    <xf numFmtId="0" fontId="42" fillId="0" borderId="0" xfId="0" applyFont="1"/>
    <xf numFmtId="0" fontId="41" fillId="0" borderId="0" xfId="0" applyFont="1"/>
    <xf numFmtId="0" fontId="43" fillId="0" borderId="0" xfId="0" applyFont="1" applyAlignment="1">
      <alignment vertical="center" wrapText="1"/>
    </xf>
    <xf numFmtId="0" fontId="0" fillId="0" borderId="13" xfId="0" applyBorder="1" applyAlignment="1">
      <alignment horizontal="center"/>
    </xf>
    <xf numFmtId="0" fontId="44" fillId="0" borderId="18" xfId="0" applyFont="1" applyBorder="1"/>
    <xf numFmtId="0" fontId="44" fillId="0" borderId="0" xfId="0" applyFont="1" applyBorder="1"/>
    <xf numFmtId="0" fontId="44" fillId="0" borderId="19" xfId="0" applyFont="1" applyBorder="1"/>
    <xf numFmtId="13" fontId="0" fillId="28" borderId="1" xfId="0" applyNumberFormat="1" applyFill="1" applyBorder="1" applyAlignment="1">
      <alignment horizontal="center"/>
    </xf>
    <xf numFmtId="13" fontId="0" fillId="0" borderId="0" xfId="0" applyNumberFormat="1" applyAlignment="1">
      <alignment horizontal="center"/>
    </xf>
    <xf numFmtId="0" fontId="0" fillId="15" borderId="0" xfId="0" applyFill="1" applyAlignment="1">
      <alignment vertical="center"/>
    </xf>
    <xf numFmtId="0" fontId="0" fillId="2" borderId="0" xfId="0" applyFont="1" applyFill="1" applyAlignment="1">
      <alignment vertical="center"/>
    </xf>
    <xf numFmtId="0" fontId="0" fillId="15" borderId="0" xfId="0" applyFont="1" applyFill="1" applyAlignment="1">
      <alignment vertical="center"/>
    </xf>
    <xf numFmtId="0" fontId="4" fillId="11" borderId="0" xfId="0" applyFont="1" applyFill="1" applyAlignment="1">
      <alignment vertical="center"/>
    </xf>
    <xf numFmtId="0" fontId="5" fillId="0" borderId="0" xfId="0" applyFont="1" applyAlignment="1">
      <alignment vertical="center"/>
    </xf>
    <xf numFmtId="0" fontId="8" fillId="2" borderId="0" xfId="0" applyFont="1" applyFill="1"/>
    <xf numFmtId="164" fontId="0" fillId="2" borderId="0" xfId="0" applyNumberFormat="1" applyFill="1" applyAlignment="1">
      <alignment horizontal="center"/>
    </xf>
    <xf numFmtId="0" fontId="0" fillId="0" borderId="0" xfId="0" applyAlignment="1">
      <alignment horizontal="center" vertical="center"/>
    </xf>
    <xf numFmtId="0" fontId="0" fillId="15" borderId="0" xfId="0" applyNumberFormat="1" applyFill="1"/>
    <xf numFmtId="0" fontId="6" fillId="0" borderId="0" xfId="0" applyFont="1" applyFill="1"/>
    <xf numFmtId="0" fontId="32" fillId="0" borderId="0" xfId="0" applyFont="1" applyFill="1"/>
    <xf numFmtId="0" fontId="5" fillId="11" borderId="0" xfId="0" applyFont="1" applyFill="1"/>
    <xf numFmtId="0" fontId="5" fillId="0" borderId="0" xfId="0" applyFont="1" applyFill="1" applyAlignment="1">
      <alignment vertical="center"/>
    </xf>
    <xf numFmtId="0" fontId="47" fillId="0" borderId="0" xfId="0" applyFont="1" applyAlignment="1">
      <alignment vertical="center"/>
    </xf>
    <xf numFmtId="0" fontId="5" fillId="3" borderId="0" xfId="0" applyFont="1" applyFill="1"/>
    <xf numFmtId="0" fontId="0" fillId="2" borderId="13" xfId="0" applyFont="1" applyFill="1" applyBorder="1"/>
    <xf numFmtId="0" fontId="0" fillId="2" borderId="1" xfId="0" applyFont="1" applyFill="1" applyBorder="1"/>
    <xf numFmtId="0" fontId="0" fillId="0" borderId="13" xfId="0" applyBorder="1"/>
    <xf numFmtId="0" fontId="0" fillId="4" borderId="13" xfId="0" applyFill="1" applyBorder="1"/>
    <xf numFmtId="0" fontId="0" fillId="0" borderId="14" xfId="0" applyBorder="1"/>
    <xf numFmtId="0" fontId="8" fillId="3" borderId="13" xfId="1" applyFont="1" applyFill="1" applyBorder="1"/>
    <xf numFmtId="0" fontId="8" fillId="3" borderId="1" xfId="0" applyFont="1" applyFill="1" applyBorder="1"/>
    <xf numFmtId="0" fontId="0" fillId="31" borderId="1" xfId="0" applyFill="1" applyBorder="1"/>
    <xf numFmtId="0" fontId="8" fillId="3" borderId="13" xfId="0" applyFont="1" applyFill="1" applyBorder="1"/>
    <xf numFmtId="0" fontId="0" fillId="3" borderId="1" xfId="0" applyFill="1" applyBorder="1"/>
    <xf numFmtId="0" fontId="0" fillId="15" borderId="1" xfId="0" applyFill="1" applyBorder="1"/>
    <xf numFmtId="0" fontId="0" fillId="3" borderId="0" xfId="0" applyFill="1" applyBorder="1"/>
    <xf numFmtId="0" fontId="48" fillId="32" borderId="0" xfId="0" applyFont="1" applyFill="1"/>
    <xf numFmtId="0" fontId="11" fillId="0" borderId="1" xfId="0" applyFont="1" applyBorder="1" applyAlignment="1">
      <alignment horizontal="center" vertical="center"/>
    </xf>
    <xf numFmtId="0" fontId="2" fillId="0" borderId="0" xfId="0" applyFont="1" applyAlignment="1">
      <alignment horizontal="center" vertical="center"/>
    </xf>
    <xf numFmtId="0" fontId="8" fillId="0" borderId="0" xfId="0" applyFont="1" applyAlignment="1"/>
    <xf numFmtId="0" fontId="8" fillId="0" borderId="0" xfId="0" applyFont="1" applyAlignment="1">
      <alignment vertical="center" wrapText="1"/>
    </xf>
    <xf numFmtId="0" fontId="0" fillId="5" borderId="1" xfId="0" applyFill="1" applyBorder="1" applyAlignment="1">
      <alignment horizontal="center"/>
    </xf>
    <xf numFmtId="0" fontId="0" fillId="5" borderId="1" xfId="0" applyFill="1" applyBorder="1"/>
    <xf numFmtId="0" fontId="0" fillId="5" borderId="0" xfId="0" applyFill="1" applyAlignment="1">
      <alignment horizontal="center" vertical="center"/>
    </xf>
    <xf numFmtId="164" fontId="0" fillId="0" borderId="12" xfId="0" applyNumberFormat="1" applyBorder="1"/>
    <xf numFmtId="164" fontId="0" fillId="0" borderId="1" xfId="0" applyNumberFormat="1" applyBorder="1"/>
    <xf numFmtId="0" fontId="8" fillId="2" borderId="23" xfId="0" applyFont="1" applyFill="1" applyBorder="1"/>
    <xf numFmtId="164" fontId="8" fillId="2" borderId="23" xfId="0" applyNumberFormat="1" applyFont="1" applyFill="1" applyBorder="1" applyAlignment="1">
      <alignment horizontal="right"/>
    </xf>
    <xf numFmtId="0" fontId="49" fillId="2" borderId="0" xfId="0" applyFont="1" applyFill="1"/>
    <xf numFmtId="164" fontId="0" fillId="2" borderId="23" xfId="0" applyNumberFormat="1" applyFill="1" applyBorder="1" applyAlignment="1">
      <alignment horizontal="right"/>
    </xf>
    <xf numFmtId="0" fontId="50" fillId="0" borderId="12" xfId="0" applyFont="1" applyBorder="1" applyAlignment="1">
      <alignment wrapText="1"/>
    </xf>
    <xf numFmtId="164" fontId="50" fillId="0" borderId="12" xfId="0" applyNumberFormat="1" applyFont="1" applyBorder="1" applyAlignment="1">
      <alignment wrapText="1"/>
    </xf>
    <xf numFmtId="0" fontId="11" fillId="33" borderId="0" xfId="0" applyFont="1" applyFill="1"/>
    <xf numFmtId="0" fontId="11" fillId="0" borderId="0" xfId="0" applyFont="1" applyAlignment="1">
      <alignment horizontal="center"/>
    </xf>
    <xf numFmtId="0" fontId="0" fillId="22" borderId="10" xfId="0" applyFill="1" applyBorder="1"/>
    <xf numFmtId="0" fontId="0" fillId="22" borderId="10" xfId="0" applyFont="1" applyFill="1" applyBorder="1" applyAlignment="1">
      <alignment horizontal="center"/>
    </xf>
    <xf numFmtId="0" fontId="0" fillId="22" borderId="10" xfId="0" applyFont="1" applyFill="1" applyBorder="1"/>
    <xf numFmtId="0" fontId="0" fillId="2" borderId="1" xfId="0" applyFill="1" applyBorder="1" applyAlignment="1">
      <alignment horizontal="left"/>
    </xf>
    <xf numFmtId="0" fontId="12" fillId="32" borderId="0" xfId="0" applyFont="1" applyFill="1"/>
    <xf numFmtId="0" fontId="17" fillId="0" borderId="1" xfId="0" applyFont="1" applyBorder="1"/>
    <xf numFmtId="0" fontId="51" fillId="0" borderId="1" xfId="0" applyFont="1" applyBorder="1" applyAlignment="1">
      <alignment vertical="top" wrapText="1"/>
    </xf>
    <xf numFmtId="0" fontId="52" fillId="0" borderId="1" xfId="0" applyFont="1" applyBorder="1" applyAlignment="1">
      <alignment vertical="top" wrapText="1"/>
    </xf>
    <xf numFmtId="0" fontId="53" fillId="0" borderId="1" xfId="0" applyFont="1" applyBorder="1"/>
    <xf numFmtId="0" fontId="35" fillId="33" borderId="0" xfId="0" applyFont="1" applyFill="1"/>
    <xf numFmtId="0" fontId="2" fillId="3" borderId="0" xfId="0" applyFont="1" applyFill="1" applyAlignment="1">
      <alignment horizontal="center"/>
    </xf>
    <xf numFmtId="0" fontId="1" fillId="0" borderId="0" xfId="0" applyFont="1" applyAlignment="1">
      <alignment vertical="center"/>
    </xf>
    <xf numFmtId="0" fontId="0" fillId="2" borderId="1" xfId="0" applyFont="1" applyFill="1" applyBorder="1" applyAlignment="1">
      <alignment horizontal="center"/>
    </xf>
    <xf numFmtId="0" fontId="0" fillId="34" borderId="1" xfId="0" applyFont="1" applyFill="1" applyBorder="1" applyAlignment="1">
      <alignment horizontal="center"/>
    </xf>
    <xf numFmtId="0" fontId="0" fillId="3" borderId="1" xfId="0" applyFont="1" applyFill="1" applyBorder="1" applyAlignment="1">
      <alignment horizontal="center"/>
    </xf>
    <xf numFmtId="0" fontId="54" fillId="3" borderId="1" xfId="1" applyFont="1" applyFill="1" applyBorder="1" applyAlignment="1">
      <alignment horizontal="center"/>
    </xf>
    <xf numFmtId="0" fontId="54" fillId="34" borderId="1" xfId="1" applyFont="1" applyFill="1" applyBorder="1" applyAlignment="1">
      <alignment horizontal="center"/>
    </xf>
    <xf numFmtId="0" fontId="53" fillId="0" borderId="0" xfId="0" applyFont="1"/>
    <xf numFmtId="0" fontId="55" fillId="3" borderId="1" xfId="0" applyFont="1" applyFill="1" applyBorder="1" applyAlignment="1">
      <alignment horizontal="center"/>
    </xf>
    <xf numFmtId="0" fontId="0" fillId="0" borderId="0" xfId="0" applyBorder="1"/>
    <xf numFmtId="0" fontId="28" fillId="0" borderId="0" xfId="1" applyBorder="1"/>
    <xf numFmtId="0" fontId="0" fillId="3" borderId="0" xfId="0" applyFont="1" applyFill="1" applyBorder="1" applyAlignment="1">
      <alignment horizontal="center"/>
    </xf>
    <xf numFmtId="0" fontId="0" fillId="0" borderId="0" xfId="0" applyFont="1" applyBorder="1" applyAlignment="1">
      <alignment horizontal="center"/>
    </xf>
    <xf numFmtId="0" fontId="0" fillId="0" borderId="0" xfId="0" applyFont="1" applyAlignment="1">
      <alignment horizontal="center"/>
    </xf>
    <xf numFmtId="0" fontId="56" fillId="0" borderId="0" xfId="0" applyFont="1" applyAlignment="1">
      <alignment vertical="center"/>
    </xf>
    <xf numFmtId="0" fontId="3" fillId="34" borderId="1" xfId="0" applyFont="1" applyFill="1" applyBorder="1" applyAlignment="1">
      <alignment horizontal="center"/>
    </xf>
    <xf numFmtId="0" fontId="56" fillId="3" borderId="0" xfId="0" applyFont="1" applyFill="1" applyAlignment="1">
      <alignment vertical="center"/>
    </xf>
    <xf numFmtId="0" fontId="0" fillId="0" borderId="1" xfId="0" applyFont="1" applyFill="1" applyBorder="1" applyAlignment="1">
      <alignment horizontal="center"/>
    </xf>
    <xf numFmtId="0" fontId="0" fillId="0" borderId="0" xfId="0" applyFont="1" applyFill="1" applyBorder="1" applyAlignment="1">
      <alignment horizontal="center"/>
    </xf>
    <xf numFmtId="0" fontId="1" fillId="4" borderId="0" xfId="0" applyFont="1" applyFill="1" applyAlignment="1">
      <alignment vertical="center"/>
    </xf>
    <xf numFmtId="8" fontId="57" fillId="0" borderId="1" xfId="0" applyNumberFormat="1" applyFont="1" applyBorder="1"/>
    <xf numFmtId="0" fontId="0" fillId="3" borderId="0" xfId="0" applyFont="1" applyFill="1" applyAlignment="1">
      <alignment horizontal="center"/>
    </xf>
    <xf numFmtId="0" fontId="0" fillId="4" borderId="1" xfId="0" applyFont="1" applyFill="1" applyBorder="1" applyAlignment="1">
      <alignment horizontal="center"/>
    </xf>
    <xf numFmtId="0" fontId="8" fillId="2" borderId="1" xfId="0" applyFont="1" applyFill="1" applyBorder="1" applyAlignment="1">
      <alignment horizontal="center"/>
    </xf>
    <xf numFmtId="0" fontId="8" fillId="0" borderId="1" xfId="0" applyFont="1" applyBorder="1" applyAlignment="1">
      <alignment horizontal="center"/>
    </xf>
    <xf numFmtId="8" fontId="8" fillId="0" borderId="1" xfId="0" applyNumberFormat="1" applyFont="1" applyBorder="1" applyAlignment="1">
      <alignment horizontal="center"/>
    </xf>
    <xf numFmtId="0" fontId="58" fillId="3" borderId="0" xfId="0" applyFont="1" applyFill="1" applyAlignment="1">
      <alignment horizontal="center"/>
    </xf>
    <xf numFmtId="0" fontId="3" fillId="2" borderId="1" xfId="0" applyFont="1" applyFill="1" applyBorder="1" applyAlignment="1">
      <alignment horizontal="center"/>
    </xf>
    <xf numFmtId="0" fontId="56" fillId="4" borderId="0" xfId="0" applyFont="1" applyFill="1" applyAlignment="1">
      <alignment vertical="center"/>
    </xf>
    <xf numFmtId="0" fontId="56" fillId="35" borderId="0" xfId="0" applyFont="1" applyFill="1" applyAlignment="1">
      <alignment vertical="center"/>
    </xf>
    <xf numFmtId="0" fontId="0" fillId="0" borderId="10" xfId="0" applyFont="1" applyFill="1" applyBorder="1" applyAlignment="1">
      <alignment horizontal="center"/>
    </xf>
    <xf numFmtId="8" fontId="59" fillId="0" borderId="0" xfId="0" applyNumberFormat="1" applyFont="1" applyAlignment="1">
      <alignment horizontal="left" vertical="center" wrapText="1" indent="1"/>
    </xf>
    <xf numFmtId="0" fontId="54" fillId="5" borderId="1" xfId="1" applyFont="1" applyFill="1" applyBorder="1" applyAlignment="1">
      <alignment horizontal="center"/>
    </xf>
    <xf numFmtId="0" fontId="60" fillId="0" borderId="1" xfId="0" applyFont="1" applyBorder="1" applyAlignment="1">
      <alignment horizontal="center"/>
    </xf>
    <xf numFmtId="0" fontId="0" fillId="0" borderId="14" xfId="0" applyFont="1" applyBorder="1" applyAlignment="1">
      <alignment horizontal="center"/>
    </xf>
    <xf numFmtId="0" fontId="2" fillId="0" borderId="14" xfId="0" applyFont="1" applyBorder="1" applyAlignment="1">
      <alignment horizontal="center"/>
    </xf>
    <xf numFmtId="0" fontId="8" fillId="3" borderId="0" xfId="0" applyFont="1" applyFill="1" applyAlignment="1">
      <alignment horizontal="center"/>
    </xf>
    <xf numFmtId="0" fontId="8" fillId="4" borderId="1" xfId="0" applyFont="1" applyFill="1" applyBorder="1" applyAlignment="1">
      <alignment horizontal="center"/>
    </xf>
    <xf numFmtId="0" fontId="8" fillId="35" borderId="0" xfId="0" applyFont="1" applyFill="1"/>
    <xf numFmtId="0" fontId="8" fillId="2" borderId="1" xfId="0" applyFont="1" applyFill="1" applyBorder="1"/>
    <xf numFmtId="0" fontId="8" fillId="0" borderId="1" xfId="0" applyFont="1" applyBorder="1"/>
    <xf numFmtId="0" fontId="0" fillId="0" borderId="0" xfId="0" applyAlignment="1">
      <alignment horizontal="right"/>
    </xf>
    <xf numFmtId="0" fontId="61" fillId="11" borderId="24" xfId="0" applyFont="1" applyFill="1" applyBorder="1" applyAlignment="1">
      <alignment vertical="top" wrapText="1"/>
    </xf>
    <xf numFmtId="0" fontId="8" fillId="0" borderId="1" xfId="0" applyFont="1" applyBorder="1" applyAlignment="1">
      <alignment horizontal="left" vertical="center"/>
    </xf>
    <xf numFmtId="0" fontId="8" fillId="0" borderId="1" xfId="0" applyFont="1" applyBorder="1" applyAlignment="1">
      <alignment horizontal="center" vertical="center"/>
    </xf>
    <xf numFmtId="0" fontId="62" fillId="0" borderId="1" xfId="1" applyFont="1" applyBorder="1" applyAlignment="1">
      <alignment horizontal="left" vertical="center"/>
    </xf>
    <xf numFmtId="8" fontId="49" fillId="0" borderId="1" xfId="0" applyNumberFormat="1" applyFont="1" applyBorder="1" applyAlignment="1">
      <alignment horizontal="center" vertical="center"/>
    </xf>
    <xf numFmtId="0" fontId="49" fillId="0" borderId="1" xfId="0" applyFont="1" applyBorder="1" applyAlignment="1">
      <alignment horizontal="center" vertical="center"/>
    </xf>
    <xf numFmtId="0" fontId="8" fillId="0" borderId="1" xfId="0" applyFont="1" applyFill="1" applyBorder="1" applyAlignment="1">
      <alignment horizontal="left" vertical="center"/>
    </xf>
    <xf numFmtId="0" fontId="8" fillId="3" borderId="0" xfId="0" applyFont="1" applyFill="1" applyBorder="1" applyAlignment="1">
      <alignment horizontal="left" vertical="center"/>
    </xf>
    <xf numFmtId="0" fontId="8" fillId="2" borderId="1" xfId="0" applyFont="1" applyFill="1" applyBorder="1" applyAlignment="1">
      <alignment horizontal="left" vertical="center"/>
    </xf>
    <xf numFmtId="0" fontId="8" fillId="4" borderId="1" xfId="0" applyFont="1" applyFill="1" applyBorder="1" applyAlignment="1">
      <alignment horizontal="left" vertical="center"/>
    </xf>
    <xf numFmtId="0" fontId="0" fillId="0" borderId="0" xfId="0" applyAlignment="1">
      <alignment vertical="center"/>
    </xf>
    <xf numFmtId="0" fontId="63" fillId="0" borderId="0" xfId="0" applyFont="1" applyAlignment="1">
      <alignment vertical="center"/>
    </xf>
    <xf numFmtId="0" fontId="21" fillId="0" borderId="0" xfId="0" applyFont="1" applyFill="1" applyAlignment="1">
      <alignment vertical="center"/>
    </xf>
    <xf numFmtId="8" fontId="0" fillId="0" borderId="1" xfId="0" applyNumberFormat="1" applyFill="1" applyBorder="1"/>
    <xf numFmtId="0" fontId="0" fillId="0" borderId="12" xfId="0" applyFill="1" applyBorder="1"/>
    <xf numFmtId="0" fontId="0" fillId="0" borderId="14" xfId="0" applyFill="1" applyBorder="1"/>
    <xf numFmtId="0" fontId="9" fillId="3" borderId="0" xfId="0" applyFont="1" applyFill="1" applyAlignment="1">
      <alignment vertical="center" wrapText="1"/>
    </xf>
    <xf numFmtId="0" fontId="0" fillId="0" borderId="0" xfId="0" applyAlignment="1">
      <alignment vertical="center"/>
    </xf>
    <xf numFmtId="165" fontId="0" fillId="0" borderId="0" xfId="0" applyNumberFormat="1" applyFill="1"/>
    <xf numFmtId="164" fontId="0" fillId="0" borderId="0" xfId="0" applyNumberFormat="1" applyFill="1" applyAlignment="1">
      <alignment horizontal="center"/>
    </xf>
    <xf numFmtId="8" fontId="0" fillId="2" borderId="0" xfId="0" applyNumberFormat="1" applyFill="1" applyAlignment="1">
      <alignment vertical="center"/>
    </xf>
    <xf numFmtId="0" fontId="64" fillId="3" borderId="0" xfId="0" applyFont="1" applyFill="1"/>
    <xf numFmtId="8" fontId="0" fillId="15" borderId="0" xfId="0" applyNumberFormat="1" applyFill="1"/>
    <xf numFmtId="0" fontId="0" fillId="2" borderId="25" xfId="0" applyFill="1" applyBorder="1"/>
    <xf numFmtId="0" fontId="0" fillId="2" borderId="26" xfId="0" applyFill="1" applyBorder="1"/>
    <xf numFmtId="8" fontId="0" fillId="2" borderId="26" xfId="0" applyNumberFormat="1" applyFill="1" applyBorder="1"/>
    <xf numFmtId="0" fontId="0" fillId="3" borderId="27" xfId="0" applyFill="1" applyBorder="1"/>
    <xf numFmtId="0" fontId="0" fillId="0" borderId="28" xfId="0" applyBorder="1"/>
    <xf numFmtId="0" fontId="0" fillId="20" borderId="28" xfId="0" applyFill="1" applyBorder="1"/>
    <xf numFmtId="0" fontId="0" fillId="20" borderId="1" xfId="0" applyFill="1" applyBorder="1"/>
    <xf numFmtId="8" fontId="0" fillId="20" borderId="1" xfId="0" applyNumberFormat="1" applyFill="1" applyBorder="1"/>
    <xf numFmtId="0" fontId="0" fillId="2" borderId="28" xfId="0" applyFill="1" applyBorder="1"/>
    <xf numFmtId="8" fontId="0" fillId="32" borderId="1" xfId="0" applyNumberFormat="1" applyFill="1" applyBorder="1"/>
    <xf numFmtId="8" fontId="0" fillId="23" borderId="1" xfId="0" applyNumberFormat="1" applyFont="1" applyFill="1" applyBorder="1"/>
    <xf numFmtId="8" fontId="0" fillId="36" borderId="1" xfId="0" applyNumberFormat="1" applyFill="1" applyBorder="1"/>
    <xf numFmtId="8" fontId="0" fillId="0" borderId="29" xfId="0" applyNumberFormat="1" applyBorder="1"/>
    <xf numFmtId="0" fontId="0" fillId="0" borderId="29" xfId="0" applyBorder="1"/>
    <xf numFmtId="8" fontId="0" fillId="0" borderId="9" xfId="0" applyNumberFormat="1" applyBorder="1"/>
    <xf numFmtId="0" fontId="0" fillId="2" borderId="11" xfId="0" applyFill="1" applyBorder="1"/>
    <xf numFmtId="8" fontId="0" fillId="2" borderId="30" xfId="0" applyNumberFormat="1" applyFill="1" applyBorder="1"/>
    <xf numFmtId="8" fontId="0" fillId="0" borderId="12" xfId="0" applyNumberFormat="1" applyBorder="1"/>
    <xf numFmtId="0" fontId="0" fillId="23" borderId="0" xfId="0" applyFill="1" applyBorder="1"/>
    <xf numFmtId="0" fontId="0" fillId="23" borderId="10" xfId="0" applyFill="1" applyBorder="1"/>
    <xf numFmtId="8" fontId="0" fillId="23" borderId="9" xfId="0" applyNumberFormat="1" applyFill="1" applyBorder="1"/>
    <xf numFmtId="0" fontId="0" fillId="23" borderId="31" xfId="0" applyFill="1" applyBorder="1"/>
    <xf numFmtId="0" fontId="0" fillId="2" borderId="0" xfId="0" applyFont="1" applyFill="1" applyBorder="1" applyAlignment="1">
      <alignment horizontal="center"/>
    </xf>
    <xf numFmtId="0" fontId="0" fillId="23" borderId="13" xfId="0" applyFill="1" applyBorder="1"/>
    <xf numFmtId="0" fontId="0" fillId="2" borderId="12" xfId="0" applyFill="1" applyBorder="1"/>
    <xf numFmtId="0" fontId="0" fillId="15" borderId="15" xfId="0" applyFill="1" applyBorder="1"/>
    <xf numFmtId="0" fontId="0" fillId="0" borderId="22" xfId="0" applyBorder="1"/>
    <xf numFmtId="0" fontId="0" fillId="23" borderId="12" xfId="0" applyFill="1" applyBorder="1"/>
    <xf numFmtId="0" fontId="0" fillId="23" borderId="11" xfId="0" applyFill="1" applyBorder="1"/>
    <xf numFmtId="0" fontId="52" fillId="0" borderId="0" xfId="0" applyFont="1" applyBorder="1" applyAlignment="1">
      <alignment vertical="top" wrapText="1"/>
    </xf>
    <xf numFmtId="0" fontId="53" fillId="0" borderId="0" xfId="0" applyFont="1" applyBorder="1"/>
    <xf numFmtId="0" fontId="0" fillId="0" borderId="0" xfId="0" applyBorder="1" applyAlignment="1">
      <alignment horizontal="center"/>
    </xf>
    <xf numFmtId="0" fontId="52" fillId="0" borderId="0" xfId="0" applyFont="1" applyFill="1" applyBorder="1" applyAlignment="1">
      <alignment vertical="top" wrapText="1"/>
    </xf>
    <xf numFmtId="8" fontId="0" fillId="0" borderId="0" xfId="0" applyNumberFormat="1" applyBorder="1"/>
    <xf numFmtId="165" fontId="23" fillId="2" borderId="0" xfId="0" applyNumberFormat="1" applyFont="1" applyFill="1"/>
    <xf numFmtId="0" fontId="0" fillId="0" borderId="0" xfId="0" applyAlignment="1">
      <alignment wrapText="1"/>
    </xf>
    <xf numFmtId="0" fontId="0" fillId="0" borderId="0" xfId="0" applyFont="1" applyBorder="1"/>
    <xf numFmtId="0" fontId="11" fillId="0" borderId="0" xfId="0" applyFont="1" applyFill="1" applyBorder="1"/>
    <xf numFmtId="0" fontId="37" fillId="0" borderId="0" xfId="0" applyFont="1" applyFill="1" applyBorder="1" applyAlignment="1">
      <alignment wrapText="1"/>
    </xf>
    <xf numFmtId="0" fontId="0" fillId="0" borderId="0" xfId="0" applyFont="1" applyFill="1" applyBorder="1"/>
    <xf numFmtId="0" fontId="0" fillId="0" borderId="0" xfId="0"/>
    <xf numFmtId="0" fontId="0" fillId="0" borderId="0" xfId="0" applyBorder="1"/>
    <xf numFmtId="0" fontId="0" fillId="0" borderId="0" xfId="0" applyFill="1"/>
    <xf numFmtId="0" fontId="0" fillId="15" borderId="0" xfId="0" applyFill="1"/>
    <xf numFmtId="0" fontId="0" fillId="2" borderId="0" xfId="0" applyFill="1" applyAlignment="1">
      <alignment vertical="center"/>
    </xf>
    <xf numFmtId="0" fontId="2" fillId="0" borderId="0" xfId="0" applyFont="1" applyBorder="1"/>
    <xf numFmtId="0" fontId="0" fillId="0" borderId="0" xfId="0" applyBorder="1"/>
    <xf numFmtId="0" fontId="0" fillId="2" borderId="0" xfId="0" applyFill="1" applyBorder="1"/>
    <xf numFmtId="0" fontId="0" fillId="0" borderId="0" xfId="0" applyFill="1"/>
    <xf numFmtId="0" fontId="32" fillId="0" borderId="0" xfId="0" applyFont="1" applyFill="1" applyBorder="1"/>
    <xf numFmtId="0" fontId="0" fillId="0" borderId="0" xfId="0" applyFill="1" applyBorder="1"/>
    <xf numFmtId="0" fontId="2" fillId="0" borderId="0" xfId="0" applyFont="1" applyFill="1" applyBorder="1"/>
    <xf numFmtId="0" fontId="2" fillId="2" borderId="0" xfId="0" applyFont="1" applyFill="1" applyBorder="1"/>
    <xf numFmtId="0" fontId="0" fillId="0" borderId="0" xfId="0"/>
    <xf numFmtId="0" fontId="32" fillId="0" borderId="0" xfId="0" applyFont="1" applyFill="1" applyBorder="1"/>
    <xf numFmtId="0" fontId="0" fillId="0" borderId="0" xfId="0" applyFill="1" applyBorder="1"/>
    <xf numFmtId="0" fontId="2" fillId="0" borderId="0" xfId="0" applyFont="1" applyFill="1" applyBorder="1"/>
    <xf numFmtId="0" fontId="2" fillId="2" borderId="0" xfId="0" applyFont="1" applyFill="1" applyBorder="1"/>
    <xf numFmtId="0" fontId="0" fillId="0" borderId="0" xfId="0"/>
    <xf numFmtId="0" fontId="3" fillId="0" borderId="0" xfId="0" applyFont="1"/>
    <xf numFmtId="0" fontId="0" fillId="0" borderId="0" xfId="0" applyBorder="1"/>
    <xf numFmtId="0" fontId="0" fillId="0" borderId="0" xfId="0" applyFill="1"/>
    <xf numFmtId="0" fontId="0" fillId="0" borderId="0" xfId="0" applyFill="1" applyBorder="1"/>
    <xf numFmtId="0" fontId="0" fillId="15" borderId="0" xfId="0" applyFill="1"/>
    <xf numFmtId="0" fontId="21" fillId="15" borderId="0" xfId="0" applyFont="1" applyFill="1"/>
    <xf numFmtId="0" fontId="0" fillId="15" borderId="0" xfId="0" applyFill="1" applyBorder="1"/>
    <xf numFmtId="0" fontId="2" fillId="0" borderId="0" xfId="0" applyFont="1" applyFill="1" applyBorder="1"/>
    <xf numFmtId="0" fontId="32" fillId="0" borderId="0" xfId="0" applyFont="1"/>
    <xf numFmtId="0" fontId="0" fillId="11" borderId="0" xfId="0" applyFill="1"/>
    <xf numFmtId="0" fontId="23" fillId="0" borderId="0" xfId="0" applyFont="1" applyFill="1" applyBorder="1"/>
    <xf numFmtId="0" fontId="0" fillId="0" borderId="0" xfId="0"/>
    <xf numFmtId="0" fontId="0" fillId="2" borderId="0" xfId="0" applyFill="1"/>
    <xf numFmtId="0" fontId="0" fillId="0" borderId="0" xfId="0" applyFill="1"/>
    <xf numFmtId="0" fontId="0" fillId="0" borderId="0" xfId="0" applyFill="1" applyBorder="1"/>
    <xf numFmtId="0" fontId="0" fillId="15" borderId="0" xfId="0" applyFill="1"/>
    <xf numFmtId="8" fontId="0" fillId="2" borderId="0" xfId="0" applyNumberFormat="1" applyFill="1"/>
    <xf numFmtId="0" fontId="28" fillId="0" borderId="0" xfId="1"/>
    <xf numFmtId="0" fontId="11" fillId="2" borderId="0" xfId="0" applyFont="1" applyFill="1"/>
    <xf numFmtId="0" fontId="11" fillId="2" borderId="0" xfId="0" applyFont="1" applyFill="1" applyBorder="1"/>
    <xf numFmtId="0" fontId="25" fillId="2" borderId="0" xfId="0" applyFont="1" applyFill="1" applyAlignment="1">
      <alignment vertical="center" wrapText="1"/>
    </xf>
    <xf numFmtId="0" fontId="0" fillId="37" borderId="0" xfId="0" applyFill="1"/>
    <xf numFmtId="8" fontId="0" fillId="3" borderId="0" xfId="0" applyNumberFormat="1" applyFill="1"/>
    <xf numFmtId="8" fontId="0" fillId="23" borderId="0" xfId="0" applyNumberFormat="1" applyFill="1" applyBorder="1"/>
    <xf numFmtId="0" fontId="0" fillId="4" borderId="0" xfId="0" applyFill="1" applyBorder="1"/>
    <xf numFmtId="0" fontId="2" fillId="2" borderId="0" xfId="0" applyFont="1" applyFill="1"/>
    <xf numFmtId="0" fontId="0" fillId="2" borderId="0" xfId="0" applyFill="1" applyAlignment="1">
      <alignment horizontal="center"/>
    </xf>
    <xf numFmtId="164" fontId="0" fillId="0" borderId="0" xfId="0" applyNumberFormat="1" applyFill="1"/>
    <xf numFmtId="0" fontId="0" fillId="0" borderId="0" xfId="0" applyFill="1" applyBorder="1" applyAlignment="1">
      <alignment horizontal="center"/>
    </xf>
    <xf numFmtId="0" fontId="0" fillId="2" borderId="0" xfId="0" applyFill="1" applyBorder="1" applyAlignment="1">
      <alignment horizontal="center"/>
    </xf>
    <xf numFmtId="8" fontId="0" fillId="0" borderId="0" xfId="0" applyNumberFormat="1" applyFill="1" applyBorder="1"/>
    <xf numFmtId="0" fontId="0" fillId="3" borderId="0" xfId="0" applyFill="1" applyAlignment="1">
      <alignment horizontal="center"/>
    </xf>
    <xf numFmtId="0" fontId="2" fillId="22" borderId="0" xfId="0" applyFont="1" applyFill="1" applyBorder="1"/>
    <xf numFmtId="0" fontId="23" fillId="22" borderId="0" xfId="0" applyFont="1" applyFill="1"/>
    <xf numFmtId="0" fontId="21" fillId="22" borderId="0" xfId="0" applyFont="1" applyFill="1" applyAlignment="1">
      <alignment vertical="center"/>
    </xf>
    <xf numFmtId="0" fontId="66" fillId="2" borderId="0" xfId="0" applyFont="1" applyFill="1" applyAlignment="1">
      <alignment vertical="center"/>
    </xf>
    <xf numFmtId="6" fontId="0" fillId="0" borderId="1" xfId="0" applyNumberFormat="1" applyBorder="1"/>
    <xf numFmtId="8" fontId="0" fillId="5" borderId="1" xfId="0" applyNumberFormat="1" applyFill="1" applyBorder="1"/>
    <xf numFmtId="0" fontId="67" fillId="2" borderId="1" xfId="0" applyFont="1" applyFill="1" applyBorder="1"/>
    <xf numFmtId="6" fontId="0" fillId="2" borderId="1" xfId="0" applyNumberFormat="1" applyFill="1" applyBorder="1"/>
    <xf numFmtId="6" fontId="0" fillId="5" borderId="1" xfId="0" applyNumberFormat="1" applyFill="1" applyBorder="1"/>
    <xf numFmtId="0" fontId="0" fillId="0" borderId="21" xfId="0" applyBorder="1"/>
    <xf numFmtId="8" fontId="0" fillId="2" borderId="12" xfId="0" applyNumberFormat="1" applyFill="1" applyBorder="1"/>
    <xf numFmtId="0" fontId="22" fillId="0" borderId="0" xfId="0" applyFont="1" applyAlignment="1">
      <alignment horizontal="left"/>
    </xf>
    <xf numFmtId="0" fontId="23" fillId="0" borderId="0" xfId="0" applyFont="1" applyAlignment="1">
      <alignment horizontal="left"/>
    </xf>
    <xf numFmtId="0" fontId="68" fillId="0" borderId="0" xfId="0" applyFont="1" applyAlignment="1">
      <alignment horizontal="left"/>
    </xf>
    <xf numFmtId="0" fontId="69" fillId="0" borderId="0" xfId="0" applyFont="1" applyAlignment="1">
      <alignment horizontal="left"/>
    </xf>
    <xf numFmtId="0" fontId="70" fillId="0" borderId="0" xfId="0" applyFont="1" applyAlignment="1">
      <alignment horizontal="left" vertical="top" wrapText="1"/>
    </xf>
    <xf numFmtId="12" fontId="23" fillId="0" borderId="0" xfId="0" applyNumberFormat="1" applyFont="1" applyAlignment="1">
      <alignment horizontal="left"/>
    </xf>
    <xf numFmtId="0" fontId="71" fillId="0" borderId="0" xfId="0" applyFont="1" applyAlignment="1">
      <alignment horizontal="left" vertical="top" wrapText="1"/>
    </xf>
    <xf numFmtId="0" fontId="52" fillId="0" borderId="0" xfId="0" applyFont="1" applyAlignment="1">
      <alignment vertical="top" wrapText="1"/>
    </xf>
    <xf numFmtId="0" fontId="72" fillId="0" borderId="0" xfId="0" applyFont="1" applyAlignment="1">
      <alignment horizontal="left"/>
    </xf>
    <xf numFmtId="0" fontId="72" fillId="0" borderId="0" xfId="0" applyFont="1" applyAlignment="1">
      <alignment horizontal="left" vertical="top" wrapText="1"/>
    </xf>
    <xf numFmtId="0" fontId="0" fillId="0" borderId="0" xfId="0" applyFont="1" applyAlignment="1">
      <alignment horizontal="left"/>
    </xf>
    <xf numFmtId="0" fontId="2" fillId="0" borderId="1" xfId="0" applyFont="1" applyBorder="1" applyAlignment="1">
      <alignment horizontal="left"/>
    </xf>
    <xf numFmtId="0" fontId="73" fillId="0" borderId="0" xfId="0" applyFont="1" applyAlignment="1">
      <alignment horizontal="left"/>
    </xf>
    <xf numFmtId="0" fontId="0" fillId="0" borderId="1" xfId="0" applyFont="1" applyBorder="1" applyAlignment="1">
      <alignment horizontal="left"/>
    </xf>
    <xf numFmtId="0" fontId="0" fillId="4" borderId="1" xfId="0" applyFont="1" applyFill="1" applyBorder="1" applyAlignment="1">
      <alignment horizontal="left"/>
    </xf>
    <xf numFmtId="0" fontId="55" fillId="0" borderId="1" xfId="0" applyFont="1" applyBorder="1" applyAlignment="1">
      <alignment horizontal="left" vertical="top" wrapText="1"/>
    </xf>
    <xf numFmtId="12" fontId="0" fillId="0" borderId="1" xfId="0" applyNumberFormat="1" applyFont="1" applyBorder="1" applyAlignment="1">
      <alignment horizontal="left"/>
    </xf>
    <xf numFmtId="0" fontId="8" fillId="0" borderId="1" xfId="0" applyFont="1" applyBorder="1" applyAlignment="1">
      <alignment horizontal="left"/>
    </xf>
    <xf numFmtId="0" fontId="55" fillId="2" borderId="1" xfId="0" applyFont="1" applyFill="1" applyBorder="1" applyAlignment="1">
      <alignment horizontal="left" vertical="top" wrapText="1"/>
    </xf>
    <xf numFmtId="0" fontId="0" fillId="2" borderId="1" xfId="0" applyFont="1" applyFill="1" applyBorder="1" applyAlignment="1">
      <alignment horizontal="left"/>
    </xf>
    <xf numFmtId="0" fontId="0" fillId="0" borderId="0" xfId="0"/>
    <xf numFmtId="0" fontId="0" fillId="2" borderId="0" xfId="0" applyFill="1"/>
    <xf numFmtId="0" fontId="23" fillId="2" borderId="0" xfId="0" applyFont="1" applyFill="1" applyAlignment="1">
      <alignment horizontal="center"/>
    </xf>
    <xf numFmtId="0" fontId="0" fillId="0" borderId="0" xfId="0"/>
    <xf numFmtId="8" fontId="0" fillId="0" borderId="0" xfId="0" applyNumberFormat="1"/>
    <xf numFmtId="6" fontId="0" fillId="0" borderId="0" xfId="0" applyNumberFormat="1"/>
    <xf numFmtId="0" fontId="0" fillId="0" borderId="1" xfId="0" applyBorder="1"/>
    <xf numFmtId="8" fontId="0" fillId="0" borderId="1" xfId="0" applyNumberFormat="1" applyBorder="1"/>
    <xf numFmtId="0" fontId="0" fillId="2" borderId="1" xfId="0" applyFill="1" applyBorder="1"/>
    <xf numFmtId="8" fontId="0" fillId="2" borderId="1" xfId="0" applyNumberFormat="1" applyFill="1" applyBorder="1"/>
    <xf numFmtId="0" fontId="51" fillId="2" borderId="1" xfId="0" applyFont="1" applyFill="1" applyBorder="1"/>
    <xf numFmtId="0" fontId="0" fillId="4" borderId="1" xfId="0" applyFill="1" applyBorder="1"/>
    <xf numFmtId="8" fontId="0" fillId="4" borderId="1" xfId="0" applyNumberFormat="1" applyFill="1" applyBorder="1"/>
    <xf numFmtId="0" fontId="21" fillId="0" borderId="0" xfId="0" applyFont="1" applyBorder="1"/>
    <xf numFmtId="0" fontId="0" fillId="0" borderId="0" xfId="0"/>
    <xf numFmtId="0" fontId="0" fillId="2" borderId="0" xfId="0" applyFill="1"/>
    <xf numFmtId="0" fontId="21" fillId="0" borderId="1" xfId="0" applyFont="1" applyBorder="1"/>
    <xf numFmtId="0" fontId="0" fillId="0" borderId="0" xfId="0" applyAlignment="1">
      <alignment vertical="center"/>
    </xf>
    <xf numFmtId="0" fontId="0" fillId="0" borderId="0" xfId="0" applyAlignment="1">
      <alignment vertical="center"/>
    </xf>
    <xf numFmtId="0" fontId="23" fillId="2" borderId="0" xfId="0" applyFont="1" applyFill="1" applyBorder="1"/>
    <xf numFmtId="8" fontId="0" fillId="2" borderId="0" xfId="0" applyNumberFormat="1" applyFill="1" applyBorder="1"/>
    <xf numFmtId="0" fontId="17" fillId="0" borderId="0" xfId="0" applyFont="1" applyAlignment="1">
      <alignment vertical="center"/>
    </xf>
    <xf numFmtId="8" fontId="23" fillId="2" borderId="0" xfId="0" applyNumberFormat="1" applyFont="1" applyFill="1" applyAlignment="1">
      <alignment horizontal="center"/>
    </xf>
    <xf numFmtId="0" fontId="5" fillId="22" borderId="0" xfId="0" applyFont="1" applyFill="1"/>
    <xf numFmtId="0" fontId="5" fillId="22" borderId="0" xfId="0" applyFont="1" applyFill="1" applyBorder="1"/>
    <xf numFmtId="0" fontId="37" fillId="22" borderId="0" xfId="0" applyFont="1" applyFill="1" applyBorder="1" applyAlignment="1">
      <alignment wrapText="1"/>
    </xf>
    <xf numFmtId="0" fontId="0" fillId="22" borderId="0" xfId="0" applyFill="1" applyBorder="1"/>
    <xf numFmtId="165" fontId="23" fillId="0" borderId="0" xfId="0" applyNumberFormat="1" applyFont="1" applyFill="1"/>
    <xf numFmtId="0" fontId="23" fillId="9" borderId="0" xfId="0" applyFont="1" applyFill="1"/>
    <xf numFmtId="0" fontId="22" fillId="0" borderId="0" xfId="0" applyFont="1" applyFill="1"/>
    <xf numFmtId="0" fontId="3" fillId="2" borderId="0" xfId="0" applyFont="1" applyFill="1"/>
    <xf numFmtId="0" fontId="8" fillId="15" borderId="0" xfId="0" applyFont="1" applyFill="1"/>
    <xf numFmtId="0" fontId="38" fillId="0" borderId="0" xfId="0" applyFont="1" applyFill="1"/>
    <xf numFmtId="0" fontId="10" fillId="3" borderId="0" xfId="0" applyFont="1" applyFill="1" applyBorder="1" applyAlignment="1">
      <alignment vertical="center" wrapText="1"/>
    </xf>
    <xf numFmtId="0" fontId="16" fillId="0" borderId="0" xfId="0" applyFont="1" applyFill="1"/>
    <xf numFmtId="0" fontId="0" fillId="0" borderId="0" xfId="0" applyFill="1" applyAlignment="1">
      <alignment wrapText="1"/>
    </xf>
    <xf numFmtId="8" fontId="23" fillId="0" borderId="0" xfId="0" applyNumberFormat="1" applyFont="1" applyFill="1"/>
    <xf numFmtId="8" fontId="23" fillId="0" borderId="0" xfId="0" applyNumberFormat="1" applyFont="1"/>
    <xf numFmtId="0" fontId="75" fillId="0" borderId="0" xfId="0" applyFont="1" applyAlignment="1">
      <alignment horizontal="left" vertical="center" wrapText="1"/>
    </xf>
    <xf numFmtId="0" fontId="20" fillId="0" borderId="0" xfId="0" applyFont="1" applyAlignment="1">
      <alignment horizontal="left" vertical="center" wrapText="1"/>
    </xf>
    <xf numFmtId="0" fontId="20" fillId="2" borderId="32" xfId="0" applyFont="1" applyFill="1" applyBorder="1" applyAlignment="1">
      <alignment horizontal="left" vertical="center" wrapText="1"/>
    </xf>
    <xf numFmtId="0" fontId="20" fillId="2" borderId="33" xfId="0" applyFont="1" applyFill="1" applyBorder="1" applyAlignment="1">
      <alignment horizontal="left" vertical="center" wrapText="1"/>
    </xf>
    <xf numFmtId="8" fontId="20" fillId="2" borderId="33" xfId="0" applyNumberFormat="1" applyFont="1" applyFill="1" applyBorder="1" applyAlignment="1">
      <alignment horizontal="right" vertical="center" wrapText="1"/>
    </xf>
    <xf numFmtId="0" fontId="20" fillId="38" borderId="34" xfId="0" applyFont="1" applyFill="1" applyBorder="1" applyAlignment="1">
      <alignment horizontal="left" vertical="center" wrapText="1"/>
    </xf>
    <xf numFmtId="0" fontId="20" fillId="38" borderId="35" xfId="0" applyFont="1" applyFill="1" applyBorder="1" applyAlignment="1">
      <alignment horizontal="left" vertical="center" wrapText="1"/>
    </xf>
    <xf numFmtId="8" fontId="20" fillId="38" borderId="35" xfId="0" applyNumberFormat="1" applyFont="1" applyFill="1" applyBorder="1" applyAlignment="1">
      <alignment horizontal="right" vertical="center" wrapText="1"/>
    </xf>
    <xf numFmtId="0" fontId="20" fillId="0" borderId="34" xfId="0" applyFont="1" applyBorder="1" applyAlignment="1">
      <alignment horizontal="left" vertical="center" wrapText="1"/>
    </xf>
    <xf numFmtId="0" fontId="20" fillId="0" borderId="35" xfId="0" applyFont="1" applyBorder="1" applyAlignment="1">
      <alignment horizontal="left" vertical="center" wrapText="1"/>
    </xf>
    <xf numFmtId="8" fontId="20" fillId="0" borderId="35" xfId="0" applyNumberFormat="1" applyFont="1" applyBorder="1" applyAlignment="1">
      <alignment horizontal="right" vertical="center" wrapText="1"/>
    </xf>
    <xf numFmtId="0" fontId="20" fillId="2" borderId="34" xfId="0" applyFont="1" applyFill="1" applyBorder="1" applyAlignment="1">
      <alignment horizontal="left" vertical="center" wrapText="1"/>
    </xf>
    <xf numFmtId="0" fontId="20" fillId="2" borderId="35" xfId="0" applyFont="1" applyFill="1" applyBorder="1" applyAlignment="1">
      <alignment horizontal="left" vertical="center" wrapText="1"/>
    </xf>
    <xf numFmtId="8" fontId="20" fillId="2" borderId="35" xfId="0" applyNumberFormat="1" applyFont="1" applyFill="1" applyBorder="1" applyAlignment="1">
      <alignment horizontal="right" vertical="center" wrapText="1"/>
    </xf>
    <xf numFmtId="0" fontId="20" fillId="39" borderId="34" xfId="0" applyFont="1" applyFill="1" applyBorder="1" applyAlignment="1">
      <alignment horizontal="left" vertical="center" wrapText="1"/>
    </xf>
    <xf numFmtId="0" fontId="20" fillId="39" borderId="35" xfId="0" applyFont="1" applyFill="1" applyBorder="1" applyAlignment="1">
      <alignment horizontal="left" vertical="center" wrapText="1"/>
    </xf>
    <xf numFmtId="8" fontId="20" fillId="39" borderId="35" xfId="0" applyNumberFormat="1" applyFont="1" applyFill="1" applyBorder="1" applyAlignment="1">
      <alignment horizontal="right" vertical="center" wrapText="1"/>
    </xf>
    <xf numFmtId="0" fontId="20" fillId="0" borderId="36" xfId="0" applyFont="1" applyBorder="1" applyAlignment="1">
      <alignment horizontal="left" vertical="center" wrapText="1"/>
    </xf>
    <xf numFmtId="0" fontId="20" fillId="0" borderId="37" xfId="0" applyFont="1" applyBorder="1" applyAlignment="1">
      <alignment horizontal="left" vertical="center" wrapText="1"/>
    </xf>
    <xf numFmtId="8" fontId="20" fillId="0" borderId="37" xfId="0" applyNumberFormat="1" applyFont="1" applyBorder="1" applyAlignment="1">
      <alignment horizontal="right" vertical="center" wrapText="1"/>
    </xf>
    <xf numFmtId="8" fontId="20" fillId="0" borderId="0" xfId="0" applyNumberFormat="1" applyFont="1" applyAlignment="1">
      <alignment horizontal="right" vertical="center" wrapText="1"/>
    </xf>
    <xf numFmtId="0" fontId="20" fillId="0" borderId="0" xfId="0" applyFont="1" applyFill="1" applyBorder="1" applyAlignment="1">
      <alignment horizontal="left" vertical="center" wrapText="1"/>
    </xf>
    <xf numFmtId="8" fontId="20" fillId="0" borderId="0" xfId="0" applyNumberFormat="1" applyFont="1" applyFill="1" applyBorder="1" applyAlignment="1">
      <alignment horizontal="right" vertical="center" wrapText="1"/>
    </xf>
    <xf numFmtId="0" fontId="75" fillId="40" borderId="38" xfId="0" applyFont="1" applyFill="1" applyBorder="1" applyAlignment="1">
      <alignment horizontal="left" vertical="center" wrapText="1"/>
    </xf>
    <xf numFmtId="0" fontId="20" fillId="40" borderId="38" xfId="0" applyFont="1" applyFill="1" applyBorder="1" applyAlignment="1">
      <alignment horizontal="left" vertical="center" wrapText="1"/>
    </xf>
    <xf numFmtId="0" fontId="20" fillId="2" borderId="38" xfId="0" applyFont="1" applyFill="1" applyBorder="1" applyAlignment="1">
      <alignment horizontal="left" vertical="center" wrapText="1"/>
    </xf>
    <xf numFmtId="8" fontId="20" fillId="2" borderId="38" xfId="0" applyNumberFormat="1" applyFont="1" applyFill="1" applyBorder="1" applyAlignment="1">
      <alignment horizontal="right" vertical="center" wrapText="1"/>
    </xf>
    <xf numFmtId="0" fontId="20" fillId="38" borderId="38" xfId="0" applyFont="1" applyFill="1" applyBorder="1" applyAlignment="1">
      <alignment horizontal="left" vertical="center" wrapText="1"/>
    </xf>
    <xf numFmtId="8" fontId="20" fillId="38" borderId="38" xfId="0" applyNumberFormat="1" applyFont="1" applyFill="1" applyBorder="1" applyAlignment="1">
      <alignment horizontal="right" vertical="center" wrapText="1"/>
    </xf>
    <xf numFmtId="0" fontId="20" fillId="0" borderId="38" xfId="0" applyFont="1" applyBorder="1" applyAlignment="1">
      <alignment horizontal="left" vertical="center" wrapText="1"/>
    </xf>
    <xf numFmtId="8" fontId="20" fillId="0" borderId="38" xfId="0" applyNumberFormat="1" applyFont="1" applyBorder="1" applyAlignment="1">
      <alignment horizontal="right" vertical="center" wrapText="1"/>
    </xf>
    <xf numFmtId="0" fontId="20" fillId="41" borderId="38" xfId="0" applyFont="1" applyFill="1" applyBorder="1" applyAlignment="1">
      <alignment horizontal="left" vertical="center" wrapText="1"/>
    </xf>
    <xf numFmtId="0" fontId="20" fillId="41" borderId="38" xfId="0" applyFont="1" applyFill="1" applyBorder="1" applyAlignment="1">
      <alignment horizontal="right" vertical="center" wrapText="1"/>
    </xf>
    <xf numFmtId="8" fontId="20" fillId="41" borderId="38" xfId="0" applyNumberFormat="1" applyFont="1" applyFill="1" applyBorder="1" applyAlignment="1">
      <alignment horizontal="right" vertical="center" wrapText="1"/>
    </xf>
    <xf numFmtId="0" fontId="21" fillId="0" borderId="0" xfId="0" applyFont="1" applyFill="1"/>
    <xf numFmtId="0" fontId="5" fillId="2" borderId="0" xfId="0" applyFont="1" applyFill="1"/>
    <xf numFmtId="0" fontId="0" fillId="11" borderId="0" xfId="0" applyFont="1" applyFill="1" applyAlignment="1">
      <alignment vertical="center"/>
    </xf>
    <xf numFmtId="0" fontId="3" fillId="0" borderId="0" xfId="0" applyFont="1" applyFill="1" applyAlignment="1">
      <alignment vertical="center"/>
    </xf>
    <xf numFmtId="0" fontId="23" fillId="15" borderId="0" xfId="0" applyFont="1" applyFill="1"/>
    <xf numFmtId="0" fontId="29" fillId="2" borderId="0" xfId="0" applyFont="1" applyFill="1" applyAlignment="1">
      <alignment vertical="center"/>
    </xf>
    <xf numFmtId="0" fontId="0" fillId="2" borderId="0" xfId="0" applyFill="1"/>
    <xf numFmtId="0" fontId="0" fillId="0" borderId="0" xfId="0" applyFont="1" applyFill="1" applyAlignment="1">
      <alignment vertical="center"/>
    </xf>
    <xf numFmtId="0" fontId="76" fillId="41" borderId="39" xfId="0" applyFont="1" applyFill="1" applyBorder="1" applyAlignment="1">
      <alignment vertical="center" wrapText="1"/>
    </xf>
    <xf numFmtId="0" fontId="76" fillId="41" borderId="40" xfId="0" applyFont="1" applyFill="1" applyBorder="1" applyAlignment="1">
      <alignment vertical="center" wrapText="1"/>
    </xf>
    <xf numFmtId="0" fontId="23" fillId="0" borderId="0" xfId="0" applyFont="1" applyAlignment="1">
      <alignment horizontal="center"/>
    </xf>
    <xf numFmtId="0" fontId="17" fillId="3" borderId="0" xfId="0" applyFont="1" applyFill="1"/>
    <xf numFmtId="0" fontId="28" fillId="0" borderId="0" xfId="1" applyAlignment="1">
      <alignment vertical="center"/>
    </xf>
    <xf numFmtId="0" fontId="79" fillId="0" borderId="0" xfId="0" applyFont="1" applyAlignment="1">
      <alignment vertical="center" wrapText="1"/>
    </xf>
    <xf numFmtId="0" fontId="28" fillId="0" borderId="0" xfId="1" applyAlignment="1">
      <alignment vertical="center" wrapText="1"/>
    </xf>
    <xf numFmtId="0" fontId="78" fillId="0" borderId="0" xfId="0" applyFont="1"/>
    <xf numFmtId="0" fontId="80" fillId="0" borderId="0" xfId="0" applyFont="1" applyAlignment="1">
      <alignment vertical="center" wrapText="1"/>
    </xf>
    <xf numFmtId="0" fontId="51" fillId="0" borderId="0" xfId="0" applyFont="1" applyAlignment="1">
      <alignment vertical="top" wrapText="1"/>
    </xf>
    <xf numFmtId="0" fontId="81" fillId="0" borderId="0" xfId="0" applyFont="1" applyAlignment="1">
      <alignment vertical="top" wrapText="1"/>
    </xf>
    <xf numFmtId="0" fontId="83" fillId="0" borderId="0" xfId="0" applyFont="1" applyAlignment="1">
      <alignment vertical="top" wrapText="1"/>
    </xf>
    <xf numFmtId="0" fontId="84" fillId="0" borderId="0" xfId="1" applyFont="1" applyAlignment="1">
      <alignment horizontal="left" vertical="center" wrapText="1" indent="2"/>
    </xf>
    <xf numFmtId="0" fontId="85" fillId="41" borderId="0" xfId="0" applyFont="1" applyFill="1" applyAlignment="1">
      <alignment vertical="center" wrapText="1"/>
    </xf>
    <xf numFmtId="0" fontId="84" fillId="0" borderId="0" xfId="1" applyFont="1" applyAlignment="1">
      <alignment vertical="center" wrapText="1"/>
    </xf>
    <xf numFmtId="0" fontId="84" fillId="0" borderId="0" xfId="1" applyFont="1" applyAlignment="1">
      <alignment horizontal="left" vertical="center" wrapText="1" indent="1"/>
    </xf>
    <xf numFmtId="0" fontId="86" fillId="0" borderId="0" xfId="0" applyFont="1" applyAlignment="1">
      <alignment horizontal="left" vertical="center" wrapText="1" indent="1"/>
    </xf>
    <xf numFmtId="0" fontId="52" fillId="0" borderId="0" xfId="0" applyFont="1" applyAlignment="1">
      <alignment vertical="top"/>
    </xf>
    <xf numFmtId="0" fontId="28" fillId="2" borderId="0" xfId="1" applyFill="1" applyAlignment="1">
      <alignment vertical="center"/>
    </xf>
    <xf numFmtId="0" fontId="5" fillId="0" borderId="0" xfId="0" applyFont="1" applyFill="1" applyBorder="1" applyAlignment="1">
      <alignment horizontal="center"/>
    </xf>
    <xf numFmtId="0" fontId="88" fillId="0" borderId="0" xfId="0" applyFont="1" applyAlignment="1">
      <alignment vertical="center" wrapText="1"/>
    </xf>
    <xf numFmtId="0" fontId="87" fillId="0" borderId="0" xfId="0" applyFont="1" applyAlignment="1">
      <alignment vertical="center" wrapText="1"/>
    </xf>
    <xf numFmtId="0" fontId="87" fillId="0" borderId="0" xfId="0" applyFont="1" applyAlignment="1">
      <alignment horizontal="left" vertical="center" wrapText="1" indent="1"/>
    </xf>
    <xf numFmtId="0" fontId="89" fillId="0" borderId="41" xfId="0" applyFont="1" applyBorder="1" applyAlignment="1">
      <alignment vertical="center" wrapText="1"/>
    </xf>
    <xf numFmtId="0" fontId="90" fillId="42" borderId="42" xfId="0" applyFont="1" applyFill="1" applyBorder="1" applyAlignment="1">
      <alignment horizontal="center" vertical="center" wrapText="1"/>
    </xf>
    <xf numFmtId="0" fontId="91" fillId="42" borderId="43" xfId="0" applyFont="1" applyFill="1" applyBorder="1" applyAlignment="1">
      <alignment vertical="center" wrapText="1"/>
    </xf>
    <xf numFmtId="0" fontId="90" fillId="43" borderId="44" xfId="0" applyFont="1" applyFill="1" applyBorder="1" applyAlignment="1">
      <alignment horizontal="center" vertical="center" wrapText="1"/>
    </xf>
    <xf numFmtId="0" fontId="91" fillId="43" borderId="45" xfId="0" applyFont="1" applyFill="1" applyBorder="1" applyAlignment="1">
      <alignment vertical="center" wrapText="1"/>
    </xf>
    <xf numFmtId="0" fontId="90" fillId="42" borderId="44" xfId="0" applyFont="1" applyFill="1" applyBorder="1" applyAlignment="1">
      <alignment horizontal="center" vertical="center" wrapText="1"/>
    </xf>
    <xf numFmtId="0" fontId="91" fillId="42" borderId="45" xfId="0" applyFont="1" applyFill="1" applyBorder="1" applyAlignment="1">
      <alignment vertical="center" wrapText="1"/>
    </xf>
    <xf numFmtId="0" fontId="90" fillId="42" borderId="46" xfId="0" applyFont="1" applyFill="1" applyBorder="1" applyAlignment="1">
      <alignment horizontal="center" vertical="center" wrapText="1"/>
    </xf>
    <xf numFmtId="0" fontId="28" fillId="42" borderId="47" xfId="1" applyFill="1" applyBorder="1" applyAlignment="1">
      <alignment vertical="center" wrapText="1"/>
    </xf>
    <xf numFmtId="0" fontId="79" fillId="0" borderId="0" xfId="0" applyFont="1"/>
    <xf numFmtId="0" fontId="15" fillId="2" borderId="0" xfId="0" applyFont="1" applyFill="1" applyAlignment="1">
      <alignment vertical="center"/>
    </xf>
    <xf numFmtId="0" fontId="0" fillId="2" borderId="0" xfId="0" applyFill="1" applyAlignment="1">
      <alignment horizontal="left" vertical="center" indent="1"/>
    </xf>
    <xf numFmtId="0" fontId="0" fillId="44" borderId="0" xfId="0" applyFill="1"/>
    <xf numFmtId="0" fontId="93" fillId="44" borderId="0" xfId="0" applyFont="1" applyFill="1" applyAlignment="1">
      <alignment horizontal="center" vertical="top" wrapText="1"/>
    </xf>
    <xf numFmtId="0" fontId="0" fillId="44" borderId="0" xfId="0" applyFill="1" applyAlignment="1">
      <alignment horizontal="center" vertical="top" wrapText="1"/>
    </xf>
    <xf numFmtId="0" fontId="82" fillId="41" borderId="0" xfId="0" applyFont="1" applyFill="1" applyAlignment="1">
      <alignment horizontal="left" vertical="top" wrapText="1"/>
    </xf>
    <xf numFmtId="0" fontId="0" fillId="45" borderId="0" xfId="0" applyFill="1" applyAlignment="1">
      <alignment horizontal="center" vertical="center" wrapText="1"/>
    </xf>
    <xf numFmtId="0" fontId="28" fillId="45" borderId="52" xfId="1" applyFill="1" applyBorder="1" applyAlignment="1">
      <alignment vertical="center" wrapText="1"/>
    </xf>
    <xf numFmtId="0" fontId="95" fillId="45" borderId="0" xfId="0" applyFont="1" applyFill="1" applyAlignment="1">
      <alignment horizontal="center" vertical="center" wrapText="1"/>
    </xf>
    <xf numFmtId="0" fontId="95" fillId="45" borderId="55" xfId="0" applyFont="1" applyFill="1" applyBorder="1" applyAlignment="1">
      <alignment vertical="center" wrapText="1"/>
    </xf>
    <xf numFmtId="0" fontId="0" fillId="45" borderId="58" xfId="0" applyFill="1" applyBorder="1" applyAlignment="1">
      <alignment vertical="center" wrapText="1"/>
    </xf>
    <xf numFmtId="0" fontId="0" fillId="45" borderId="59" xfId="0" applyFill="1" applyBorder="1"/>
    <xf numFmtId="0" fontId="95" fillId="45" borderId="58" xfId="0" applyFont="1" applyFill="1" applyBorder="1" applyAlignment="1">
      <alignment horizontal="center" vertical="center" wrapText="1"/>
    </xf>
    <xf numFmtId="0" fontId="95" fillId="45" borderId="59" xfId="0" applyFont="1" applyFill="1" applyBorder="1" applyAlignment="1">
      <alignment horizontal="center" vertical="center" wrapText="1"/>
    </xf>
    <xf numFmtId="0" fontId="0" fillId="45" borderId="59" xfId="0" applyFill="1" applyBorder="1" applyAlignment="1">
      <alignment horizontal="center" vertical="center" wrapText="1"/>
    </xf>
    <xf numFmtId="0" fontId="95" fillId="45" borderId="61" xfId="0" applyFont="1" applyFill="1" applyBorder="1" applyAlignment="1">
      <alignment horizontal="center" vertical="center" wrapText="1"/>
    </xf>
    <xf numFmtId="0" fontId="95" fillId="45" borderId="62" xfId="0" applyFont="1" applyFill="1" applyBorder="1" applyAlignment="1">
      <alignment horizontal="center" vertical="center" wrapText="1"/>
    </xf>
    <xf numFmtId="0" fontId="101" fillId="45" borderId="0" xfId="0" applyFont="1" applyFill="1" applyAlignment="1">
      <alignment horizontal="center" vertical="center" wrapText="1"/>
    </xf>
    <xf numFmtId="0" fontId="28" fillId="45" borderId="55" xfId="1" applyFill="1" applyBorder="1" applyAlignment="1">
      <alignment horizontal="left" vertical="center" wrapText="1"/>
    </xf>
    <xf numFmtId="0" fontId="0" fillId="45" borderId="58" xfId="0" applyFill="1" applyBorder="1" applyAlignment="1">
      <alignment horizontal="left" vertical="center" wrapText="1"/>
    </xf>
    <xf numFmtId="0" fontId="101" fillId="45" borderId="59" xfId="0" applyFont="1" applyFill="1" applyBorder="1" applyAlignment="1">
      <alignment horizontal="center" vertical="center" wrapText="1"/>
    </xf>
    <xf numFmtId="0" fontId="101" fillId="45" borderId="61" xfId="0" applyFont="1" applyFill="1" applyBorder="1" applyAlignment="1">
      <alignment horizontal="center" vertical="center" wrapText="1"/>
    </xf>
    <xf numFmtId="0" fontId="101" fillId="45" borderId="62" xfId="0" applyFont="1" applyFill="1" applyBorder="1" applyAlignment="1">
      <alignment horizontal="center" vertical="center" wrapText="1"/>
    </xf>
    <xf numFmtId="0" fontId="28" fillId="45" borderId="55" xfId="1" applyFill="1" applyBorder="1" applyAlignment="1">
      <alignment vertical="center" wrapText="1"/>
    </xf>
    <xf numFmtId="0" fontId="0" fillId="45" borderId="61" xfId="0" applyFill="1" applyBorder="1" applyAlignment="1">
      <alignment horizontal="center" vertical="center" wrapText="1"/>
    </xf>
    <xf numFmtId="0" fontId="0" fillId="45" borderId="62" xfId="0" applyFill="1" applyBorder="1"/>
    <xf numFmtId="0" fontId="95" fillId="45" borderId="58" xfId="0" applyFont="1" applyFill="1" applyBorder="1" applyAlignment="1">
      <alignment vertical="center" wrapText="1"/>
    </xf>
    <xf numFmtId="0" fontId="28" fillId="45" borderId="60" xfId="1" applyFill="1" applyBorder="1" applyAlignment="1">
      <alignment vertical="center" wrapText="1"/>
    </xf>
    <xf numFmtId="0" fontId="95" fillId="45" borderId="52" xfId="0" applyFont="1" applyFill="1" applyBorder="1" applyAlignment="1">
      <alignment vertical="center" wrapText="1"/>
    </xf>
    <xf numFmtId="0" fontId="95" fillId="45" borderId="53" xfId="0" applyFont="1" applyFill="1" applyBorder="1" applyAlignment="1">
      <alignment vertical="center" wrapText="1"/>
    </xf>
    <xf numFmtId="0" fontId="95" fillId="45" borderId="54" xfId="0" applyFont="1" applyFill="1" applyBorder="1" applyAlignment="1">
      <alignment vertical="center" wrapText="1"/>
    </xf>
    <xf numFmtId="0" fontId="28" fillId="45" borderId="61" xfId="1" applyFill="1" applyBorder="1" applyAlignment="1">
      <alignment vertical="center" wrapText="1"/>
    </xf>
    <xf numFmtId="0" fontId="28" fillId="45" borderId="62" xfId="1" applyFill="1" applyBorder="1" applyAlignment="1">
      <alignment vertical="center" wrapText="1"/>
    </xf>
    <xf numFmtId="0" fontId="95" fillId="45" borderId="0" xfId="0" applyFont="1" applyFill="1" applyBorder="1" applyAlignment="1">
      <alignment vertical="center" wrapText="1"/>
    </xf>
    <xf numFmtId="0" fontId="95" fillId="45" borderId="59" xfId="0" applyFont="1" applyFill="1" applyBorder="1" applyAlignment="1">
      <alignment vertical="center" wrapText="1"/>
    </xf>
    <xf numFmtId="0" fontId="0" fillId="45" borderId="0" xfId="0" applyFill="1" applyBorder="1" applyAlignment="1">
      <alignment vertical="center" wrapText="1"/>
    </xf>
    <xf numFmtId="0" fontId="0" fillId="45" borderId="59" xfId="0" applyFill="1" applyBorder="1" applyAlignment="1">
      <alignment vertical="center" wrapText="1"/>
    </xf>
    <xf numFmtId="0" fontId="28" fillId="45" borderId="56" xfId="1" applyFill="1" applyBorder="1" applyAlignment="1">
      <alignment vertical="center" wrapText="1"/>
    </xf>
    <xf numFmtId="0" fontId="28" fillId="45" borderId="57" xfId="1" applyFill="1" applyBorder="1" applyAlignment="1">
      <alignment vertical="center" wrapText="1"/>
    </xf>
    <xf numFmtId="0" fontId="28" fillId="45" borderId="58" xfId="1" applyFill="1" applyBorder="1" applyAlignment="1">
      <alignment vertical="center" wrapText="1"/>
    </xf>
    <xf numFmtId="0" fontId="28" fillId="45" borderId="0" xfId="1" applyFill="1" applyBorder="1" applyAlignment="1">
      <alignment vertical="center" wrapText="1"/>
    </xf>
    <xf numFmtId="0" fontId="28" fillId="45" borderId="59" xfId="1" applyFill="1" applyBorder="1" applyAlignment="1">
      <alignment vertical="center" wrapText="1"/>
    </xf>
    <xf numFmtId="0" fontId="28" fillId="45" borderId="53" xfId="1" applyFill="1" applyBorder="1" applyAlignment="1">
      <alignment vertical="center" wrapText="1"/>
    </xf>
    <xf numFmtId="0" fontId="28" fillId="45" borderId="54" xfId="1" applyFill="1" applyBorder="1" applyAlignment="1">
      <alignment vertical="center" wrapText="1"/>
    </xf>
    <xf numFmtId="0" fontId="95" fillId="45" borderId="0" xfId="0" applyFont="1" applyFill="1" applyBorder="1" applyAlignment="1">
      <alignment horizontal="center" vertical="center" wrapText="1"/>
    </xf>
    <xf numFmtId="0" fontId="0" fillId="45" borderId="0" xfId="0" applyFill="1" applyBorder="1" applyAlignment="1">
      <alignment horizontal="left" vertical="center" wrapText="1"/>
    </xf>
    <xf numFmtId="0" fontId="0" fillId="45" borderId="59" xfId="0" applyFill="1" applyBorder="1" applyAlignment="1">
      <alignment horizontal="left" vertical="center" wrapText="1"/>
    </xf>
    <xf numFmtId="0" fontId="28" fillId="45" borderId="56" xfId="1" applyFill="1" applyBorder="1" applyAlignment="1">
      <alignment horizontal="left" vertical="center" wrapText="1"/>
    </xf>
    <xf numFmtId="0" fontId="28" fillId="45" borderId="57" xfId="1" applyFill="1" applyBorder="1" applyAlignment="1">
      <alignment horizontal="left" vertical="center" wrapText="1"/>
    </xf>
    <xf numFmtId="0" fontId="95" fillId="45" borderId="56" xfId="0" applyFont="1" applyFill="1" applyBorder="1" applyAlignment="1">
      <alignment vertical="center" wrapText="1"/>
    </xf>
    <xf numFmtId="0" fontId="95" fillId="45" borderId="57" xfId="0" applyFont="1" applyFill="1" applyBorder="1" applyAlignment="1">
      <alignment vertical="center" wrapText="1"/>
    </xf>
    <xf numFmtId="0" fontId="98" fillId="45" borderId="48" xfId="0" applyFont="1" applyFill="1" applyBorder="1" applyAlignment="1">
      <alignment horizontal="center" vertical="center"/>
    </xf>
    <xf numFmtId="0" fontId="0" fillId="0" borderId="0" xfId="0" applyAlignment="1"/>
    <xf numFmtId="0" fontId="102" fillId="45" borderId="48" xfId="0" applyFont="1" applyFill="1" applyBorder="1" applyAlignment="1">
      <alignment vertical="center"/>
    </xf>
    <xf numFmtId="0" fontId="95" fillId="45" borderId="0" xfId="0" applyFont="1" applyFill="1" applyAlignment="1">
      <alignment horizontal="center" vertical="center"/>
    </xf>
    <xf numFmtId="0" fontId="0" fillId="45" borderId="0" xfId="0" applyFill="1" applyAlignment="1">
      <alignment horizontal="center" vertical="center"/>
    </xf>
    <xf numFmtId="0" fontId="99" fillId="0" borderId="0" xfId="0" applyFont="1" applyAlignment="1">
      <alignment horizontal="left" vertical="center"/>
    </xf>
    <xf numFmtId="0" fontId="104" fillId="45" borderId="55" xfId="0" applyFont="1" applyFill="1" applyBorder="1" applyAlignment="1">
      <alignment vertical="center"/>
    </xf>
    <xf numFmtId="0" fontId="104" fillId="45" borderId="56" xfId="0" applyFont="1" applyFill="1" applyBorder="1" applyAlignment="1">
      <alignment vertical="center"/>
    </xf>
    <xf numFmtId="0" fontId="104" fillId="45" borderId="57" xfId="0" applyFont="1" applyFill="1" applyBorder="1" applyAlignment="1">
      <alignment vertical="center"/>
    </xf>
    <xf numFmtId="0" fontId="104" fillId="45" borderId="58" xfId="0" applyFont="1" applyFill="1" applyBorder="1" applyAlignment="1">
      <alignment vertical="center"/>
    </xf>
    <xf numFmtId="0" fontId="104" fillId="45" borderId="0" xfId="0" applyFont="1" applyFill="1" applyBorder="1" applyAlignment="1">
      <alignment vertical="center"/>
    </xf>
    <xf numFmtId="0" fontId="104" fillId="45" borderId="59" xfId="0" applyFont="1" applyFill="1" applyBorder="1" applyAlignment="1">
      <alignment vertical="center"/>
    </xf>
    <xf numFmtId="0" fontId="95" fillId="45" borderId="58" xfId="0" applyFont="1" applyFill="1" applyBorder="1" applyAlignment="1">
      <alignment vertical="center"/>
    </xf>
    <xf numFmtId="0" fontId="95" fillId="45" borderId="0" xfId="0" applyFont="1" applyFill="1" applyBorder="1" applyAlignment="1">
      <alignment vertical="center"/>
    </xf>
    <xf numFmtId="0" fontId="95" fillId="45" borderId="59" xfId="0" applyFont="1" applyFill="1" applyBorder="1" applyAlignment="1">
      <alignment vertical="center"/>
    </xf>
    <xf numFmtId="0" fontId="28" fillId="45" borderId="58" xfId="1" applyFill="1" applyBorder="1" applyAlignment="1">
      <alignment vertical="center"/>
    </xf>
    <xf numFmtId="0" fontId="28" fillId="45" borderId="0" xfId="1" applyFill="1" applyBorder="1" applyAlignment="1">
      <alignment vertical="center"/>
    </xf>
    <xf numFmtId="0" fontId="28" fillId="45" borderId="59" xfId="1" applyFill="1" applyBorder="1" applyAlignment="1">
      <alignment vertical="center"/>
    </xf>
    <xf numFmtId="0" fontId="0" fillId="45" borderId="58" xfId="0" applyFill="1" applyBorder="1" applyAlignment="1">
      <alignment vertical="center"/>
    </xf>
    <xf numFmtId="0" fontId="0" fillId="45" borderId="0" xfId="0" applyFill="1" applyBorder="1" applyAlignment="1">
      <alignment vertical="center"/>
    </xf>
    <xf numFmtId="0" fontId="0" fillId="45" borderId="59" xfId="0" applyFill="1" applyBorder="1" applyAlignment="1">
      <alignment vertical="center"/>
    </xf>
    <xf numFmtId="0" fontId="0" fillId="45" borderId="60" xfId="0" applyFill="1" applyBorder="1" applyAlignment="1">
      <alignment vertical="center"/>
    </xf>
    <xf numFmtId="0" fontId="0" fillId="45" borderId="61" xfId="0" applyFill="1" applyBorder="1" applyAlignment="1">
      <alignment vertical="center"/>
    </xf>
    <xf numFmtId="0" fontId="0" fillId="45" borderId="62" xfId="0" applyFill="1" applyBorder="1" applyAlignment="1">
      <alignment vertical="center"/>
    </xf>
    <xf numFmtId="0" fontId="0" fillId="45" borderId="48" xfId="0" applyFill="1" applyBorder="1" applyAlignment="1">
      <alignment horizontal="center" vertical="center"/>
    </xf>
    <xf numFmtId="0" fontId="99" fillId="0" borderId="0" xfId="0" applyFont="1" applyAlignment="1">
      <alignment vertical="center"/>
    </xf>
    <xf numFmtId="0" fontId="105" fillId="45" borderId="49" xfId="0" applyFont="1" applyFill="1" applyBorder="1" applyAlignment="1">
      <alignment horizontal="center" vertical="center"/>
    </xf>
    <xf numFmtId="0" fontId="0" fillId="45" borderId="50" xfId="0" applyFill="1" applyBorder="1" applyAlignment="1">
      <alignment vertical="center"/>
    </xf>
    <xf numFmtId="0" fontId="105" fillId="45" borderId="50" xfId="0" applyFont="1" applyFill="1" applyBorder="1" applyAlignment="1">
      <alignment horizontal="center" vertical="center"/>
    </xf>
    <xf numFmtId="0" fontId="95" fillId="45" borderId="50" xfId="0" applyFont="1" applyFill="1" applyBorder="1" applyAlignment="1">
      <alignment horizontal="center" vertical="center"/>
    </xf>
    <xf numFmtId="0" fontId="0" fillId="45" borderId="50" xfId="0" applyFill="1" applyBorder="1" applyAlignment="1">
      <alignment horizontal="center" vertical="center"/>
    </xf>
    <xf numFmtId="0" fontId="95" fillId="45" borderId="51" xfId="0" applyFont="1" applyFill="1" applyBorder="1" applyAlignment="1">
      <alignment vertical="center"/>
    </xf>
    <xf numFmtId="0" fontId="99" fillId="0" borderId="0" xfId="0" applyFont="1" applyAlignment="1">
      <alignment horizontal="center" vertical="center"/>
    </xf>
    <xf numFmtId="0" fontId="95" fillId="45" borderId="49" xfId="0" applyFont="1" applyFill="1" applyBorder="1" applyAlignment="1">
      <alignment vertical="center"/>
    </xf>
    <xf numFmtId="0" fontId="95" fillId="45" borderId="50" xfId="0" applyFont="1" applyFill="1" applyBorder="1" applyAlignment="1">
      <alignment vertical="center"/>
    </xf>
    <xf numFmtId="0" fontId="28" fillId="45" borderId="55" xfId="1" applyFill="1" applyBorder="1" applyAlignment="1">
      <alignment vertical="center"/>
    </xf>
    <xf numFmtId="0" fontId="28" fillId="45" borderId="57" xfId="1" applyFill="1" applyBorder="1" applyAlignment="1">
      <alignment vertical="center"/>
    </xf>
    <xf numFmtId="0" fontId="100" fillId="45" borderId="58" xfId="0" applyFont="1" applyFill="1" applyBorder="1" applyAlignment="1">
      <alignment vertical="center"/>
    </xf>
    <xf numFmtId="0" fontId="100" fillId="45" borderId="59" xfId="0" applyFont="1" applyFill="1" applyBorder="1" applyAlignment="1">
      <alignment vertical="center"/>
    </xf>
    <xf numFmtId="0" fontId="0" fillId="45" borderId="60" xfId="0" applyFill="1" applyBorder="1" applyAlignment="1"/>
    <xf numFmtId="0" fontId="0" fillId="45" borderId="62" xfId="0" applyFill="1" applyBorder="1" applyAlignment="1"/>
    <xf numFmtId="0" fontId="0" fillId="45" borderId="55" xfId="0" applyFill="1" applyBorder="1" applyAlignment="1">
      <alignment vertical="center"/>
    </xf>
    <xf numFmtId="0" fontId="0" fillId="45" borderId="57" xfId="0" applyFill="1" applyBorder="1" applyAlignment="1">
      <alignment vertical="center"/>
    </xf>
    <xf numFmtId="0" fontId="96" fillId="45" borderId="58" xfId="0" applyFont="1" applyFill="1" applyBorder="1" applyAlignment="1">
      <alignment vertical="center"/>
    </xf>
    <xf numFmtId="0" fontId="96" fillId="45" borderId="59" xfId="0" applyFont="1" applyFill="1" applyBorder="1" applyAlignment="1">
      <alignment vertical="center"/>
    </xf>
    <xf numFmtId="0" fontId="2" fillId="45" borderId="49" xfId="0" applyFont="1" applyFill="1" applyBorder="1" applyAlignment="1">
      <alignment vertical="center"/>
    </xf>
    <xf numFmtId="0" fontId="2" fillId="45" borderId="50" xfId="0" applyFont="1" applyFill="1" applyBorder="1" applyAlignment="1">
      <alignment vertical="center"/>
    </xf>
    <xf numFmtId="0" fontId="2" fillId="45" borderId="51" xfId="0" applyFont="1" applyFill="1" applyBorder="1" applyAlignment="1">
      <alignment vertical="center"/>
    </xf>
    <xf numFmtId="0" fontId="95" fillId="45" borderId="60" xfId="0" applyFont="1" applyFill="1" applyBorder="1" applyAlignment="1">
      <alignment vertical="center"/>
    </xf>
    <xf numFmtId="0" fontId="95" fillId="45" borderId="62" xfId="0" applyFont="1" applyFill="1" applyBorder="1" applyAlignment="1">
      <alignment vertical="center"/>
    </xf>
    <xf numFmtId="0" fontId="100" fillId="45" borderId="55" xfId="0" applyFont="1" applyFill="1" applyBorder="1" applyAlignment="1">
      <alignment vertical="center"/>
    </xf>
    <xf numFmtId="0" fontId="100" fillId="45" borderId="57" xfId="0" applyFont="1" applyFill="1" applyBorder="1" applyAlignment="1">
      <alignment vertical="center"/>
    </xf>
    <xf numFmtId="0" fontId="0" fillId="45" borderId="52" xfId="0" applyFill="1" applyBorder="1" applyAlignment="1">
      <alignment vertical="center"/>
    </xf>
    <xf numFmtId="0" fontId="0" fillId="45" borderId="54" xfId="0" applyFill="1" applyBorder="1" applyAlignment="1">
      <alignment vertical="center"/>
    </xf>
    <xf numFmtId="0" fontId="96" fillId="45" borderId="55" xfId="0" applyFont="1" applyFill="1" applyBorder="1" applyAlignment="1">
      <alignment vertical="center"/>
    </xf>
    <xf numFmtId="0" fontId="96" fillId="45" borderId="56" xfId="0" applyFont="1" applyFill="1" applyBorder="1" applyAlignment="1">
      <alignment vertical="center"/>
    </xf>
    <xf numFmtId="0" fontId="96" fillId="45" borderId="57" xfId="0" applyFont="1" applyFill="1" applyBorder="1" applyAlignment="1">
      <alignment vertical="center"/>
    </xf>
    <xf numFmtId="0" fontId="96" fillId="45" borderId="0" xfId="0" applyFont="1" applyFill="1" applyBorder="1" applyAlignment="1">
      <alignment vertical="center"/>
    </xf>
    <xf numFmtId="0" fontId="0" fillId="45" borderId="49" xfId="0" applyFill="1" applyBorder="1" applyAlignment="1">
      <alignment horizontal="center" vertical="center"/>
    </xf>
    <xf numFmtId="0" fontId="0" fillId="45" borderId="51" xfId="0" applyFill="1" applyBorder="1" applyAlignment="1">
      <alignment horizontal="center" vertical="center"/>
    </xf>
    <xf numFmtId="0" fontId="102" fillId="45" borderId="49" xfId="0" applyFont="1" applyFill="1" applyBorder="1" applyAlignment="1">
      <alignment horizontal="center" vertical="center"/>
    </xf>
    <xf numFmtId="0" fontId="106" fillId="45" borderId="51" xfId="0" applyFont="1" applyFill="1" applyBorder="1" applyAlignment="1">
      <alignment horizontal="center" vertical="center"/>
    </xf>
    <xf numFmtId="0" fontId="106" fillId="45" borderId="56" xfId="0" applyFont="1" applyFill="1" applyBorder="1" applyAlignment="1">
      <alignment vertical="center"/>
    </xf>
    <xf numFmtId="0" fontId="95" fillId="45" borderId="0" xfId="0" applyFont="1" applyFill="1" applyAlignment="1">
      <alignment vertical="center"/>
    </xf>
    <xf numFmtId="0" fontId="106" fillId="45" borderId="0" xfId="0" applyFont="1" applyFill="1" applyAlignment="1">
      <alignment vertical="center"/>
    </xf>
    <xf numFmtId="0" fontId="102" fillId="45" borderId="55" xfId="0" applyFont="1" applyFill="1" applyBorder="1" applyAlignment="1">
      <alignment vertical="center"/>
    </xf>
    <xf numFmtId="0" fontId="102" fillId="45" borderId="56" xfId="0" applyFont="1" applyFill="1" applyBorder="1" applyAlignment="1">
      <alignment vertical="center"/>
    </xf>
    <xf numFmtId="0" fontId="102" fillId="45" borderId="57" xfId="0" applyFont="1" applyFill="1" applyBorder="1" applyAlignment="1">
      <alignment vertical="center"/>
    </xf>
    <xf numFmtId="0" fontId="95" fillId="45" borderId="61" xfId="0" applyFont="1" applyFill="1" applyBorder="1" applyAlignment="1">
      <alignment vertical="center"/>
    </xf>
    <xf numFmtId="0" fontId="22" fillId="45" borderId="58" xfId="0" applyFont="1" applyFill="1" applyBorder="1" applyAlignment="1">
      <alignment vertical="center"/>
    </xf>
    <xf numFmtId="0" fontId="22" fillId="45" borderId="0" xfId="0" applyFont="1" applyFill="1" applyAlignment="1">
      <alignment vertical="center"/>
    </xf>
    <xf numFmtId="0" fontId="0" fillId="45" borderId="0" xfId="0" applyFill="1" applyAlignment="1">
      <alignment vertical="center"/>
    </xf>
    <xf numFmtId="0" fontId="0" fillId="45" borderId="59" xfId="0" applyFill="1" applyBorder="1" applyAlignment="1"/>
    <xf numFmtId="0" fontId="0" fillId="45" borderId="61" xfId="0" applyFill="1" applyBorder="1" applyAlignment="1"/>
    <xf numFmtId="0" fontId="0" fillId="45" borderId="56" xfId="0" applyFill="1" applyBorder="1" applyAlignment="1">
      <alignment vertical="center"/>
    </xf>
    <xf numFmtId="0" fontId="0" fillId="45" borderId="0" xfId="0" applyFill="1" applyAlignment="1"/>
    <xf numFmtId="0" fontId="108" fillId="45" borderId="58" xfId="0" applyFont="1" applyFill="1" applyBorder="1" applyAlignment="1">
      <alignment vertical="center"/>
    </xf>
    <xf numFmtId="0" fontId="108" fillId="45" borderId="59" xfId="0" applyFont="1" applyFill="1" applyBorder="1" applyAlignment="1">
      <alignment vertical="center"/>
    </xf>
    <xf numFmtId="0" fontId="2" fillId="45" borderId="58" xfId="0" applyFont="1" applyFill="1" applyBorder="1" applyAlignment="1">
      <alignment vertical="center"/>
    </xf>
    <xf numFmtId="0" fontId="2" fillId="45" borderId="59" xfId="0" applyFont="1" applyFill="1" applyBorder="1" applyAlignment="1">
      <alignment vertical="center"/>
    </xf>
    <xf numFmtId="0" fontId="0" fillId="0" borderId="0" xfId="0" applyFill="1" applyBorder="1" applyAlignment="1"/>
    <xf numFmtId="0" fontId="5" fillId="22" borderId="0" xfId="0" applyFont="1" applyFill="1" applyBorder="1" applyAlignment="1"/>
    <xf numFmtId="0" fontId="5" fillId="0" borderId="0" xfId="0" applyFont="1" applyAlignment="1"/>
    <xf numFmtId="0" fontId="0" fillId="2" borderId="0" xfId="0" applyFill="1" applyAlignment="1"/>
    <xf numFmtId="0" fontId="0" fillId="0" borderId="0" xfId="0" applyFont="1" applyAlignment="1"/>
    <xf numFmtId="0" fontId="82" fillId="41" borderId="0" xfId="0" applyFont="1" applyFill="1" applyAlignment="1">
      <alignment horizontal="left" vertical="top"/>
    </xf>
    <xf numFmtId="0" fontId="0" fillId="15" borderId="0" xfId="0" applyFill="1" applyAlignment="1"/>
    <xf numFmtId="0" fontId="97" fillId="45" borderId="49" xfId="0" applyFont="1" applyFill="1" applyBorder="1" applyAlignment="1">
      <alignment horizontal="center" vertical="center"/>
    </xf>
    <xf numFmtId="0" fontId="98" fillId="45" borderId="50" xfId="0" applyFont="1" applyFill="1" applyBorder="1" applyAlignment="1">
      <alignment horizontal="left" vertical="center"/>
    </xf>
    <xf numFmtId="0" fontId="96" fillId="45" borderId="51" xfId="0" applyFont="1" applyFill="1" applyBorder="1" applyAlignment="1">
      <alignment horizontal="center" vertical="center"/>
    </xf>
    <xf numFmtId="0" fontId="95" fillId="45" borderId="58" xfId="0" applyFont="1" applyFill="1" applyBorder="1" applyAlignment="1">
      <alignment horizontal="center" vertical="center"/>
    </xf>
    <xf numFmtId="0" fontId="0" fillId="45" borderId="58" xfId="0" applyFill="1" applyBorder="1" applyAlignment="1">
      <alignment horizontal="center" vertical="center"/>
    </xf>
    <xf numFmtId="0" fontId="95" fillId="45" borderId="60" xfId="0" applyFont="1" applyFill="1" applyBorder="1" applyAlignment="1">
      <alignment horizontal="center" vertical="center"/>
    </xf>
    <xf numFmtId="0" fontId="0" fillId="45" borderId="60" xfId="0" applyFill="1" applyBorder="1" applyAlignment="1">
      <alignment horizontal="center" vertical="center"/>
    </xf>
    <xf numFmtId="0" fontId="23" fillId="45" borderId="58" xfId="0" applyFont="1" applyFill="1" applyBorder="1" applyAlignment="1">
      <alignment horizontal="center" vertical="center"/>
    </xf>
    <xf numFmtId="0" fontId="23" fillId="45" borderId="60" xfId="0" applyFont="1" applyFill="1" applyBorder="1" applyAlignment="1">
      <alignment horizontal="center" vertical="center"/>
    </xf>
    <xf numFmtId="0" fontId="98" fillId="45" borderId="49" xfId="0" applyFont="1" applyFill="1" applyBorder="1" applyAlignment="1">
      <alignment horizontal="center" vertical="center"/>
    </xf>
    <xf numFmtId="0" fontId="102" fillId="45" borderId="50" xfId="0" applyFont="1" applyFill="1" applyBorder="1" applyAlignment="1">
      <alignment horizontal="left" vertical="center"/>
    </xf>
    <xf numFmtId="0" fontId="100" fillId="45" borderId="50" xfId="0" applyFont="1" applyFill="1" applyBorder="1" applyAlignment="1">
      <alignment horizontal="left" vertical="center"/>
    </xf>
    <xf numFmtId="0" fontId="98" fillId="45" borderId="50" xfId="0" applyFont="1" applyFill="1" applyBorder="1" applyAlignment="1">
      <alignment horizontal="center" vertical="center"/>
    </xf>
    <xf numFmtId="0" fontId="28" fillId="45" borderId="50" xfId="1" applyFill="1" applyBorder="1" applyAlignment="1">
      <alignment horizontal="left" vertical="center"/>
    </xf>
    <xf numFmtId="0" fontId="28" fillId="45" borderId="51" xfId="1" applyFill="1" applyBorder="1" applyAlignment="1">
      <alignment horizontal="left" vertical="center"/>
    </xf>
    <xf numFmtId="0" fontId="32" fillId="0" borderId="0" xfId="0" applyFont="1" applyAlignment="1"/>
    <xf numFmtId="0" fontId="109" fillId="41" borderId="0" xfId="0" applyFont="1" applyFill="1" applyAlignment="1">
      <alignment horizontal="left" vertical="top"/>
    </xf>
    <xf numFmtId="0" fontId="110" fillId="0" borderId="0" xfId="0" applyFont="1" applyAlignment="1">
      <alignment horizontal="left" vertical="center"/>
    </xf>
    <xf numFmtId="0" fontId="20" fillId="0" borderId="0" xfId="0" applyFont="1" applyAlignment="1">
      <alignment horizontal="left" vertical="center"/>
    </xf>
    <xf numFmtId="0" fontId="111" fillId="2" borderId="63" xfId="0" applyFont="1" applyFill="1" applyBorder="1" applyAlignment="1">
      <alignment horizontal="left" vertical="center" indent="1"/>
    </xf>
    <xf numFmtId="0" fontId="111" fillId="2" borderId="63" xfId="0" applyFont="1" applyFill="1" applyBorder="1" applyAlignment="1">
      <alignment horizontal="right" vertical="center" wrapText="1" indent="1"/>
    </xf>
    <xf numFmtId="6" fontId="0" fillId="0" borderId="0" xfId="0" applyNumberFormat="1" applyFill="1" applyBorder="1"/>
    <xf numFmtId="0" fontId="112" fillId="0" borderId="0" xfId="0" applyFont="1" applyAlignment="1">
      <alignment horizontal="center" vertical="center" wrapText="1"/>
    </xf>
    <xf numFmtId="0" fontId="0" fillId="0" borderId="0" xfId="0" applyAlignment="1">
      <alignment horizontal="center" vertical="center" wrapText="1"/>
    </xf>
    <xf numFmtId="0" fontId="113" fillId="0" borderId="0" xfId="0" applyFont="1" applyAlignment="1">
      <alignment horizontal="center" vertical="center" wrapText="1"/>
    </xf>
    <xf numFmtId="0" fontId="115" fillId="0" borderId="0" xfId="0" applyFont="1" applyAlignment="1">
      <alignment horizontal="left" vertical="center" wrapText="1"/>
    </xf>
    <xf numFmtId="0" fontId="115" fillId="0" borderId="0" xfId="0" applyFont="1" applyAlignment="1">
      <alignment horizontal="center" vertical="center" wrapText="1"/>
    </xf>
    <xf numFmtId="0" fontId="116" fillId="0" borderId="0" xfId="0" applyFont="1" applyAlignment="1">
      <alignment horizontal="center" vertical="center" wrapText="1"/>
    </xf>
    <xf numFmtId="0" fontId="117" fillId="0" borderId="0" xfId="0" applyFont="1" applyAlignment="1">
      <alignment horizontal="center" vertical="center" wrapText="1"/>
    </xf>
    <xf numFmtId="0" fontId="116" fillId="0" borderId="0" xfId="0" applyFont="1" applyAlignment="1">
      <alignment horizontal="left" vertical="center" wrapText="1"/>
    </xf>
    <xf numFmtId="0" fontId="118" fillId="0" borderId="0" xfId="0" applyFont="1"/>
    <xf numFmtId="6" fontId="52" fillId="0" borderId="0" xfId="0" applyNumberFormat="1" applyFont="1" applyBorder="1" applyAlignment="1">
      <alignment vertical="top" wrapText="1"/>
    </xf>
    <xf numFmtId="0" fontId="28" fillId="15" borderId="0" xfId="1" applyFill="1"/>
    <xf numFmtId="0" fontId="2" fillId="15" borderId="1" xfId="0" applyFont="1" applyFill="1" applyBorder="1"/>
    <xf numFmtId="0" fontId="0" fillId="15" borderId="1" xfId="0" applyFill="1" applyBorder="1" applyAlignment="1">
      <alignment horizontal="center"/>
    </xf>
    <xf numFmtId="0" fontId="0" fillId="15" borderId="1" xfId="0" applyFont="1" applyFill="1" applyBorder="1" applyAlignment="1">
      <alignment horizontal="center"/>
    </xf>
    <xf numFmtId="0" fontId="0" fillId="15" borderId="1" xfId="0" applyFont="1" applyFill="1" applyBorder="1"/>
    <xf numFmtId="0" fontId="2" fillId="15" borderId="1" xfId="0" applyFont="1" applyFill="1" applyBorder="1" applyAlignment="1">
      <alignment horizontal="center"/>
    </xf>
    <xf numFmtId="0" fontId="22" fillId="15" borderId="0" xfId="0" applyFont="1" applyFill="1"/>
    <xf numFmtId="8" fontId="23" fillId="15" borderId="0" xfId="0" applyNumberFormat="1" applyFont="1" applyFill="1"/>
    <xf numFmtId="0" fontId="11" fillId="2" borderId="0" xfId="0" applyFont="1" applyFill="1" applyAlignment="1">
      <alignment vertical="center"/>
    </xf>
    <xf numFmtId="0" fontId="120" fillId="0" borderId="0" xfId="0" applyFont="1"/>
    <xf numFmtId="0" fontId="38" fillId="0" borderId="0" xfId="0" applyFont="1"/>
    <xf numFmtId="0" fontId="13" fillId="11" borderId="0" xfId="0" applyFont="1" applyFill="1"/>
    <xf numFmtId="16" fontId="23" fillId="0" borderId="0" xfId="0" applyNumberFormat="1" applyFont="1"/>
    <xf numFmtId="16" fontId="21" fillId="0" borderId="0" xfId="0" applyNumberFormat="1" applyFont="1" applyAlignment="1">
      <alignment vertical="center"/>
    </xf>
    <xf numFmtId="0" fontId="32" fillId="15" borderId="0" xfId="0" applyFont="1" applyFill="1"/>
    <xf numFmtId="0" fontId="23" fillId="15" borderId="0" xfId="0" applyFont="1" applyFill="1" applyBorder="1"/>
    <xf numFmtId="0" fontId="11" fillId="15" borderId="0" xfId="0" applyFont="1" applyFill="1" applyBorder="1"/>
    <xf numFmtId="0" fontId="16" fillId="2" borderId="0" xfId="0" applyFont="1" applyFill="1"/>
    <xf numFmtId="0" fontId="0" fillId="0" borderId="0" xfId="0" applyAlignment="1">
      <alignment horizontal="center" vertical="center"/>
    </xf>
    <xf numFmtId="8" fontId="5" fillId="0" borderId="0" xfId="0" applyNumberFormat="1" applyFont="1"/>
    <xf numFmtId="0" fontId="0" fillId="0" borderId="64" xfId="0" applyBorder="1" applyAlignment="1">
      <alignment horizontal="center" vertical="center" wrapText="1"/>
    </xf>
    <xf numFmtId="0" fontId="0" fillId="0" borderId="72" xfId="0" applyBorder="1" applyAlignment="1">
      <alignment horizontal="center" vertical="center" wrapText="1"/>
    </xf>
    <xf numFmtId="0" fontId="0" fillId="0" borderId="71" xfId="0" applyBorder="1" applyAlignment="1">
      <alignment horizontal="center" vertical="center" wrapText="1"/>
    </xf>
    <xf numFmtId="0" fontId="121" fillId="0" borderId="73" xfId="0" applyFont="1" applyBorder="1" applyAlignment="1">
      <alignment horizontal="center" vertical="center" wrapText="1"/>
    </xf>
    <xf numFmtId="0" fontId="121" fillId="0" borderId="74" xfId="0" applyFont="1" applyBorder="1" applyAlignment="1">
      <alignment horizontal="center" vertical="center" wrapText="1"/>
    </xf>
    <xf numFmtId="0" fontId="0" fillId="0" borderId="75" xfId="0" applyBorder="1"/>
    <xf numFmtId="0" fontId="0" fillId="0" borderId="76" xfId="0" applyBorder="1"/>
    <xf numFmtId="0" fontId="0" fillId="15" borderId="72" xfId="0" applyFill="1" applyBorder="1" applyAlignment="1">
      <alignment horizontal="center" vertical="center" wrapText="1"/>
    </xf>
    <xf numFmtId="0" fontId="0" fillId="15" borderId="64" xfId="0" applyFill="1" applyBorder="1" applyAlignment="1">
      <alignment horizontal="center" vertical="center" wrapText="1"/>
    </xf>
    <xf numFmtId="8" fontId="0" fillId="0" borderId="11" xfId="0" applyNumberFormat="1" applyBorder="1"/>
    <xf numFmtId="8" fontId="0" fillId="0" borderId="14" xfId="0" applyNumberFormat="1" applyBorder="1"/>
    <xf numFmtId="0" fontId="0" fillId="2" borderId="64" xfId="0" applyFill="1" applyBorder="1" applyAlignment="1">
      <alignment horizontal="center" vertical="center" wrapText="1"/>
    </xf>
    <xf numFmtId="0" fontId="0" fillId="2" borderId="71" xfId="0" applyFill="1" applyBorder="1" applyAlignment="1">
      <alignment horizontal="center" vertical="center" wrapText="1"/>
    </xf>
    <xf numFmtId="0" fontId="0" fillId="2" borderId="72" xfId="0" applyFill="1" applyBorder="1" applyAlignment="1">
      <alignment horizontal="center" vertical="center" wrapText="1"/>
    </xf>
    <xf numFmtId="0" fontId="122" fillId="0" borderId="0" xfId="0" applyFont="1" applyAlignment="1">
      <alignment horizontal="justify" vertical="center"/>
    </xf>
    <xf numFmtId="0" fontId="8" fillId="0" borderId="0" xfId="1" applyFont="1"/>
    <xf numFmtId="8" fontId="0" fillId="0" borderId="0" xfId="0" applyNumberFormat="1" applyFont="1" applyAlignment="1">
      <alignment vertical="center"/>
    </xf>
    <xf numFmtId="6" fontId="0" fillId="0" borderId="0" xfId="0" applyNumberFormat="1" applyAlignment="1">
      <alignment vertical="center"/>
    </xf>
    <xf numFmtId="0" fontId="28" fillId="2" borderId="0" xfId="1" applyFill="1"/>
    <xf numFmtId="0" fontId="28" fillId="0" borderId="0" xfId="1" applyFill="1"/>
    <xf numFmtId="0" fontId="5" fillId="2" borderId="0" xfId="0" applyFont="1" applyFill="1" applyAlignment="1">
      <alignment vertical="center"/>
    </xf>
    <xf numFmtId="0" fontId="123" fillId="0" borderId="0" xfId="0" applyFont="1"/>
    <xf numFmtId="0" fontId="2" fillId="15" borderId="0" xfId="0" applyFont="1" applyFill="1"/>
    <xf numFmtId="0" fontId="0" fillId="15" borderId="0" xfId="0" applyFont="1" applyFill="1"/>
    <xf numFmtId="16" fontId="0" fillId="2" borderId="0" xfId="0" applyNumberFormat="1" applyFill="1"/>
    <xf numFmtId="0" fontId="124" fillId="0" borderId="0" xfId="0" applyFont="1"/>
    <xf numFmtId="0" fontId="26" fillId="2" borderId="0" xfId="0" applyFont="1" applyFill="1" applyAlignment="1">
      <alignment vertical="center"/>
    </xf>
    <xf numFmtId="0" fontId="26" fillId="0" borderId="0" xfId="0" applyFont="1" applyFill="1" applyAlignment="1">
      <alignment vertical="center"/>
    </xf>
    <xf numFmtId="0" fontId="0" fillId="0" borderId="0" xfId="0" applyAlignment="1">
      <alignment horizontal="center" vertical="center"/>
    </xf>
    <xf numFmtId="0" fontId="0" fillId="0" borderId="0" xfId="0" applyAlignment="1">
      <alignment vertical="center"/>
    </xf>
    <xf numFmtId="0" fontId="44" fillId="0" borderId="13" xfId="0" applyFont="1" applyBorder="1" applyAlignment="1">
      <alignment horizontal="center"/>
    </xf>
    <xf numFmtId="0" fontId="44" fillId="0" borderId="11" xfId="0" applyFont="1" applyBorder="1" applyAlignment="1">
      <alignment horizontal="center"/>
    </xf>
    <xf numFmtId="0" fontId="44" fillId="0" borderId="14" xfId="0" applyFont="1" applyBorder="1" applyAlignment="1">
      <alignment horizontal="center"/>
    </xf>
    <xf numFmtId="0" fontId="44" fillId="0" borderId="15" xfId="0" applyFont="1" applyBorder="1" applyAlignment="1">
      <alignment horizontal="center"/>
    </xf>
    <xf numFmtId="0" fontId="44" fillId="0" borderId="16" xfId="0" applyFont="1" applyBorder="1" applyAlignment="1">
      <alignment horizontal="center"/>
    </xf>
    <xf numFmtId="0" fontId="44" fillId="0" borderId="15" xfId="0" applyFont="1" applyFill="1" applyBorder="1" applyAlignment="1">
      <alignment horizontal="center" vertical="center"/>
    </xf>
    <xf numFmtId="0" fontId="44" fillId="0" borderId="17" xfId="0" applyFont="1" applyFill="1" applyBorder="1" applyAlignment="1">
      <alignment horizontal="center" vertical="center"/>
    </xf>
    <xf numFmtId="0" fontId="44" fillId="0" borderId="16" xfId="0" applyFont="1" applyFill="1" applyBorder="1" applyAlignment="1">
      <alignment horizontal="center" vertical="center"/>
    </xf>
    <xf numFmtId="0" fontId="44" fillId="0" borderId="20" xfId="0" applyFont="1" applyFill="1" applyBorder="1" applyAlignment="1">
      <alignment horizontal="center" vertical="center"/>
    </xf>
    <xf numFmtId="0" fontId="44" fillId="0" borderId="22" xfId="0" applyFont="1" applyFill="1" applyBorder="1" applyAlignment="1">
      <alignment horizontal="center" vertical="center"/>
    </xf>
    <xf numFmtId="0" fontId="44" fillId="0" borderId="21" xfId="0" applyFont="1" applyFill="1" applyBorder="1" applyAlignment="1">
      <alignment horizontal="center" vertical="center"/>
    </xf>
    <xf numFmtId="166" fontId="44" fillId="30" borderId="13" xfId="0" applyNumberFormat="1" applyFont="1" applyFill="1" applyBorder="1" applyAlignment="1">
      <alignment horizontal="center"/>
    </xf>
    <xf numFmtId="166" fontId="44" fillId="30" borderId="11" xfId="0" applyNumberFormat="1" applyFont="1" applyFill="1" applyBorder="1" applyAlignment="1">
      <alignment horizontal="center"/>
    </xf>
    <xf numFmtId="166" fontId="44" fillId="30" borderId="14" xfId="0" applyNumberFormat="1" applyFont="1" applyFill="1" applyBorder="1" applyAlignment="1">
      <alignment horizontal="center"/>
    </xf>
    <xf numFmtId="0" fontId="44" fillId="0" borderId="20" xfId="0" applyFont="1" applyBorder="1" applyAlignment="1">
      <alignment horizontal="center"/>
    </xf>
    <xf numFmtId="0" fontId="44" fillId="0" borderId="21" xfId="0" applyFont="1" applyBorder="1" applyAlignment="1">
      <alignment horizontal="center"/>
    </xf>
    <xf numFmtId="13" fontId="45" fillId="29" borderId="13" xfId="0" applyNumberFormat="1" applyFont="1" applyFill="1" applyBorder="1" applyAlignment="1">
      <alignment horizontal="center"/>
    </xf>
    <xf numFmtId="13" fontId="45" fillId="29" borderId="14" xfId="0" applyNumberFormat="1" applyFont="1" applyFill="1" applyBorder="1" applyAlignment="1">
      <alignment horizontal="center"/>
    </xf>
    <xf numFmtId="0" fontId="0" fillId="2" borderId="65" xfId="0" applyFill="1" applyBorder="1" applyAlignment="1">
      <alignment horizontal="center" vertical="center" wrapText="1"/>
    </xf>
    <xf numFmtId="0" fontId="0" fillId="2" borderId="70" xfId="0" applyFill="1" applyBorder="1" applyAlignment="1">
      <alignment horizontal="center" vertical="center" wrapText="1"/>
    </xf>
    <xf numFmtId="0" fontId="0" fillId="2" borderId="66" xfId="0" applyFill="1" applyBorder="1" applyAlignment="1">
      <alignment horizontal="center" vertical="center" wrapText="1"/>
    </xf>
    <xf numFmtId="0" fontId="0" fillId="2" borderId="67" xfId="0" applyFill="1" applyBorder="1" applyAlignment="1">
      <alignment horizontal="center" vertical="center" wrapText="1"/>
    </xf>
    <xf numFmtId="0" fontId="0" fillId="2" borderId="68" xfId="0" applyFill="1" applyBorder="1" applyAlignment="1">
      <alignment horizontal="center" vertical="center" wrapText="1"/>
    </xf>
    <xf numFmtId="0" fontId="0" fillId="2" borderId="69" xfId="0" applyFill="1" applyBorder="1" applyAlignment="1">
      <alignment horizontal="center" vertical="center" wrapText="1"/>
    </xf>
    <xf numFmtId="0" fontId="94" fillId="44" borderId="0" xfId="0" applyFont="1" applyFill="1" applyAlignment="1">
      <alignment horizontal="center" vertical="center" wrapText="1"/>
    </xf>
  </cellXfs>
  <cellStyles count="4">
    <cellStyle name="Currency 2" xfId="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activeX/activeX2.xml><?xml version="1.0" encoding="utf-8"?>
<ax:ocx xmlns:ax="http://schemas.microsoft.com/office/2006/activeX" xmlns:r="http://schemas.openxmlformats.org/officeDocument/2006/relationships" ax:classid="{5512D11A-5CC6-11CF-8D67-00AA00BDCE1D}" ax:persistence="persistStream" r:id="rId1"/>
</file>

<file path=xl/activeX/activeX3.xml><?xml version="1.0" encoding="utf-8"?>
<ax:ocx xmlns:ax="http://schemas.microsoft.com/office/2006/activeX" xmlns:r="http://schemas.openxmlformats.org/officeDocument/2006/relationships" ax:classid="{5512D11A-5CC6-11CF-8D67-00AA00BDCE1D}" ax:persistence="persistStream" r:id="rId1"/>
</file>

<file path=xl/activeX/activeX4.xml><?xml version="1.0" encoding="utf-8"?>
<ax:ocx xmlns:ax="http://schemas.microsoft.com/office/2006/activeX" xmlns:r="http://schemas.openxmlformats.org/officeDocument/2006/relationships" ax:classid="{5512D11A-5CC6-11CF-8D67-00AA00BDCE1D}" ax:persistence="persistStream" r:id="rId1"/>
</file>

<file path=xl/activeX/activeX5.xml><?xml version="1.0" encoding="utf-8"?>
<ax:ocx xmlns:ax="http://schemas.microsoft.com/office/2006/activeX" xmlns:r="http://schemas.openxmlformats.org/officeDocument/2006/relationships" ax:classid="{5512D11A-5CC6-11CF-8D67-00AA00BDCE1D}" ax:persistence="persistStream" r:id="rId1"/>
</file>

<file path=xl/drawings/_rels/drawing1.xml.rels><?xml version="1.0" encoding="UTF-8" standalone="yes"?>
<Relationships xmlns="http://schemas.openxmlformats.org/package/2006/relationships"><Relationship Id="rId1" Type="http://schemas.openxmlformats.org/officeDocument/2006/relationships/image" Target="NUL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NULL"/></Relationships>
</file>

<file path=xl/drawings/_rels/drawing4.xml.rels><?xml version="1.0" encoding="UTF-8" standalone="yes"?>
<Relationships xmlns="http://schemas.openxmlformats.org/package/2006/relationships"><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1" Type="http://schemas.openxmlformats.org/officeDocument/2006/relationships/image" Target="NULL"/></Relationships>
</file>

<file path=xl/drawings/_rels/drawing6.xml.rels><?xml version="1.0" encoding="UTF-8" standalone="yes"?>
<Relationships xmlns="http://schemas.openxmlformats.org/package/2006/relationships"><Relationship Id="rId1" Type="http://schemas.openxmlformats.org/officeDocument/2006/relationships/image" Target="NULL"/></Relationships>
</file>

<file path=xl/drawings/_rels/drawing7.xml.rels><?xml version="1.0" encoding="UTF-8" standalone="yes"?>
<Relationships xmlns="http://schemas.openxmlformats.org/package/2006/relationships"><Relationship Id="rId1" Type="http://schemas.openxmlformats.org/officeDocument/2006/relationships/image" Target="NULL"/></Relationships>
</file>

<file path=xl/drawings/_rels/drawing8.xml.rels><?xml version="1.0" encoding="UTF-8" standalone="yes"?>
<Relationships xmlns="http://schemas.openxmlformats.org/package/2006/relationships"><Relationship Id="rId26" Type="http://schemas.openxmlformats.org/officeDocument/2006/relationships/image" Target="../media/image14.jpeg"/><Relationship Id="rId21" Type="http://schemas.openxmlformats.org/officeDocument/2006/relationships/hyperlink" Target="http://www.meshoppenstone.com/tmgal/tmns/rvnspgal/regven-5-221.html" TargetMode="External"/><Relationship Id="rId42" Type="http://schemas.openxmlformats.org/officeDocument/2006/relationships/image" Target="../media/image22.jpeg"/><Relationship Id="rId47" Type="http://schemas.openxmlformats.org/officeDocument/2006/relationships/hyperlink" Target="http://www.meshoppenstone.com/tmgal/tmns/tvnspgal/tveneer-7-195.html" TargetMode="External"/><Relationship Id="rId63" Type="http://schemas.openxmlformats.org/officeDocument/2006/relationships/hyperlink" Target="http://www.meshoppenstone.com/tmgal/tmns/nsnspgal/natstn-4-167.html" TargetMode="External"/><Relationship Id="rId68" Type="http://schemas.openxmlformats.org/officeDocument/2006/relationships/image" Target="../media/image35.jpeg"/><Relationship Id="rId84" Type="http://schemas.openxmlformats.org/officeDocument/2006/relationships/image" Target="../media/image43.jpeg"/><Relationship Id="rId89" Type="http://schemas.openxmlformats.org/officeDocument/2006/relationships/hyperlink" Target="http://www.meshoppenstone.com/tmgal/tmns/fpanspgal/flagstn-6-157.html" TargetMode="External"/><Relationship Id="rId7" Type="http://schemas.openxmlformats.org/officeDocument/2006/relationships/hyperlink" Target="http://www.meshoppenstone.com/tmgal/tmns/osnspgal/ostn-6-228.html" TargetMode="External"/><Relationship Id="rId71" Type="http://schemas.openxmlformats.org/officeDocument/2006/relationships/hyperlink" Target="http://www.meshoppenstone.com/tmgal/tmns/nsnspgal/natstn-8-171.html" TargetMode="External"/><Relationship Id="rId92" Type="http://schemas.openxmlformats.org/officeDocument/2006/relationships/image" Target="../media/image47.jpeg"/><Relationship Id="rId2" Type="http://schemas.openxmlformats.org/officeDocument/2006/relationships/image" Target="../media/image2.jpeg"/><Relationship Id="rId16" Type="http://schemas.openxmlformats.org/officeDocument/2006/relationships/image" Target="../media/image9.jpeg"/><Relationship Id="rId29" Type="http://schemas.openxmlformats.org/officeDocument/2006/relationships/hyperlink" Target="http://www.meshoppenstone.com/tmgal/tmns/tsnspgal/tumbstn-3-182.html" TargetMode="External"/><Relationship Id="rId11" Type="http://schemas.openxmlformats.org/officeDocument/2006/relationships/hyperlink" Target="http://www.meshoppenstone.com/tmgal/tmns/osnspgal/ostn-8-230.html" TargetMode="External"/><Relationship Id="rId24" Type="http://schemas.openxmlformats.org/officeDocument/2006/relationships/image" Target="../media/image13.jpeg"/><Relationship Id="rId32" Type="http://schemas.openxmlformats.org/officeDocument/2006/relationships/image" Target="../media/image17.jpeg"/><Relationship Id="rId37" Type="http://schemas.openxmlformats.org/officeDocument/2006/relationships/hyperlink" Target="http://www.meshoppenstone.com/tmgal/tmns/tvnspgal/tveneer-1-189.html" TargetMode="External"/><Relationship Id="rId40" Type="http://schemas.openxmlformats.org/officeDocument/2006/relationships/image" Target="../media/image21.jpeg"/><Relationship Id="rId45" Type="http://schemas.openxmlformats.org/officeDocument/2006/relationships/hyperlink" Target="http://www.meshoppenstone.com/tmgal/tmns/tvnspgal/tveneer-6-194.html" TargetMode="External"/><Relationship Id="rId53" Type="http://schemas.openxmlformats.org/officeDocument/2006/relationships/hyperlink" Target="http://www.meshoppenstone.com/tmgal/tmns/tvnspgal/tveneer-10-198.html" TargetMode="External"/><Relationship Id="rId58" Type="http://schemas.openxmlformats.org/officeDocument/2006/relationships/image" Target="../media/image30.jpeg"/><Relationship Id="rId66" Type="http://schemas.openxmlformats.org/officeDocument/2006/relationships/image" Target="../media/image34.jpeg"/><Relationship Id="rId74" Type="http://schemas.openxmlformats.org/officeDocument/2006/relationships/image" Target="../media/image38.jpeg"/><Relationship Id="rId79" Type="http://schemas.openxmlformats.org/officeDocument/2006/relationships/hyperlink" Target="http://www.meshoppenstone.com/tmgal/tmns/fpanspgal/flagstn-1-152.html" TargetMode="External"/><Relationship Id="rId87" Type="http://schemas.openxmlformats.org/officeDocument/2006/relationships/hyperlink" Target="http://www.meshoppenstone.com/tmgal/tmns/fpanspgal/flagstn-5-156.html" TargetMode="External"/><Relationship Id="rId102" Type="http://schemas.openxmlformats.org/officeDocument/2006/relationships/image" Target="../media/image52.jpeg"/><Relationship Id="rId5" Type="http://schemas.openxmlformats.org/officeDocument/2006/relationships/hyperlink" Target="http://www.meshoppenstone.com/tmgal/tmns/osnspgal/ostn-5-227.html" TargetMode="External"/><Relationship Id="rId61" Type="http://schemas.openxmlformats.org/officeDocument/2006/relationships/hyperlink" Target="http://www.meshoppenstone.com/tmgal/tmns/nsnspgal/natstn-3-166.html" TargetMode="External"/><Relationship Id="rId82" Type="http://schemas.openxmlformats.org/officeDocument/2006/relationships/image" Target="../media/image42.jpeg"/><Relationship Id="rId90" Type="http://schemas.openxmlformats.org/officeDocument/2006/relationships/image" Target="../media/image46.jpeg"/><Relationship Id="rId95" Type="http://schemas.openxmlformats.org/officeDocument/2006/relationships/hyperlink" Target="http://www.meshoppenstone.com/tmgal/tmns/fpanspgal/flagstn-9-160.html" TargetMode="External"/><Relationship Id="rId19" Type="http://schemas.openxmlformats.org/officeDocument/2006/relationships/hyperlink" Target="http://www.meshoppenstone.com/tmgal/tmns/rvnspgal/regven-4-220.html" TargetMode="External"/><Relationship Id="rId14" Type="http://schemas.openxmlformats.org/officeDocument/2006/relationships/image" Target="../media/image8.jpeg"/><Relationship Id="rId22" Type="http://schemas.openxmlformats.org/officeDocument/2006/relationships/image" Target="../media/image12.jpeg"/><Relationship Id="rId27" Type="http://schemas.openxmlformats.org/officeDocument/2006/relationships/hyperlink" Target="http://www.meshoppenstone.com/tmgal/tmns/tsnspgal/tumbstn-2-181.html" TargetMode="External"/><Relationship Id="rId30" Type="http://schemas.openxmlformats.org/officeDocument/2006/relationships/image" Target="../media/image16.jpeg"/><Relationship Id="rId35" Type="http://schemas.openxmlformats.org/officeDocument/2006/relationships/hyperlink" Target="http://www.meshoppenstone.com/tmgal/tmns/tsnspgal/tumbstn-6-185.html" TargetMode="External"/><Relationship Id="rId43" Type="http://schemas.openxmlformats.org/officeDocument/2006/relationships/hyperlink" Target="http://www.meshoppenstone.com/tmgal/tmns/tvnspgal/tveneer-4-192.html" TargetMode="External"/><Relationship Id="rId48" Type="http://schemas.openxmlformats.org/officeDocument/2006/relationships/image" Target="../media/image25.jpeg"/><Relationship Id="rId56" Type="http://schemas.openxmlformats.org/officeDocument/2006/relationships/image" Target="../media/image29.jpeg"/><Relationship Id="rId64" Type="http://schemas.openxmlformats.org/officeDocument/2006/relationships/image" Target="../media/image33.jpeg"/><Relationship Id="rId69" Type="http://schemas.openxmlformats.org/officeDocument/2006/relationships/hyperlink" Target="http://www.meshoppenstone.com/tmgal/tmns/nsnspgal/natstn-7-170.html" TargetMode="External"/><Relationship Id="rId77" Type="http://schemas.openxmlformats.org/officeDocument/2006/relationships/hyperlink" Target="http://www.meshoppenstone.com/tmgal/tmns/nsnspgal/natstn-11-174.html" TargetMode="External"/><Relationship Id="rId100" Type="http://schemas.openxmlformats.org/officeDocument/2006/relationships/image" Target="../media/image51.jpeg"/><Relationship Id="rId105" Type="http://schemas.openxmlformats.org/officeDocument/2006/relationships/hyperlink" Target="http://www.meshoppenstone.com/tmgal/tmns/fscnspgal/fieldstn-5-151.html" TargetMode="External"/><Relationship Id="rId8" Type="http://schemas.openxmlformats.org/officeDocument/2006/relationships/image" Target="../media/image5.jpeg"/><Relationship Id="rId51" Type="http://schemas.openxmlformats.org/officeDocument/2006/relationships/hyperlink" Target="http://www.meshoppenstone.com/tmgal/tmns/tvnspgal/tveneer-9-197.html" TargetMode="External"/><Relationship Id="rId72" Type="http://schemas.openxmlformats.org/officeDocument/2006/relationships/image" Target="../media/image37.jpeg"/><Relationship Id="rId80" Type="http://schemas.openxmlformats.org/officeDocument/2006/relationships/image" Target="../media/image41.jpeg"/><Relationship Id="rId85" Type="http://schemas.openxmlformats.org/officeDocument/2006/relationships/hyperlink" Target="http://www.meshoppenstone.com/tmgal/tmns/fpanspgal/flagstn-4-155.html" TargetMode="External"/><Relationship Id="rId93" Type="http://schemas.openxmlformats.org/officeDocument/2006/relationships/hyperlink" Target="http://www.meshoppenstone.com/tmgal/tmns/fpanspgal/flagstn-8-159.html" TargetMode="External"/><Relationship Id="rId98" Type="http://schemas.openxmlformats.org/officeDocument/2006/relationships/image" Target="../media/image50.jpeg"/><Relationship Id="rId3" Type="http://schemas.openxmlformats.org/officeDocument/2006/relationships/hyperlink" Target="http://www.meshoppenstone.com/tmgal/tmns/osnspgal/ostn-2-224.html" TargetMode="External"/><Relationship Id="rId12" Type="http://schemas.openxmlformats.org/officeDocument/2006/relationships/image" Target="../media/image7.jpeg"/><Relationship Id="rId17" Type="http://schemas.openxmlformats.org/officeDocument/2006/relationships/hyperlink" Target="http://www.meshoppenstone.com/tmgal/tmns/rvnspgal/regven-3-219.html" TargetMode="External"/><Relationship Id="rId25" Type="http://schemas.openxmlformats.org/officeDocument/2006/relationships/hyperlink" Target="http://www.meshoppenstone.com/tmgal/tmns/tsnspgal/tumbstn-1-180.html" TargetMode="External"/><Relationship Id="rId33" Type="http://schemas.openxmlformats.org/officeDocument/2006/relationships/hyperlink" Target="http://www.meshoppenstone.com/tmgal/tmns/tsnspgal/tumbstn-5-184.html" TargetMode="External"/><Relationship Id="rId38" Type="http://schemas.openxmlformats.org/officeDocument/2006/relationships/image" Target="../media/image20.jpeg"/><Relationship Id="rId46" Type="http://schemas.openxmlformats.org/officeDocument/2006/relationships/image" Target="../media/image24.jpeg"/><Relationship Id="rId59" Type="http://schemas.openxmlformats.org/officeDocument/2006/relationships/hyperlink" Target="http://www.meshoppenstone.com/tmgal/tmns/ssnspgal/sstn-3-188.html" TargetMode="External"/><Relationship Id="rId67" Type="http://schemas.openxmlformats.org/officeDocument/2006/relationships/hyperlink" Target="http://www.meshoppenstone.com/tmgal/tmns/nsnspgal/natstn-6-169.html" TargetMode="External"/><Relationship Id="rId103" Type="http://schemas.openxmlformats.org/officeDocument/2006/relationships/hyperlink" Target="http://www.meshoppenstone.com/tmgal/tmns/fscnspgal/fieldstn-4-150.html" TargetMode="External"/><Relationship Id="rId20" Type="http://schemas.openxmlformats.org/officeDocument/2006/relationships/image" Target="../media/image11.jpeg"/><Relationship Id="rId41" Type="http://schemas.openxmlformats.org/officeDocument/2006/relationships/hyperlink" Target="http://www.meshoppenstone.com/tmgal/tmns/tvnspgal/tveneer-3-191.html" TargetMode="External"/><Relationship Id="rId54" Type="http://schemas.openxmlformats.org/officeDocument/2006/relationships/image" Target="../media/image28.jpeg"/><Relationship Id="rId62" Type="http://schemas.openxmlformats.org/officeDocument/2006/relationships/image" Target="../media/image32.jpeg"/><Relationship Id="rId70" Type="http://schemas.openxmlformats.org/officeDocument/2006/relationships/image" Target="../media/image36.jpeg"/><Relationship Id="rId75" Type="http://schemas.openxmlformats.org/officeDocument/2006/relationships/hyperlink" Target="http://www.meshoppenstone.com/tmgal/tmns/nsnspgal/natstn-10-173.html" TargetMode="External"/><Relationship Id="rId83" Type="http://schemas.openxmlformats.org/officeDocument/2006/relationships/hyperlink" Target="http://www.meshoppenstone.com/tmgal/tmns/fpanspgal/flagstn-3-154.html" TargetMode="External"/><Relationship Id="rId88" Type="http://schemas.openxmlformats.org/officeDocument/2006/relationships/image" Target="../media/image45.jpeg"/><Relationship Id="rId91" Type="http://schemas.openxmlformats.org/officeDocument/2006/relationships/hyperlink" Target="http://www.meshoppenstone.com/tmgal/tmns/fpanspgal/flagstn-7-158.html" TargetMode="External"/><Relationship Id="rId96" Type="http://schemas.openxmlformats.org/officeDocument/2006/relationships/image" Target="../media/image49.jpeg"/><Relationship Id="rId1" Type="http://schemas.openxmlformats.org/officeDocument/2006/relationships/hyperlink" Target="http://www.meshoppenstone.com/tmgal/tmns/osnspgal/ostn-1-223.html" TargetMode="External"/><Relationship Id="rId6" Type="http://schemas.openxmlformats.org/officeDocument/2006/relationships/image" Target="../media/image4.jpeg"/><Relationship Id="rId15" Type="http://schemas.openxmlformats.org/officeDocument/2006/relationships/hyperlink" Target="http://www.meshoppenstone.com/tmgal/tmns/rvnspgal/regven-2-218.html" TargetMode="External"/><Relationship Id="rId23" Type="http://schemas.openxmlformats.org/officeDocument/2006/relationships/hyperlink" Target="http://www.meshoppenstone.com/tmgal/tmns/rvnspgal/regven-6-222.html" TargetMode="External"/><Relationship Id="rId28" Type="http://schemas.openxmlformats.org/officeDocument/2006/relationships/image" Target="../media/image15.jpeg"/><Relationship Id="rId36" Type="http://schemas.openxmlformats.org/officeDocument/2006/relationships/image" Target="../media/image19.jpeg"/><Relationship Id="rId49" Type="http://schemas.openxmlformats.org/officeDocument/2006/relationships/hyperlink" Target="http://www.meshoppenstone.com/tmgal/tmns/tvnspgal/tveneer-8-196.html" TargetMode="External"/><Relationship Id="rId57" Type="http://schemas.openxmlformats.org/officeDocument/2006/relationships/hyperlink" Target="http://www.meshoppenstone.com/tmgal/tmns/ssnspgal/sstn-2-187.html" TargetMode="External"/><Relationship Id="rId106" Type="http://schemas.openxmlformats.org/officeDocument/2006/relationships/image" Target="../media/image54.jpeg"/><Relationship Id="rId10" Type="http://schemas.openxmlformats.org/officeDocument/2006/relationships/image" Target="../media/image6.jpeg"/><Relationship Id="rId31" Type="http://schemas.openxmlformats.org/officeDocument/2006/relationships/hyperlink" Target="http://www.meshoppenstone.com/tmgal/tmns/tsnspgal/tumbstn-4-183.html" TargetMode="External"/><Relationship Id="rId44" Type="http://schemas.openxmlformats.org/officeDocument/2006/relationships/image" Target="../media/image23.jpeg"/><Relationship Id="rId52" Type="http://schemas.openxmlformats.org/officeDocument/2006/relationships/image" Target="../media/image27.jpeg"/><Relationship Id="rId60" Type="http://schemas.openxmlformats.org/officeDocument/2006/relationships/image" Target="../media/image31.jpeg"/><Relationship Id="rId65" Type="http://schemas.openxmlformats.org/officeDocument/2006/relationships/hyperlink" Target="http://www.meshoppenstone.com/tmgal/tmns/nsnspgal/natstn-5-168.html" TargetMode="External"/><Relationship Id="rId73" Type="http://schemas.openxmlformats.org/officeDocument/2006/relationships/hyperlink" Target="http://www.meshoppenstone.com/tmgal/tmns/nsnspgal/natstn-9-172.html" TargetMode="External"/><Relationship Id="rId78" Type="http://schemas.openxmlformats.org/officeDocument/2006/relationships/image" Target="../media/image40.jpeg"/><Relationship Id="rId81" Type="http://schemas.openxmlformats.org/officeDocument/2006/relationships/hyperlink" Target="http://www.meshoppenstone.com/tmgal/tmns/fpanspgal/flagstn-2-153.html" TargetMode="External"/><Relationship Id="rId86" Type="http://schemas.openxmlformats.org/officeDocument/2006/relationships/image" Target="../media/image44.jpeg"/><Relationship Id="rId94" Type="http://schemas.openxmlformats.org/officeDocument/2006/relationships/image" Target="../media/image48.jpeg"/><Relationship Id="rId99" Type="http://schemas.openxmlformats.org/officeDocument/2006/relationships/hyperlink" Target="http://www.meshoppenstone.com/tmgal/tmns/fscnspgal/fieldstn-2-148.html" TargetMode="External"/><Relationship Id="rId101" Type="http://schemas.openxmlformats.org/officeDocument/2006/relationships/hyperlink" Target="http://www.meshoppenstone.com/tmgal/tmns/fscnspgal/fieldstn-3-149.html" TargetMode="External"/><Relationship Id="rId4" Type="http://schemas.openxmlformats.org/officeDocument/2006/relationships/image" Target="../media/image3.jpeg"/><Relationship Id="rId9" Type="http://schemas.openxmlformats.org/officeDocument/2006/relationships/hyperlink" Target="http://www.meshoppenstone.com/tmgal/tmns/osnspgal/ostn-7-229.html" TargetMode="External"/><Relationship Id="rId13" Type="http://schemas.openxmlformats.org/officeDocument/2006/relationships/hyperlink" Target="http://www.meshoppenstone.com/tmgal/tmns/rvnspgal/regven-1-217.html" TargetMode="External"/><Relationship Id="rId18" Type="http://schemas.openxmlformats.org/officeDocument/2006/relationships/image" Target="../media/image10.jpeg"/><Relationship Id="rId39" Type="http://schemas.openxmlformats.org/officeDocument/2006/relationships/hyperlink" Target="http://www.meshoppenstone.com/tmgal/tmns/tvnspgal/tveneer-2-190.html" TargetMode="External"/><Relationship Id="rId34" Type="http://schemas.openxmlformats.org/officeDocument/2006/relationships/image" Target="../media/image18.jpeg"/><Relationship Id="rId50" Type="http://schemas.openxmlformats.org/officeDocument/2006/relationships/image" Target="../media/image26.jpeg"/><Relationship Id="rId55" Type="http://schemas.openxmlformats.org/officeDocument/2006/relationships/hyperlink" Target="http://www.meshoppenstone.com/tmgal/tmns/ssnspgal/sstn-1-186.html" TargetMode="External"/><Relationship Id="rId76" Type="http://schemas.openxmlformats.org/officeDocument/2006/relationships/image" Target="../media/image39.jpeg"/><Relationship Id="rId97" Type="http://schemas.openxmlformats.org/officeDocument/2006/relationships/hyperlink" Target="http://www.meshoppenstone.com/tmgal/tmns/fscnspgal/fieldstn-1-147.html" TargetMode="External"/><Relationship Id="rId104" Type="http://schemas.openxmlformats.org/officeDocument/2006/relationships/image" Target="../media/image53.jpeg"/></Relationships>
</file>

<file path=xl/drawings/_rels/drawing9.xml.rels><?xml version="1.0" encoding="UTF-8" standalone="yes"?>
<Relationships xmlns="http://schemas.openxmlformats.org/package/2006/relationships"><Relationship Id="rId26" Type="http://schemas.openxmlformats.org/officeDocument/2006/relationships/image" Target="../media/image71.jpeg"/><Relationship Id="rId117" Type="http://schemas.openxmlformats.org/officeDocument/2006/relationships/image" Target="../media/image136.jpeg"/><Relationship Id="rId21" Type="http://schemas.openxmlformats.org/officeDocument/2006/relationships/hyperlink" Target="http://www.kleinberg.com/SmallNarrowTrees/crapemyrtleinbloom.html" TargetMode="External"/><Relationship Id="rId42" Type="http://schemas.openxmlformats.org/officeDocument/2006/relationships/image" Target="../media/image79.jpeg"/><Relationship Id="rId47" Type="http://schemas.openxmlformats.org/officeDocument/2006/relationships/hyperlink" Target="http://www.kleinberg.com/SmallNarrowTrees/purpleleafpluminleaf.html" TargetMode="External"/><Relationship Id="rId63" Type="http://schemas.openxmlformats.org/officeDocument/2006/relationships/hyperlink" Target="http://www.kleinberg.com/SmallNarrowTrees/sweetbaymagnolia.html" TargetMode="External"/><Relationship Id="rId68" Type="http://schemas.openxmlformats.org/officeDocument/2006/relationships/image" Target="../media/image92.jpeg"/><Relationship Id="rId84" Type="http://schemas.openxmlformats.org/officeDocument/2006/relationships/image" Target="../media/image104.jpeg"/><Relationship Id="rId89" Type="http://schemas.openxmlformats.org/officeDocument/2006/relationships/image" Target="../media/image109.jpeg"/><Relationship Id="rId112" Type="http://schemas.openxmlformats.org/officeDocument/2006/relationships/image" Target="../media/image131.jpeg"/><Relationship Id="rId133" Type="http://schemas.openxmlformats.org/officeDocument/2006/relationships/image" Target="../media/image152.jpeg"/><Relationship Id="rId138" Type="http://schemas.openxmlformats.org/officeDocument/2006/relationships/image" Target="../media/image157.jpeg"/><Relationship Id="rId16" Type="http://schemas.openxmlformats.org/officeDocument/2006/relationships/image" Target="../media/image66.jpeg"/><Relationship Id="rId107" Type="http://schemas.openxmlformats.org/officeDocument/2006/relationships/image" Target="../media/image126.jpeg"/><Relationship Id="rId11" Type="http://schemas.openxmlformats.org/officeDocument/2006/relationships/hyperlink" Target="http://www.kleinberg.com/SmallNarrowTrees/crabappleinbloom.html" TargetMode="External"/><Relationship Id="rId32" Type="http://schemas.openxmlformats.org/officeDocument/2006/relationships/image" Target="../media/image74.jpeg"/><Relationship Id="rId37" Type="http://schemas.openxmlformats.org/officeDocument/2006/relationships/hyperlink" Target="http://www.kleinberg.com/SmallNarrowTrees/japanesemaplesangokakuinwinter.html" TargetMode="External"/><Relationship Id="rId53" Type="http://schemas.openxmlformats.org/officeDocument/2006/relationships/hyperlink" Target="http://www.kleinberg.com/SmallNarrowTrees/redbudbark.html" TargetMode="External"/><Relationship Id="rId58" Type="http://schemas.openxmlformats.org/officeDocument/2006/relationships/image" Target="../media/image87.jpeg"/><Relationship Id="rId74" Type="http://schemas.openxmlformats.org/officeDocument/2006/relationships/image" Target="../media/image95.jpeg"/><Relationship Id="rId79" Type="http://schemas.openxmlformats.org/officeDocument/2006/relationships/image" Target="../media/image100.jpeg"/><Relationship Id="rId102" Type="http://schemas.openxmlformats.org/officeDocument/2006/relationships/image" Target="../media/image121.jpeg"/><Relationship Id="rId123" Type="http://schemas.openxmlformats.org/officeDocument/2006/relationships/image" Target="../media/image142.jpeg"/><Relationship Id="rId128" Type="http://schemas.openxmlformats.org/officeDocument/2006/relationships/image" Target="../media/image147.jpeg"/><Relationship Id="rId5" Type="http://schemas.openxmlformats.org/officeDocument/2006/relationships/image" Target="../media/image59.jpeg"/><Relationship Id="rId90" Type="http://schemas.openxmlformats.org/officeDocument/2006/relationships/image" Target="../media/image110.jpeg"/><Relationship Id="rId95" Type="http://schemas.openxmlformats.org/officeDocument/2006/relationships/hyperlink" Target="http://www.kleinberg.com/images/plants/nandina.jpg" TargetMode="External"/><Relationship Id="rId22" Type="http://schemas.openxmlformats.org/officeDocument/2006/relationships/image" Target="../media/image69.jpeg"/><Relationship Id="rId27" Type="http://schemas.openxmlformats.org/officeDocument/2006/relationships/hyperlink" Target="http://www.kleinberg.com/SmallNarrowTrees/dogwoodwhite.html" TargetMode="External"/><Relationship Id="rId43" Type="http://schemas.openxmlformats.org/officeDocument/2006/relationships/hyperlink" Target="http://www.kleinberg.com/SmallNarrowTrees/paperbarkmapleinwinter.html" TargetMode="External"/><Relationship Id="rId48" Type="http://schemas.openxmlformats.org/officeDocument/2006/relationships/image" Target="../media/image82.jpeg"/><Relationship Id="rId64" Type="http://schemas.openxmlformats.org/officeDocument/2006/relationships/image" Target="../media/image90.jpeg"/><Relationship Id="rId69" Type="http://schemas.openxmlformats.org/officeDocument/2006/relationships/hyperlink" Target="http://www.kleinberg.com/SmallNarrowTrees/treelilac2.html" TargetMode="External"/><Relationship Id="rId113" Type="http://schemas.openxmlformats.org/officeDocument/2006/relationships/image" Target="../media/image132.jpeg"/><Relationship Id="rId118" Type="http://schemas.openxmlformats.org/officeDocument/2006/relationships/image" Target="../media/image137.jpeg"/><Relationship Id="rId134" Type="http://schemas.openxmlformats.org/officeDocument/2006/relationships/image" Target="../media/image153.jpeg"/><Relationship Id="rId139" Type="http://schemas.openxmlformats.org/officeDocument/2006/relationships/image" Target="../media/image158.jpeg"/><Relationship Id="rId8" Type="http://schemas.openxmlformats.org/officeDocument/2006/relationships/image" Target="../media/image62.jpeg"/><Relationship Id="rId51" Type="http://schemas.openxmlformats.org/officeDocument/2006/relationships/hyperlink" Target="http://www.kleinberg.com/SmallNarrowTrees/redbudforestpansy.html" TargetMode="External"/><Relationship Id="rId72" Type="http://schemas.openxmlformats.org/officeDocument/2006/relationships/image" Target="../media/image94.jpeg"/><Relationship Id="rId80" Type="http://schemas.openxmlformats.org/officeDocument/2006/relationships/hyperlink" Target="http://www.kleinberg.com/images/plants/dwarf%20hinoki%20cypress.jpg" TargetMode="External"/><Relationship Id="rId85" Type="http://schemas.openxmlformats.org/officeDocument/2006/relationships/image" Target="../media/image105.jpeg"/><Relationship Id="rId93" Type="http://schemas.openxmlformats.org/officeDocument/2006/relationships/image" Target="../media/image113.jpeg"/><Relationship Id="rId98" Type="http://schemas.openxmlformats.org/officeDocument/2006/relationships/image" Target="../media/image117.jpeg"/><Relationship Id="rId121" Type="http://schemas.openxmlformats.org/officeDocument/2006/relationships/image" Target="../media/image140.jpeg"/><Relationship Id="rId3" Type="http://schemas.openxmlformats.org/officeDocument/2006/relationships/image" Target="../media/image57.jpeg"/><Relationship Id="rId12" Type="http://schemas.openxmlformats.org/officeDocument/2006/relationships/image" Target="../media/image64.jpeg"/><Relationship Id="rId17" Type="http://schemas.openxmlformats.org/officeDocument/2006/relationships/hyperlink" Target="http://www.kleinberg.com/SmallNarrowTrees/crabapplewithfruit.html" TargetMode="External"/><Relationship Id="rId25" Type="http://schemas.openxmlformats.org/officeDocument/2006/relationships/hyperlink" Target="http://www.kleinberg.com/SmallNarrowTrees/crapemyrtlebarkinwinter2.html" TargetMode="External"/><Relationship Id="rId33" Type="http://schemas.openxmlformats.org/officeDocument/2006/relationships/hyperlink" Target="http://www.kleinberg.com/SmallNarrowTrees/goldenchaintree.html" TargetMode="External"/><Relationship Id="rId38" Type="http://schemas.openxmlformats.org/officeDocument/2006/relationships/image" Target="../media/image77.jpeg"/><Relationship Id="rId46" Type="http://schemas.openxmlformats.org/officeDocument/2006/relationships/image" Target="../media/image81.jpeg"/><Relationship Id="rId59" Type="http://schemas.openxmlformats.org/officeDocument/2006/relationships/hyperlink" Target="http://www.kleinberg.com/SmallNarrowTrees/stewartapseudocameliaflowers.html" TargetMode="External"/><Relationship Id="rId67" Type="http://schemas.openxmlformats.org/officeDocument/2006/relationships/hyperlink" Target="http://www.kleinberg.com/SmallNarrowTrees/treelilac.html" TargetMode="External"/><Relationship Id="rId103" Type="http://schemas.openxmlformats.org/officeDocument/2006/relationships/image" Target="../media/image122.jpeg"/><Relationship Id="rId108" Type="http://schemas.openxmlformats.org/officeDocument/2006/relationships/image" Target="../media/image127.jpeg"/><Relationship Id="rId116" Type="http://schemas.openxmlformats.org/officeDocument/2006/relationships/image" Target="../media/image135.jpeg"/><Relationship Id="rId124" Type="http://schemas.openxmlformats.org/officeDocument/2006/relationships/image" Target="../media/image143.jpeg"/><Relationship Id="rId129" Type="http://schemas.openxmlformats.org/officeDocument/2006/relationships/image" Target="../media/image148.jpeg"/><Relationship Id="rId137" Type="http://schemas.openxmlformats.org/officeDocument/2006/relationships/image" Target="../media/image156.jpeg"/><Relationship Id="rId20" Type="http://schemas.openxmlformats.org/officeDocument/2006/relationships/image" Target="../media/image68.jpeg"/><Relationship Id="rId41" Type="http://schemas.openxmlformats.org/officeDocument/2006/relationships/hyperlink" Target="http://www.kleinberg.com/SmallNarrowTrees/paperbarkmaplebark.html" TargetMode="External"/><Relationship Id="rId54" Type="http://schemas.openxmlformats.org/officeDocument/2006/relationships/image" Target="../media/image85.jpeg"/><Relationship Id="rId62" Type="http://schemas.openxmlformats.org/officeDocument/2006/relationships/image" Target="../media/image89.jpeg"/><Relationship Id="rId70" Type="http://schemas.openxmlformats.org/officeDocument/2006/relationships/image" Target="../media/image93.jpeg"/><Relationship Id="rId75" Type="http://schemas.openxmlformats.org/officeDocument/2006/relationships/image" Target="../media/image96.jpeg"/><Relationship Id="rId83" Type="http://schemas.openxmlformats.org/officeDocument/2006/relationships/image" Target="../media/image103.jpeg"/><Relationship Id="rId88" Type="http://schemas.openxmlformats.org/officeDocument/2006/relationships/image" Target="../media/image108.jpeg"/><Relationship Id="rId91" Type="http://schemas.openxmlformats.org/officeDocument/2006/relationships/image" Target="../media/image111.jpeg"/><Relationship Id="rId96" Type="http://schemas.openxmlformats.org/officeDocument/2006/relationships/image" Target="../media/image115.jpeg"/><Relationship Id="rId111" Type="http://schemas.openxmlformats.org/officeDocument/2006/relationships/image" Target="../media/image130.jpeg"/><Relationship Id="rId132" Type="http://schemas.openxmlformats.org/officeDocument/2006/relationships/image" Target="../media/image151.jpeg"/><Relationship Id="rId140" Type="http://schemas.openxmlformats.org/officeDocument/2006/relationships/image" Target="../media/image159.jpeg"/><Relationship Id="rId1" Type="http://schemas.openxmlformats.org/officeDocument/2006/relationships/image" Target="../media/image55.jpeg"/><Relationship Id="rId6" Type="http://schemas.openxmlformats.org/officeDocument/2006/relationships/image" Target="../media/image60.jpeg"/><Relationship Id="rId15" Type="http://schemas.openxmlformats.org/officeDocument/2006/relationships/hyperlink" Target="http://www.kleinberg.com/SmallNarrowTrees/crabappleprairifire.html" TargetMode="External"/><Relationship Id="rId23" Type="http://schemas.openxmlformats.org/officeDocument/2006/relationships/hyperlink" Target="http://www.kleinberg.com/SmallNarrowTrees/crapemyrtlebarkinwinter.html" TargetMode="External"/><Relationship Id="rId28" Type="http://schemas.openxmlformats.org/officeDocument/2006/relationships/image" Target="../media/image72.jpeg"/><Relationship Id="rId36" Type="http://schemas.openxmlformats.org/officeDocument/2006/relationships/image" Target="../media/image76.jpeg"/><Relationship Id="rId49" Type="http://schemas.openxmlformats.org/officeDocument/2006/relationships/hyperlink" Target="http://www.kleinberg.com/SmallNarrowTrees/redbud.html" TargetMode="External"/><Relationship Id="rId57" Type="http://schemas.openxmlformats.org/officeDocument/2006/relationships/hyperlink" Target="http://www.kleinberg.com/SmallNarrowTrees/stewartapseudocamelia.html" TargetMode="External"/><Relationship Id="rId106" Type="http://schemas.openxmlformats.org/officeDocument/2006/relationships/image" Target="../media/image125.jpeg"/><Relationship Id="rId114" Type="http://schemas.openxmlformats.org/officeDocument/2006/relationships/image" Target="../media/image133.jpeg"/><Relationship Id="rId119" Type="http://schemas.openxmlformats.org/officeDocument/2006/relationships/image" Target="../media/image138.jpeg"/><Relationship Id="rId127" Type="http://schemas.openxmlformats.org/officeDocument/2006/relationships/image" Target="../media/image146.jpeg"/><Relationship Id="rId10" Type="http://schemas.openxmlformats.org/officeDocument/2006/relationships/image" Target="../media/image63.jpeg"/><Relationship Id="rId31" Type="http://schemas.openxmlformats.org/officeDocument/2006/relationships/hyperlink" Target="http://www.kleinberg.com/SmallNarrowTrees/dogwoodfallcolor.html" TargetMode="External"/><Relationship Id="rId44" Type="http://schemas.openxmlformats.org/officeDocument/2006/relationships/image" Target="../media/image80.jpeg"/><Relationship Id="rId52" Type="http://schemas.openxmlformats.org/officeDocument/2006/relationships/image" Target="../media/image84.jpeg"/><Relationship Id="rId60" Type="http://schemas.openxmlformats.org/officeDocument/2006/relationships/image" Target="../media/image88.jpeg"/><Relationship Id="rId65" Type="http://schemas.openxmlformats.org/officeDocument/2006/relationships/hyperlink" Target="http://www.kleinberg.com/SmallNarrowTrees/sweetbaymagnoliablooms.html" TargetMode="External"/><Relationship Id="rId73" Type="http://schemas.openxmlformats.org/officeDocument/2006/relationships/hyperlink" Target="http://www.kleinberg.com/SmallNarrowTrees/witchhazelflower.html" TargetMode="External"/><Relationship Id="rId78" Type="http://schemas.openxmlformats.org/officeDocument/2006/relationships/image" Target="../media/image99.jpeg"/><Relationship Id="rId81" Type="http://schemas.openxmlformats.org/officeDocument/2006/relationships/image" Target="../media/image101.jpeg"/><Relationship Id="rId86" Type="http://schemas.openxmlformats.org/officeDocument/2006/relationships/image" Target="../media/image106.jpeg"/><Relationship Id="rId94" Type="http://schemas.openxmlformats.org/officeDocument/2006/relationships/image" Target="../media/image114.jpeg"/><Relationship Id="rId99" Type="http://schemas.openxmlformats.org/officeDocument/2006/relationships/image" Target="../media/image118.jpeg"/><Relationship Id="rId101" Type="http://schemas.openxmlformats.org/officeDocument/2006/relationships/image" Target="../media/image120.jpeg"/><Relationship Id="rId122" Type="http://schemas.openxmlformats.org/officeDocument/2006/relationships/image" Target="../media/image141.jpeg"/><Relationship Id="rId130" Type="http://schemas.openxmlformats.org/officeDocument/2006/relationships/image" Target="../media/image149.jpeg"/><Relationship Id="rId135" Type="http://schemas.openxmlformats.org/officeDocument/2006/relationships/image" Target="../media/image154.jpeg"/><Relationship Id="rId4" Type="http://schemas.openxmlformats.org/officeDocument/2006/relationships/image" Target="../media/image58.jpeg"/><Relationship Id="rId9" Type="http://schemas.openxmlformats.org/officeDocument/2006/relationships/hyperlink" Target="http://www.kleinberg.com/SmallNarrowTrees/cherryokame.html" TargetMode="External"/><Relationship Id="rId13" Type="http://schemas.openxmlformats.org/officeDocument/2006/relationships/hyperlink" Target="http://www.kleinberg.com/SmallNarrowTrees/crabappleblooms.html" TargetMode="External"/><Relationship Id="rId18" Type="http://schemas.openxmlformats.org/officeDocument/2006/relationships/image" Target="../media/image67.jpeg"/><Relationship Id="rId39" Type="http://schemas.openxmlformats.org/officeDocument/2006/relationships/hyperlink" Target="http://www.kleinberg.com/SmallNarrowTrees/paperbarkmaple.html" TargetMode="External"/><Relationship Id="rId109" Type="http://schemas.openxmlformats.org/officeDocument/2006/relationships/image" Target="../media/image128.jpeg"/><Relationship Id="rId34" Type="http://schemas.openxmlformats.org/officeDocument/2006/relationships/image" Target="../media/image75.jpeg"/><Relationship Id="rId50" Type="http://schemas.openxmlformats.org/officeDocument/2006/relationships/image" Target="../media/image83.jpeg"/><Relationship Id="rId55" Type="http://schemas.openxmlformats.org/officeDocument/2006/relationships/hyperlink" Target="http://www.kleinberg.com/SmallNarrowTrees/smoketree.html" TargetMode="External"/><Relationship Id="rId76" Type="http://schemas.openxmlformats.org/officeDocument/2006/relationships/image" Target="../media/image97.jpeg"/><Relationship Id="rId97" Type="http://schemas.openxmlformats.org/officeDocument/2006/relationships/image" Target="../media/image116.jpeg"/><Relationship Id="rId104" Type="http://schemas.openxmlformats.org/officeDocument/2006/relationships/image" Target="../media/image123.jpeg"/><Relationship Id="rId120" Type="http://schemas.openxmlformats.org/officeDocument/2006/relationships/image" Target="../media/image139.jpeg"/><Relationship Id="rId125" Type="http://schemas.openxmlformats.org/officeDocument/2006/relationships/image" Target="../media/image144.jpeg"/><Relationship Id="rId7" Type="http://schemas.openxmlformats.org/officeDocument/2006/relationships/image" Target="../media/image61.jpeg"/><Relationship Id="rId71" Type="http://schemas.openxmlformats.org/officeDocument/2006/relationships/hyperlink" Target="http://www.kleinberg.com/SmallNarrowTrees/witchhazelyellow.html" TargetMode="External"/><Relationship Id="rId92" Type="http://schemas.openxmlformats.org/officeDocument/2006/relationships/image" Target="../media/image112.jpeg"/><Relationship Id="rId2" Type="http://schemas.openxmlformats.org/officeDocument/2006/relationships/image" Target="../media/image56.jpeg"/><Relationship Id="rId29" Type="http://schemas.openxmlformats.org/officeDocument/2006/relationships/hyperlink" Target="http://www.kleinberg.com/SmallNarrowTrees/dogwoodpink.html" TargetMode="External"/><Relationship Id="rId24" Type="http://schemas.openxmlformats.org/officeDocument/2006/relationships/image" Target="../media/image70.jpeg"/><Relationship Id="rId40" Type="http://schemas.openxmlformats.org/officeDocument/2006/relationships/image" Target="../media/image78.jpeg"/><Relationship Id="rId45" Type="http://schemas.openxmlformats.org/officeDocument/2006/relationships/hyperlink" Target="http://www.kleinberg.com/SmallNarrowTrees/purpleleafpluminbloom.html" TargetMode="External"/><Relationship Id="rId66" Type="http://schemas.openxmlformats.org/officeDocument/2006/relationships/image" Target="../media/image91.jpeg"/><Relationship Id="rId87" Type="http://schemas.openxmlformats.org/officeDocument/2006/relationships/image" Target="../media/image107.jpeg"/><Relationship Id="rId110" Type="http://schemas.openxmlformats.org/officeDocument/2006/relationships/image" Target="../media/image129.jpeg"/><Relationship Id="rId115" Type="http://schemas.openxmlformats.org/officeDocument/2006/relationships/image" Target="../media/image134.jpeg"/><Relationship Id="rId131" Type="http://schemas.openxmlformats.org/officeDocument/2006/relationships/image" Target="../media/image150.jpeg"/><Relationship Id="rId136" Type="http://schemas.openxmlformats.org/officeDocument/2006/relationships/image" Target="../media/image155.jpeg"/><Relationship Id="rId61" Type="http://schemas.openxmlformats.org/officeDocument/2006/relationships/hyperlink" Target="http://www.kleinberg.com/SmallNarrowTrees/stewartabark.html" TargetMode="External"/><Relationship Id="rId82" Type="http://schemas.openxmlformats.org/officeDocument/2006/relationships/image" Target="../media/image102.jpeg"/><Relationship Id="rId19" Type="http://schemas.openxmlformats.org/officeDocument/2006/relationships/hyperlink" Target="http://www.kleinberg.com/SmallNarrowTrees/crapemyrtleinbloom2.html" TargetMode="External"/><Relationship Id="rId14" Type="http://schemas.openxmlformats.org/officeDocument/2006/relationships/image" Target="../media/image65.jpeg"/><Relationship Id="rId30" Type="http://schemas.openxmlformats.org/officeDocument/2006/relationships/image" Target="../media/image73.jpeg"/><Relationship Id="rId35" Type="http://schemas.openxmlformats.org/officeDocument/2006/relationships/hyperlink" Target="http://www.kleinberg.com/SmallNarrowTrees/japanesemaplesangokakuinleaf.html" TargetMode="External"/><Relationship Id="rId56" Type="http://schemas.openxmlformats.org/officeDocument/2006/relationships/image" Target="../media/image86.jpeg"/><Relationship Id="rId77" Type="http://schemas.openxmlformats.org/officeDocument/2006/relationships/image" Target="../media/image98.jpeg"/><Relationship Id="rId100" Type="http://schemas.openxmlformats.org/officeDocument/2006/relationships/image" Target="../media/image119.jpeg"/><Relationship Id="rId105" Type="http://schemas.openxmlformats.org/officeDocument/2006/relationships/image" Target="../media/image124.jpeg"/><Relationship Id="rId126" Type="http://schemas.openxmlformats.org/officeDocument/2006/relationships/image" Target="../media/image145.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65.png"/><Relationship Id="rId1" Type="http://schemas.openxmlformats.org/officeDocument/2006/relationships/image" Target="NULL"/></Relationships>
</file>

<file path=xl/drawings/_rels/drawing11.xml.rels><?xml version="1.0" encoding="UTF-8" standalone="yes"?>
<Relationships xmlns="http://schemas.openxmlformats.org/package/2006/relationships"><Relationship Id="rId2" Type="http://schemas.openxmlformats.org/officeDocument/2006/relationships/image" Target="../media/image166.png"/><Relationship Id="rId1" Type="http://schemas.openxmlformats.org/officeDocument/2006/relationships/image" Target="NUL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62.emf"/><Relationship Id="rId2" Type="http://schemas.openxmlformats.org/officeDocument/2006/relationships/image" Target="../media/image161.emf"/><Relationship Id="rId1" Type="http://schemas.openxmlformats.org/officeDocument/2006/relationships/image" Target="../media/image160.emf"/><Relationship Id="rId5" Type="http://schemas.openxmlformats.org/officeDocument/2006/relationships/image" Target="../media/image164.emf"/><Relationship Id="rId4" Type="http://schemas.openxmlformats.org/officeDocument/2006/relationships/image" Target="../media/image163.emf"/></Relationships>
</file>

<file path=xl/drawings/drawing1.xml><?xml version="1.0" encoding="utf-8"?>
<xdr:wsDr xmlns:xdr="http://schemas.openxmlformats.org/drawingml/2006/spreadsheetDrawing" xmlns:a="http://schemas.openxmlformats.org/drawingml/2006/main">
  <xdr:twoCellAnchor editAs="oneCell">
    <xdr:from>
      <xdr:col>7</xdr:col>
      <xdr:colOff>285750</xdr:colOff>
      <xdr:row>8</xdr:row>
      <xdr:rowOff>66675</xdr:rowOff>
    </xdr:from>
    <xdr:to>
      <xdr:col>25</xdr:col>
      <xdr:colOff>171450</xdr:colOff>
      <xdr:row>43</xdr:row>
      <xdr:rowOff>95250</xdr:rowOff>
    </xdr:to>
    <xdr:pic>
      <xdr:nvPicPr>
        <xdr:cNvPr id="2" name="Picture 1" descr="https://www.princeton.edu/~rcurtis/ultradev/images/storediagram.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73125" y="1590675"/>
          <a:ext cx="10858500" cy="669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104775</xdr:colOff>
      <xdr:row>204</xdr:row>
      <xdr:rowOff>66675</xdr:rowOff>
    </xdr:from>
    <xdr:to>
      <xdr:col>19</xdr:col>
      <xdr:colOff>341274</xdr:colOff>
      <xdr:row>239</xdr:row>
      <xdr:rowOff>84811</xdr:rowOff>
    </xdr:to>
    <xdr:pic>
      <xdr:nvPicPr>
        <xdr:cNvPr id="3" name="Picture 2"/>
        <xdr:cNvPicPr>
          <a:picLocks noChangeAspect="1"/>
        </xdr:cNvPicPr>
      </xdr:nvPicPr>
      <xdr:blipFill>
        <a:blip xmlns:r="http://schemas.openxmlformats.org/officeDocument/2006/relationships" r:embed="rId1"/>
        <a:stretch>
          <a:fillRect/>
        </a:stretch>
      </xdr:blipFill>
      <xdr:spPr>
        <a:xfrm>
          <a:off x="7600950" y="41605200"/>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152400</xdr:colOff>
      <xdr:row>119</xdr:row>
      <xdr:rowOff>95250</xdr:rowOff>
    </xdr:from>
    <xdr:to>
      <xdr:col>2</xdr:col>
      <xdr:colOff>990600</xdr:colOff>
      <xdr:row>123</xdr:row>
      <xdr:rowOff>171450</xdr:rowOff>
    </xdr:to>
    <xdr:pic>
      <xdr:nvPicPr>
        <xdr:cNvPr id="3" name="Picture 2" descr="EverTrue 0.56-in x 3.25-in x 8-ft Interior Primed Pine Base Moulding (Pattern 62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0" y="18573750"/>
          <a:ext cx="8382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30</xdr:row>
      <xdr:rowOff>0</xdr:rowOff>
    </xdr:from>
    <xdr:to>
      <xdr:col>4</xdr:col>
      <xdr:colOff>304800</xdr:colOff>
      <xdr:row>31</xdr:row>
      <xdr:rowOff>114300</xdr:rowOff>
    </xdr:to>
    <xdr:sp macro="" textlink="">
      <xdr:nvSpPr>
        <xdr:cNvPr id="6146" name="AutoShape 2" descr="Image result for how many screws for floor sheathing"/>
        <xdr:cNvSpPr>
          <a:spLocks noChangeAspect="1" noChangeArrowheads="1"/>
        </xdr:cNvSpPr>
      </xdr:nvSpPr>
      <xdr:spPr bwMode="auto">
        <a:xfrm>
          <a:off x="5219700" y="594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2314575</xdr:colOff>
      <xdr:row>181</xdr:row>
      <xdr:rowOff>0</xdr:rowOff>
    </xdr:from>
    <xdr:to>
      <xdr:col>6</xdr:col>
      <xdr:colOff>1551896</xdr:colOff>
      <xdr:row>192</xdr:row>
      <xdr:rowOff>28310</xdr:rowOff>
    </xdr:to>
    <xdr:pic>
      <xdr:nvPicPr>
        <xdr:cNvPr id="2" name="Picture 1"/>
        <xdr:cNvPicPr>
          <a:picLocks noChangeAspect="1"/>
        </xdr:cNvPicPr>
      </xdr:nvPicPr>
      <xdr:blipFill>
        <a:blip xmlns:r="http://schemas.openxmlformats.org/officeDocument/2006/relationships" r:embed="rId1"/>
        <a:stretch>
          <a:fillRect/>
        </a:stretch>
      </xdr:blipFill>
      <xdr:spPr>
        <a:xfrm>
          <a:off x="7534275" y="29737050"/>
          <a:ext cx="5438096" cy="2123810"/>
        </a:xfrm>
        <a:prstGeom prst="rect">
          <a:avLst/>
        </a:prstGeom>
      </xdr:spPr>
    </xdr:pic>
    <xdr:clientData/>
  </xdr:twoCellAnchor>
  <xdr:twoCellAnchor editAs="oneCell">
    <xdr:from>
      <xdr:col>4</xdr:col>
      <xdr:colOff>3371850</xdr:colOff>
      <xdr:row>195</xdr:row>
      <xdr:rowOff>28575</xdr:rowOff>
    </xdr:from>
    <xdr:to>
      <xdr:col>7</xdr:col>
      <xdr:colOff>980268</xdr:colOff>
      <xdr:row>214</xdr:row>
      <xdr:rowOff>104313</xdr:rowOff>
    </xdr:to>
    <xdr:pic>
      <xdr:nvPicPr>
        <xdr:cNvPr id="5" name="Picture 4"/>
        <xdr:cNvPicPr>
          <a:picLocks noChangeAspect="1"/>
        </xdr:cNvPicPr>
      </xdr:nvPicPr>
      <xdr:blipFill>
        <a:blip xmlns:r="http://schemas.openxmlformats.org/officeDocument/2006/relationships" r:embed="rId1"/>
        <a:stretch>
          <a:fillRect/>
        </a:stretch>
      </xdr:blipFill>
      <xdr:spPr>
        <a:xfrm>
          <a:off x="8591550" y="32432625"/>
          <a:ext cx="6457143" cy="36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3276600</xdr:colOff>
      <xdr:row>15</xdr:row>
      <xdr:rowOff>123825</xdr:rowOff>
    </xdr:from>
    <xdr:ext cx="1666875" cy="2667000"/>
    <xdr:pic>
      <xdr:nvPicPr>
        <xdr:cNvPr id="2" name="Picture 1" descr="Fraction to Decimal Conversion Char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05400" y="3371850"/>
          <a:ext cx="1666875" cy="2667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3</xdr:col>
      <xdr:colOff>1647825</xdr:colOff>
      <xdr:row>15</xdr:row>
      <xdr:rowOff>9525</xdr:rowOff>
    </xdr:from>
    <xdr:to>
      <xdr:col>10</xdr:col>
      <xdr:colOff>34879</xdr:colOff>
      <xdr:row>33</xdr:row>
      <xdr:rowOff>163055</xdr:rowOff>
    </xdr:to>
    <xdr:pic>
      <xdr:nvPicPr>
        <xdr:cNvPr id="4" name="Picture 3"/>
        <xdr:cNvPicPr>
          <a:picLocks noChangeAspect="1"/>
        </xdr:cNvPicPr>
      </xdr:nvPicPr>
      <xdr:blipFill>
        <a:blip xmlns:r="http://schemas.openxmlformats.org/officeDocument/2006/relationships" r:embed="rId1"/>
        <a:stretch>
          <a:fillRect/>
        </a:stretch>
      </xdr:blipFill>
      <xdr:spPr>
        <a:xfrm>
          <a:off x="6934200" y="3257550"/>
          <a:ext cx="6797629" cy="42492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292</xdr:row>
      <xdr:rowOff>190499</xdr:rowOff>
    </xdr:from>
    <xdr:to>
      <xdr:col>5</xdr:col>
      <xdr:colOff>314325</xdr:colOff>
      <xdr:row>317</xdr:row>
      <xdr:rowOff>173082</xdr:rowOff>
    </xdr:to>
    <xdr:pic>
      <xdr:nvPicPr>
        <xdr:cNvPr id="3" name="Picture 2"/>
        <xdr:cNvPicPr>
          <a:picLocks noChangeAspect="1"/>
        </xdr:cNvPicPr>
      </xdr:nvPicPr>
      <xdr:blipFill>
        <a:blip xmlns:r="http://schemas.openxmlformats.org/officeDocument/2006/relationships" r:embed="rId1"/>
        <a:stretch>
          <a:fillRect/>
        </a:stretch>
      </xdr:blipFill>
      <xdr:spPr>
        <a:xfrm>
          <a:off x="4524375" y="45891449"/>
          <a:ext cx="3990975" cy="47450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157</xdr:row>
      <xdr:rowOff>0</xdr:rowOff>
    </xdr:from>
    <xdr:to>
      <xdr:col>2</xdr:col>
      <xdr:colOff>4161905</xdr:colOff>
      <xdr:row>188</xdr:row>
      <xdr:rowOff>189739</xdr:rowOff>
    </xdr:to>
    <xdr:pic>
      <xdr:nvPicPr>
        <xdr:cNvPr id="3" name="Picture 2"/>
        <xdr:cNvPicPr>
          <a:picLocks noChangeAspect="1"/>
        </xdr:cNvPicPr>
      </xdr:nvPicPr>
      <xdr:blipFill>
        <a:blip xmlns:r="http://schemas.openxmlformats.org/officeDocument/2006/relationships" r:embed="rId1"/>
        <a:stretch>
          <a:fillRect/>
        </a:stretch>
      </xdr:blipFill>
      <xdr:spPr>
        <a:xfrm>
          <a:off x="1247775" y="27660600"/>
          <a:ext cx="4161905" cy="6095239"/>
        </a:xfrm>
        <a:prstGeom prst="rect">
          <a:avLst/>
        </a:prstGeom>
      </xdr:spPr>
    </xdr:pic>
    <xdr:clientData/>
  </xdr:twoCellAnchor>
  <xdr:twoCellAnchor editAs="oneCell">
    <xdr:from>
      <xdr:col>2</xdr:col>
      <xdr:colOff>0</xdr:colOff>
      <xdr:row>190</xdr:row>
      <xdr:rowOff>0</xdr:rowOff>
    </xdr:from>
    <xdr:to>
      <xdr:col>2</xdr:col>
      <xdr:colOff>2857143</xdr:colOff>
      <xdr:row>220</xdr:row>
      <xdr:rowOff>104048</xdr:rowOff>
    </xdr:to>
    <xdr:pic>
      <xdr:nvPicPr>
        <xdr:cNvPr id="5" name="Picture 4"/>
        <xdr:cNvPicPr>
          <a:picLocks noChangeAspect="1"/>
        </xdr:cNvPicPr>
      </xdr:nvPicPr>
      <xdr:blipFill>
        <a:blip xmlns:r="http://schemas.openxmlformats.org/officeDocument/2006/relationships" r:embed="rId1"/>
        <a:stretch>
          <a:fillRect/>
        </a:stretch>
      </xdr:blipFill>
      <xdr:spPr>
        <a:xfrm>
          <a:off x="1247775" y="33947100"/>
          <a:ext cx="2857143" cy="581904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18</xdr:col>
      <xdr:colOff>190500</xdr:colOff>
      <xdr:row>5</xdr:row>
      <xdr:rowOff>57150</xdr:rowOff>
    </xdr:to>
    <xdr:pic>
      <xdr:nvPicPr>
        <xdr:cNvPr id="11" name="Picture 10" descr="Residential Roof Trusses, Residential Trusse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40025" y="209550"/>
          <a:ext cx="323850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xdr:row>
      <xdr:rowOff>76200</xdr:rowOff>
    </xdr:from>
    <xdr:to>
      <xdr:col>18</xdr:col>
      <xdr:colOff>190500</xdr:colOff>
      <xdr:row>9</xdr:row>
      <xdr:rowOff>142875</xdr:rowOff>
    </xdr:to>
    <xdr:pic>
      <xdr:nvPicPr>
        <xdr:cNvPr id="12" name="Picture 11" descr="Residential Roof Trusses, Residential Trusses, Studio Vault Trusse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40025" y="1123950"/>
          <a:ext cx="3238500" cy="90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161925</xdr:rowOff>
    </xdr:from>
    <xdr:to>
      <xdr:col>18</xdr:col>
      <xdr:colOff>190500</xdr:colOff>
      <xdr:row>14</xdr:row>
      <xdr:rowOff>57150</xdr:rowOff>
    </xdr:to>
    <xdr:pic>
      <xdr:nvPicPr>
        <xdr:cNvPr id="13" name="Picture 12" descr="Residential Roof Trusses, Residential Trusses, Tray Vault Trusse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40025" y="2047875"/>
          <a:ext cx="3238500" cy="90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14</xdr:row>
      <xdr:rowOff>76200</xdr:rowOff>
    </xdr:from>
    <xdr:to>
      <xdr:col>18</xdr:col>
      <xdr:colOff>190500</xdr:colOff>
      <xdr:row>19</xdr:row>
      <xdr:rowOff>66675</xdr:rowOff>
    </xdr:to>
    <xdr:pic>
      <xdr:nvPicPr>
        <xdr:cNvPr id="14" name="Picture 13" descr="Residential Roof Trusses, Residential Trusses, Cathedral Trusse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40025" y="2971800"/>
          <a:ext cx="32385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19</xdr:row>
      <xdr:rowOff>85725</xdr:rowOff>
    </xdr:from>
    <xdr:to>
      <xdr:col>18</xdr:col>
      <xdr:colOff>190500</xdr:colOff>
      <xdr:row>23</xdr:row>
      <xdr:rowOff>161925</xdr:rowOff>
    </xdr:to>
    <xdr:pic>
      <xdr:nvPicPr>
        <xdr:cNvPr id="15" name="Picture 14" descr="Residential Roof Trusses, Residential Trusses, Attic Trusse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40025" y="3981450"/>
          <a:ext cx="32385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23</xdr:row>
      <xdr:rowOff>180975</xdr:rowOff>
    </xdr:from>
    <xdr:to>
      <xdr:col>18</xdr:col>
      <xdr:colOff>190500</xdr:colOff>
      <xdr:row>28</xdr:row>
      <xdr:rowOff>76200</xdr:rowOff>
    </xdr:to>
    <xdr:pic>
      <xdr:nvPicPr>
        <xdr:cNvPr id="16" name="Picture 15" descr="Residential Roof Trusses, Residential Trusses, Parallel Chord Scissor Trusse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40025" y="4876800"/>
          <a:ext cx="323850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28</xdr:row>
      <xdr:rowOff>95250</xdr:rowOff>
    </xdr:from>
    <xdr:to>
      <xdr:col>18</xdr:col>
      <xdr:colOff>190500</xdr:colOff>
      <xdr:row>32</xdr:row>
      <xdr:rowOff>190500</xdr:rowOff>
    </xdr:to>
    <xdr:pic>
      <xdr:nvPicPr>
        <xdr:cNvPr id="17" name="Picture 16" descr="Residential Roof Trusses, Residential Trusses, Scissor Trusse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40025" y="5791200"/>
          <a:ext cx="323850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33</xdr:row>
      <xdr:rowOff>9525</xdr:rowOff>
    </xdr:from>
    <xdr:to>
      <xdr:col>18</xdr:col>
      <xdr:colOff>190500</xdr:colOff>
      <xdr:row>39</xdr:row>
      <xdr:rowOff>180975</xdr:rowOff>
    </xdr:to>
    <xdr:pic>
      <xdr:nvPicPr>
        <xdr:cNvPr id="18" name="Picture 17" descr="Residential Roof Trusses, Residential Trusses, Mono Trusse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40025" y="6705600"/>
          <a:ext cx="32385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40</xdr:row>
      <xdr:rowOff>0</xdr:rowOff>
    </xdr:from>
    <xdr:to>
      <xdr:col>18</xdr:col>
      <xdr:colOff>190500</xdr:colOff>
      <xdr:row>44</xdr:row>
      <xdr:rowOff>114300</xdr:rowOff>
    </xdr:to>
    <xdr:pic>
      <xdr:nvPicPr>
        <xdr:cNvPr id="19" name="Picture 18" descr="Residential Roof Trusses, Residential Trusses, Porch Trusse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40025" y="8096250"/>
          <a:ext cx="32385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540</xdr:row>
      <xdr:rowOff>0</xdr:rowOff>
    </xdr:from>
    <xdr:to>
      <xdr:col>2</xdr:col>
      <xdr:colOff>1266825</xdr:colOff>
      <xdr:row>544</xdr:row>
      <xdr:rowOff>76200</xdr:rowOff>
    </xdr:to>
    <xdr:pic>
      <xdr:nvPicPr>
        <xdr:cNvPr id="14" name="Picture 13" descr="Featherock">
          <a:hlinkClick xmlns:r="http://schemas.openxmlformats.org/officeDocument/2006/relationships" r:id="rId1" tooltip="Featheroc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66900" y="988504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549</xdr:row>
      <xdr:rowOff>0</xdr:rowOff>
    </xdr:from>
    <xdr:to>
      <xdr:col>2</xdr:col>
      <xdr:colOff>1266825</xdr:colOff>
      <xdr:row>553</xdr:row>
      <xdr:rowOff>76200</xdr:rowOff>
    </xdr:to>
    <xdr:pic>
      <xdr:nvPicPr>
        <xdr:cNvPr id="15" name="Picture 14" descr="Granite Landscaping Stone">
          <a:hlinkClick xmlns:r="http://schemas.openxmlformats.org/officeDocument/2006/relationships" r:id="rId3" tooltip="Granite Landscaping Stone"/>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66900" y="1005649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558</xdr:row>
      <xdr:rowOff>0</xdr:rowOff>
    </xdr:from>
    <xdr:to>
      <xdr:col>2</xdr:col>
      <xdr:colOff>1266825</xdr:colOff>
      <xdr:row>562</xdr:row>
      <xdr:rowOff>76200</xdr:rowOff>
    </xdr:to>
    <xdr:pic>
      <xdr:nvPicPr>
        <xdr:cNvPr id="16" name="Picture 15" descr="Corinthian Granite Boulders">
          <a:hlinkClick xmlns:r="http://schemas.openxmlformats.org/officeDocument/2006/relationships" r:id="rId5" tooltip="Corinthian Granite Boulders"/>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866900" y="1022794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567</xdr:row>
      <xdr:rowOff>0</xdr:rowOff>
    </xdr:from>
    <xdr:to>
      <xdr:col>2</xdr:col>
      <xdr:colOff>1266825</xdr:colOff>
      <xdr:row>571</xdr:row>
      <xdr:rowOff>76200</xdr:rowOff>
    </xdr:to>
    <xdr:pic>
      <xdr:nvPicPr>
        <xdr:cNvPr id="17" name="Picture 16" descr="Mexican Beach Pebbles">
          <a:hlinkClick xmlns:r="http://schemas.openxmlformats.org/officeDocument/2006/relationships" r:id="rId7" tooltip="Mexican Beach Pebbles"/>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66900" y="1039939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576</xdr:row>
      <xdr:rowOff>0</xdr:rowOff>
    </xdr:from>
    <xdr:to>
      <xdr:col>2</xdr:col>
      <xdr:colOff>1266825</xdr:colOff>
      <xdr:row>580</xdr:row>
      <xdr:rowOff>76200</xdr:rowOff>
    </xdr:to>
    <xdr:pic>
      <xdr:nvPicPr>
        <xdr:cNvPr id="18" name="Picture 17" descr="Polished Rain Stone">
          <a:hlinkClick xmlns:r="http://schemas.openxmlformats.org/officeDocument/2006/relationships" r:id="rId9" tooltip="Polished Rain Stone"/>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66900" y="1057084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585</xdr:row>
      <xdr:rowOff>0</xdr:rowOff>
    </xdr:from>
    <xdr:to>
      <xdr:col>2</xdr:col>
      <xdr:colOff>1266825</xdr:colOff>
      <xdr:row>589</xdr:row>
      <xdr:rowOff>47625</xdr:rowOff>
    </xdr:to>
    <xdr:pic>
      <xdr:nvPicPr>
        <xdr:cNvPr id="19" name="Picture 18" descr="Appalachian Mountain Stone ">
          <a:hlinkClick xmlns:r="http://schemas.openxmlformats.org/officeDocument/2006/relationships" r:id="rId11" tooltip="Appalachian Mountain Stone "/>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66900" y="107422950"/>
          <a:ext cx="1266825"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594</xdr:row>
      <xdr:rowOff>0</xdr:rowOff>
    </xdr:from>
    <xdr:to>
      <xdr:col>2</xdr:col>
      <xdr:colOff>1266825</xdr:colOff>
      <xdr:row>598</xdr:row>
      <xdr:rowOff>114300</xdr:rowOff>
    </xdr:to>
    <xdr:pic>
      <xdr:nvPicPr>
        <xdr:cNvPr id="20" name="Picture 19" descr="Butler Veneer">
          <a:hlinkClick xmlns:r="http://schemas.openxmlformats.org/officeDocument/2006/relationships" r:id="rId13" tooltip="Butler Veneer"/>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866900" y="109232700"/>
          <a:ext cx="1266825"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603</xdr:row>
      <xdr:rowOff>0</xdr:rowOff>
    </xdr:from>
    <xdr:to>
      <xdr:col>2</xdr:col>
      <xdr:colOff>1266825</xdr:colOff>
      <xdr:row>607</xdr:row>
      <xdr:rowOff>152400</xdr:rowOff>
    </xdr:to>
    <xdr:pic>
      <xdr:nvPicPr>
        <xdr:cNvPr id="21" name="Picture 20" descr="Copper Mountain Veneer">
          <a:hlinkClick xmlns:r="http://schemas.openxmlformats.org/officeDocument/2006/relationships" r:id="rId15" tooltip="Copper Mountain Veneer"/>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66900" y="110947200"/>
          <a:ext cx="1266825"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612</xdr:row>
      <xdr:rowOff>0</xdr:rowOff>
    </xdr:from>
    <xdr:to>
      <xdr:col>2</xdr:col>
      <xdr:colOff>1266825</xdr:colOff>
      <xdr:row>616</xdr:row>
      <xdr:rowOff>180975</xdr:rowOff>
    </xdr:to>
    <xdr:pic>
      <xdr:nvPicPr>
        <xdr:cNvPr id="22" name="Picture 21" descr="4">
          <a:hlinkClick xmlns:r="http://schemas.openxmlformats.org/officeDocument/2006/relationships" r:id="rId17" tooltip="4"/>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866900" y="112661700"/>
          <a:ext cx="1266825" cy="942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622</xdr:row>
      <xdr:rowOff>0</xdr:rowOff>
    </xdr:from>
    <xdr:to>
      <xdr:col>2</xdr:col>
      <xdr:colOff>1266825</xdr:colOff>
      <xdr:row>626</xdr:row>
      <xdr:rowOff>76200</xdr:rowOff>
    </xdr:to>
    <xdr:pic>
      <xdr:nvPicPr>
        <xdr:cNvPr id="23" name="Picture 22" descr="8">
          <a:hlinkClick xmlns:r="http://schemas.openxmlformats.org/officeDocument/2006/relationships" r:id="rId19" tooltip="8"/>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866900" y="11456670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631</xdr:row>
      <xdr:rowOff>0</xdr:rowOff>
    </xdr:from>
    <xdr:to>
      <xdr:col>2</xdr:col>
      <xdr:colOff>1228725</xdr:colOff>
      <xdr:row>636</xdr:row>
      <xdr:rowOff>0</xdr:rowOff>
    </xdr:to>
    <xdr:pic>
      <xdr:nvPicPr>
        <xdr:cNvPr id="24" name="Picture 23" descr="4">
          <a:hlinkClick xmlns:r="http://schemas.openxmlformats.org/officeDocument/2006/relationships" r:id="rId21" tooltip="4"/>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866900" y="116281200"/>
          <a:ext cx="1228725"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641</xdr:row>
      <xdr:rowOff>0</xdr:rowOff>
    </xdr:from>
    <xdr:to>
      <xdr:col>2</xdr:col>
      <xdr:colOff>1247775</xdr:colOff>
      <xdr:row>646</xdr:row>
      <xdr:rowOff>0</xdr:rowOff>
    </xdr:to>
    <xdr:pic>
      <xdr:nvPicPr>
        <xdr:cNvPr id="25" name="Picture 24" descr="4">
          <a:hlinkClick xmlns:r="http://schemas.openxmlformats.org/officeDocument/2006/relationships" r:id="rId23" tooltip="4"/>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866900" y="118186200"/>
          <a:ext cx="1247775"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651</xdr:row>
      <xdr:rowOff>0</xdr:rowOff>
    </xdr:from>
    <xdr:to>
      <xdr:col>2</xdr:col>
      <xdr:colOff>1266825</xdr:colOff>
      <xdr:row>655</xdr:row>
      <xdr:rowOff>76200</xdr:rowOff>
    </xdr:to>
    <xdr:pic>
      <xdr:nvPicPr>
        <xdr:cNvPr id="26" name="Picture 25" descr="Pennsylvania Bluestone Tumblestone">
          <a:hlinkClick xmlns:r="http://schemas.openxmlformats.org/officeDocument/2006/relationships" r:id="rId25" tooltip="Pennsylvania Bluestone Tumblestone"/>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866900" y="12009120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660</xdr:row>
      <xdr:rowOff>0</xdr:rowOff>
    </xdr:from>
    <xdr:to>
      <xdr:col>2</xdr:col>
      <xdr:colOff>1266825</xdr:colOff>
      <xdr:row>664</xdr:row>
      <xdr:rowOff>123825</xdr:rowOff>
    </xdr:to>
    <xdr:pic>
      <xdr:nvPicPr>
        <xdr:cNvPr id="27" name="Picture 26" descr="Rustic Tumblestone">
          <a:hlinkClick xmlns:r="http://schemas.openxmlformats.org/officeDocument/2006/relationships" r:id="rId27" tooltip="Rustic Tumblestone"/>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866900" y="121805700"/>
          <a:ext cx="1266825" cy="88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669</xdr:row>
      <xdr:rowOff>0</xdr:rowOff>
    </xdr:from>
    <xdr:to>
      <xdr:col>2</xdr:col>
      <xdr:colOff>1266825</xdr:colOff>
      <xdr:row>673</xdr:row>
      <xdr:rowOff>114300</xdr:rowOff>
    </xdr:to>
    <xdr:pic>
      <xdr:nvPicPr>
        <xdr:cNvPr id="28" name="Picture 27" descr="Lilac Tumblestone">
          <a:hlinkClick xmlns:r="http://schemas.openxmlformats.org/officeDocument/2006/relationships" r:id="rId29" tooltip="Lilac Tumblestone"/>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866900" y="123520200"/>
          <a:ext cx="1266825"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678</xdr:row>
      <xdr:rowOff>0</xdr:rowOff>
    </xdr:from>
    <xdr:to>
      <xdr:col>2</xdr:col>
      <xdr:colOff>971550</xdr:colOff>
      <xdr:row>683</xdr:row>
      <xdr:rowOff>0</xdr:rowOff>
    </xdr:to>
    <xdr:pic>
      <xdr:nvPicPr>
        <xdr:cNvPr id="29" name="Picture 28" descr="Irregular Standup Tumblestone">
          <a:hlinkClick xmlns:r="http://schemas.openxmlformats.org/officeDocument/2006/relationships" r:id="rId31" tooltip="Irregular Standup Tumblestone"/>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866900" y="125234700"/>
          <a:ext cx="97155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688</xdr:row>
      <xdr:rowOff>0</xdr:rowOff>
    </xdr:from>
    <xdr:to>
      <xdr:col>2</xdr:col>
      <xdr:colOff>1266825</xdr:colOff>
      <xdr:row>692</xdr:row>
      <xdr:rowOff>76200</xdr:rowOff>
    </xdr:to>
    <xdr:pic>
      <xdr:nvPicPr>
        <xdr:cNvPr id="30" name="Picture 29" descr="Tumbled Pavers">
          <a:hlinkClick xmlns:r="http://schemas.openxmlformats.org/officeDocument/2006/relationships" r:id="rId33" tooltip="Tumbled Pavers"/>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866900" y="12713970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697</xdr:row>
      <xdr:rowOff>0</xdr:rowOff>
    </xdr:from>
    <xdr:to>
      <xdr:col>2</xdr:col>
      <xdr:colOff>1266825</xdr:colOff>
      <xdr:row>701</xdr:row>
      <xdr:rowOff>76200</xdr:rowOff>
    </xdr:to>
    <xdr:pic>
      <xdr:nvPicPr>
        <xdr:cNvPr id="31" name="Picture 30" descr="Small Tumblestone">
          <a:hlinkClick xmlns:r="http://schemas.openxmlformats.org/officeDocument/2006/relationships" r:id="rId35" tooltip="Small Tumblestone"/>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866900" y="12885420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706</xdr:row>
      <xdr:rowOff>0</xdr:rowOff>
    </xdr:from>
    <xdr:to>
      <xdr:col>2</xdr:col>
      <xdr:colOff>1114425</xdr:colOff>
      <xdr:row>711</xdr:row>
      <xdr:rowOff>0</xdr:rowOff>
    </xdr:to>
    <xdr:pic>
      <xdr:nvPicPr>
        <xdr:cNvPr id="41" name="Picture 40" descr="Carlisle Mosaic with Red">
          <a:hlinkClick xmlns:r="http://schemas.openxmlformats.org/officeDocument/2006/relationships" r:id="rId37" tooltip="Carlisle Mosaic with Red"/>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866900" y="130568700"/>
          <a:ext cx="1114425"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714</xdr:row>
      <xdr:rowOff>0</xdr:rowOff>
    </xdr:from>
    <xdr:to>
      <xdr:col>2</xdr:col>
      <xdr:colOff>1095375</xdr:colOff>
      <xdr:row>719</xdr:row>
      <xdr:rowOff>0</xdr:rowOff>
    </xdr:to>
    <xdr:pic>
      <xdr:nvPicPr>
        <xdr:cNvPr id="42" name="Picture 41" descr="Burnt Ash Mosaic">
          <a:hlinkClick xmlns:r="http://schemas.openxmlformats.org/officeDocument/2006/relationships" r:id="rId39" tooltip="Burnt Ash Mosaic"/>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866900" y="132092700"/>
          <a:ext cx="1095375"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722</xdr:row>
      <xdr:rowOff>0</xdr:rowOff>
    </xdr:from>
    <xdr:to>
      <xdr:col>2</xdr:col>
      <xdr:colOff>1085850</xdr:colOff>
      <xdr:row>727</xdr:row>
      <xdr:rowOff>0</xdr:rowOff>
    </xdr:to>
    <xdr:pic>
      <xdr:nvPicPr>
        <xdr:cNvPr id="43" name="Picture 42" descr="Butler Squares and Rectangles">
          <a:hlinkClick xmlns:r="http://schemas.openxmlformats.org/officeDocument/2006/relationships" r:id="rId41" tooltip="Butler Squares and Rectangles"/>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866900" y="133616700"/>
          <a:ext cx="108585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730</xdr:row>
      <xdr:rowOff>0</xdr:rowOff>
    </xdr:from>
    <xdr:to>
      <xdr:col>2</xdr:col>
      <xdr:colOff>838200</xdr:colOff>
      <xdr:row>735</xdr:row>
      <xdr:rowOff>0</xdr:rowOff>
    </xdr:to>
    <xdr:pic>
      <xdr:nvPicPr>
        <xdr:cNvPr id="44" name="Picture 43" descr="Blue Sky Full Color">
          <a:hlinkClick xmlns:r="http://schemas.openxmlformats.org/officeDocument/2006/relationships" r:id="rId43" tooltip="Blue Sky Full Color"/>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866900" y="135140700"/>
          <a:ext cx="8382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738</xdr:row>
      <xdr:rowOff>0</xdr:rowOff>
    </xdr:from>
    <xdr:to>
      <xdr:col>2</xdr:col>
      <xdr:colOff>990600</xdr:colOff>
      <xdr:row>743</xdr:row>
      <xdr:rowOff>0</xdr:rowOff>
    </xdr:to>
    <xdr:pic>
      <xdr:nvPicPr>
        <xdr:cNvPr id="45" name="Picture 44" descr="Brown Heather Mosaic">
          <a:hlinkClick xmlns:r="http://schemas.openxmlformats.org/officeDocument/2006/relationships" r:id="rId45" tooltip="Brown Heather Mosaic"/>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866900" y="136664700"/>
          <a:ext cx="9906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746</xdr:row>
      <xdr:rowOff>0</xdr:rowOff>
    </xdr:from>
    <xdr:to>
      <xdr:col>2</xdr:col>
      <xdr:colOff>1057275</xdr:colOff>
      <xdr:row>751</xdr:row>
      <xdr:rowOff>0</xdr:rowOff>
    </xdr:to>
    <xdr:pic>
      <xdr:nvPicPr>
        <xdr:cNvPr id="46" name="Picture 45" descr="Appalachian Thermal Full Color">
          <a:hlinkClick xmlns:r="http://schemas.openxmlformats.org/officeDocument/2006/relationships" r:id="rId47" tooltip="Appalachian Thermal Full Color"/>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866900" y="138188700"/>
          <a:ext cx="1057275"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754</xdr:row>
      <xdr:rowOff>0</xdr:rowOff>
    </xdr:from>
    <xdr:to>
      <xdr:col>2</xdr:col>
      <xdr:colOff>1266825</xdr:colOff>
      <xdr:row>757</xdr:row>
      <xdr:rowOff>133350</xdr:rowOff>
    </xdr:to>
    <xdr:pic>
      <xdr:nvPicPr>
        <xdr:cNvPr id="47" name="Picture 46" descr="Copper Mountain Thin Veneer">
          <a:hlinkClick xmlns:r="http://schemas.openxmlformats.org/officeDocument/2006/relationships" r:id="rId49" tooltip="Copper Mountain Thin Veneer"/>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866900" y="139712700"/>
          <a:ext cx="1266825" cy="70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760</xdr:row>
      <xdr:rowOff>0</xdr:rowOff>
    </xdr:from>
    <xdr:to>
      <xdr:col>2</xdr:col>
      <xdr:colOff>1133475</xdr:colOff>
      <xdr:row>765</xdr:row>
      <xdr:rowOff>0</xdr:rowOff>
    </xdr:to>
    <xdr:pic>
      <xdr:nvPicPr>
        <xdr:cNvPr id="48" name="Picture 47" descr="Carlisle Assorted">
          <a:hlinkClick xmlns:r="http://schemas.openxmlformats.org/officeDocument/2006/relationships" r:id="rId51" tooltip="Carlisle Assorted"/>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866900" y="140855700"/>
          <a:ext cx="1133475"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768</xdr:row>
      <xdr:rowOff>0</xdr:rowOff>
    </xdr:from>
    <xdr:to>
      <xdr:col>2</xdr:col>
      <xdr:colOff>1076325</xdr:colOff>
      <xdr:row>773</xdr:row>
      <xdr:rowOff>0</xdr:rowOff>
    </xdr:to>
    <xdr:pic>
      <xdr:nvPicPr>
        <xdr:cNvPr id="49" name="Picture 48" descr="Weathered Edge Mosaic">
          <a:hlinkClick xmlns:r="http://schemas.openxmlformats.org/officeDocument/2006/relationships" r:id="rId53" tooltip="Weathered Edge Mosaic"/>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866900" y="142379700"/>
          <a:ext cx="1076325"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776</xdr:row>
      <xdr:rowOff>0</xdr:rowOff>
    </xdr:from>
    <xdr:to>
      <xdr:col>2</xdr:col>
      <xdr:colOff>1266825</xdr:colOff>
      <xdr:row>780</xdr:row>
      <xdr:rowOff>76200</xdr:rowOff>
    </xdr:to>
    <xdr:pic>
      <xdr:nvPicPr>
        <xdr:cNvPr id="50" name="Picture 49" descr="Natural Colonial Steps">
          <a:hlinkClick xmlns:r="http://schemas.openxmlformats.org/officeDocument/2006/relationships" r:id="rId55" tooltip="Natural Colonial Steps"/>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866900" y="14390370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785</xdr:row>
      <xdr:rowOff>0</xdr:rowOff>
    </xdr:from>
    <xdr:to>
      <xdr:col>2</xdr:col>
      <xdr:colOff>1266825</xdr:colOff>
      <xdr:row>789</xdr:row>
      <xdr:rowOff>76200</xdr:rowOff>
    </xdr:to>
    <xdr:pic>
      <xdr:nvPicPr>
        <xdr:cNvPr id="51" name="Picture 50" descr="Natural Thin Colonial Steps">
          <a:hlinkClick xmlns:r="http://schemas.openxmlformats.org/officeDocument/2006/relationships" r:id="rId57" tooltip="Natural Thin Colonial Steps"/>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866900" y="14561820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794</xdr:row>
      <xdr:rowOff>0</xdr:rowOff>
    </xdr:from>
    <xdr:to>
      <xdr:col>2</xdr:col>
      <xdr:colOff>1266825</xdr:colOff>
      <xdr:row>798</xdr:row>
      <xdr:rowOff>76200</xdr:rowOff>
    </xdr:to>
    <xdr:pic>
      <xdr:nvPicPr>
        <xdr:cNvPr id="52" name="Picture 51" descr="Natural Snapped Steps">
          <a:hlinkClick xmlns:r="http://schemas.openxmlformats.org/officeDocument/2006/relationships" r:id="rId59" tooltip="Natural Snapped Steps"/>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866900" y="14733270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803</xdr:row>
      <xdr:rowOff>0</xdr:rowOff>
    </xdr:from>
    <xdr:to>
      <xdr:col>2</xdr:col>
      <xdr:colOff>1266825</xdr:colOff>
      <xdr:row>807</xdr:row>
      <xdr:rowOff>76200</xdr:rowOff>
    </xdr:to>
    <xdr:pic>
      <xdr:nvPicPr>
        <xdr:cNvPr id="53" name="Picture 52" descr="Pennsylvania Lilac Colonial ">
          <a:hlinkClick xmlns:r="http://schemas.openxmlformats.org/officeDocument/2006/relationships" r:id="rId61" tooltip="Pennsylvania Lilac Colonial "/>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866900" y="14904720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812</xdr:row>
      <xdr:rowOff>0</xdr:rowOff>
    </xdr:from>
    <xdr:to>
      <xdr:col>2</xdr:col>
      <xdr:colOff>1266825</xdr:colOff>
      <xdr:row>816</xdr:row>
      <xdr:rowOff>76200</xdr:rowOff>
    </xdr:to>
    <xdr:pic>
      <xdr:nvPicPr>
        <xdr:cNvPr id="54" name="Picture 53" descr="Pennsylvania Medium Fieldstone">
          <a:hlinkClick xmlns:r="http://schemas.openxmlformats.org/officeDocument/2006/relationships" r:id="rId63" tooltip="Pennsylvania Medium Fieldstone"/>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866900" y="15076170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821</xdr:row>
      <xdr:rowOff>0</xdr:rowOff>
    </xdr:from>
    <xdr:to>
      <xdr:col>2</xdr:col>
      <xdr:colOff>1266825</xdr:colOff>
      <xdr:row>825</xdr:row>
      <xdr:rowOff>76200</xdr:rowOff>
    </xdr:to>
    <xdr:pic>
      <xdr:nvPicPr>
        <xdr:cNvPr id="55" name="Picture 54" descr="Brown Flat Stacked Stone">
          <a:hlinkClick xmlns:r="http://schemas.openxmlformats.org/officeDocument/2006/relationships" r:id="rId65" tooltip="Brown Flat Stacked Stone"/>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866900" y="1525714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830</xdr:row>
      <xdr:rowOff>0</xdr:rowOff>
    </xdr:from>
    <xdr:to>
      <xdr:col>2</xdr:col>
      <xdr:colOff>1266825</xdr:colOff>
      <xdr:row>834</xdr:row>
      <xdr:rowOff>76200</xdr:rowOff>
    </xdr:to>
    <xdr:pic>
      <xdr:nvPicPr>
        <xdr:cNvPr id="56" name="Picture 55" descr="White Flat Stacked Stone">
          <a:hlinkClick xmlns:r="http://schemas.openxmlformats.org/officeDocument/2006/relationships" r:id="rId67" tooltip="White Flat Stacked Stone"/>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866900" y="1542859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839</xdr:row>
      <xdr:rowOff>0</xdr:rowOff>
    </xdr:from>
    <xdr:to>
      <xdr:col>2</xdr:col>
      <xdr:colOff>1266825</xdr:colOff>
      <xdr:row>843</xdr:row>
      <xdr:rowOff>76200</xdr:rowOff>
    </xdr:to>
    <xdr:pic>
      <xdr:nvPicPr>
        <xdr:cNvPr id="57" name="Picture 56" descr="Copper Stacked Stone--Dark">
          <a:hlinkClick xmlns:r="http://schemas.openxmlformats.org/officeDocument/2006/relationships" r:id="rId69" tooltip="Copper Stacked Stone--Dark"/>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66900" y="1560004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848</xdr:row>
      <xdr:rowOff>0</xdr:rowOff>
    </xdr:from>
    <xdr:to>
      <xdr:col>2</xdr:col>
      <xdr:colOff>1266825</xdr:colOff>
      <xdr:row>852</xdr:row>
      <xdr:rowOff>76200</xdr:rowOff>
    </xdr:to>
    <xdr:pic>
      <xdr:nvPicPr>
        <xdr:cNvPr id="58" name="Picture 57" descr="Copper Stacked Stone-Light">
          <a:hlinkClick xmlns:r="http://schemas.openxmlformats.org/officeDocument/2006/relationships" r:id="rId71" tooltip="Copper Stacked Stone-Ligh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866900" y="1577149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857</xdr:row>
      <xdr:rowOff>0</xdr:rowOff>
    </xdr:from>
    <xdr:to>
      <xdr:col>2</xdr:col>
      <xdr:colOff>1266825</xdr:colOff>
      <xdr:row>861</xdr:row>
      <xdr:rowOff>76200</xdr:rowOff>
    </xdr:to>
    <xdr:pic>
      <xdr:nvPicPr>
        <xdr:cNvPr id="59" name="Picture 58" descr="Pennsylvania Regular Fieldstone">
          <a:hlinkClick xmlns:r="http://schemas.openxmlformats.org/officeDocument/2006/relationships" r:id="rId73" tooltip="Pennsylvania Regular Fieldstone"/>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866900" y="1594294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866</xdr:row>
      <xdr:rowOff>0</xdr:rowOff>
    </xdr:from>
    <xdr:to>
      <xdr:col>2</xdr:col>
      <xdr:colOff>1266825</xdr:colOff>
      <xdr:row>870</xdr:row>
      <xdr:rowOff>76200</xdr:rowOff>
    </xdr:to>
    <xdr:pic>
      <xdr:nvPicPr>
        <xdr:cNvPr id="60" name="Picture 59" descr="Maryland Building Stone">
          <a:hlinkClick xmlns:r="http://schemas.openxmlformats.org/officeDocument/2006/relationships" r:id="rId75" tooltip="Maryland Building Stone"/>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866900" y="1611439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875</xdr:row>
      <xdr:rowOff>0</xdr:rowOff>
    </xdr:from>
    <xdr:to>
      <xdr:col>2</xdr:col>
      <xdr:colOff>1266825</xdr:colOff>
      <xdr:row>879</xdr:row>
      <xdr:rowOff>76200</xdr:rowOff>
    </xdr:to>
    <xdr:pic>
      <xdr:nvPicPr>
        <xdr:cNvPr id="61" name="Picture 60" descr="Pennsylvania Bluestone Drywall">
          <a:hlinkClick xmlns:r="http://schemas.openxmlformats.org/officeDocument/2006/relationships" r:id="rId77" tooltip="Pennsylvania Bluestone Drywall"/>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66900" y="1628584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884</xdr:row>
      <xdr:rowOff>0</xdr:rowOff>
    </xdr:from>
    <xdr:to>
      <xdr:col>2</xdr:col>
      <xdr:colOff>1266825</xdr:colOff>
      <xdr:row>888</xdr:row>
      <xdr:rowOff>76200</xdr:rowOff>
    </xdr:to>
    <xdr:pic>
      <xdr:nvPicPr>
        <xdr:cNvPr id="62" name="Picture 61" descr="Pennsylvania Blue Flagstone - Natural Cleft">
          <a:hlinkClick xmlns:r="http://schemas.openxmlformats.org/officeDocument/2006/relationships" r:id="rId79" tooltip="Pennsylvania Blue Flagstone - Natural Clef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866900" y="16466820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893</xdr:row>
      <xdr:rowOff>0</xdr:rowOff>
    </xdr:from>
    <xdr:to>
      <xdr:col>2</xdr:col>
      <xdr:colOff>1181100</xdr:colOff>
      <xdr:row>898</xdr:row>
      <xdr:rowOff>0</xdr:rowOff>
    </xdr:to>
    <xdr:pic>
      <xdr:nvPicPr>
        <xdr:cNvPr id="63" name="Picture 62" descr="Pennsylvania Full Color Flagstone Natural Cleft">
          <a:hlinkClick xmlns:r="http://schemas.openxmlformats.org/officeDocument/2006/relationships" r:id="rId81" tooltip="Pennsylvania Full Color Flagstone Natural Clef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866900" y="166382700"/>
          <a:ext cx="11811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903</xdr:row>
      <xdr:rowOff>0</xdr:rowOff>
    </xdr:from>
    <xdr:to>
      <xdr:col>2</xdr:col>
      <xdr:colOff>1162050</xdr:colOff>
      <xdr:row>908</xdr:row>
      <xdr:rowOff>0</xdr:rowOff>
    </xdr:to>
    <xdr:pic>
      <xdr:nvPicPr>
        <xdr:cNvPr id="64" name="Picture 63" descr="Pennsylvania Lilac Flagstone">
          <a:hlinkClick xmlns:r="http://schemas.openxmlformats.org/officeDocument/2006/relationships" r:id="rId83" tooltip="Pennsylvania Lilac Flagstone"/>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866900" y="168287700"/>
          <a:ext cx="116205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913</xdr:row>
      <xdr:rowOff>0</xdr:rowOff>
    </xdr:from>
    <xdr:to>
      <xdr:col>2</xdr:col>
      <xdr:colOff>1266825</xdr:colOff>
      <xdr:row>917</xdr:row>
      <xdr:rowOff>76200</xdr:rowOff>
    </xdr:to>
    <xdr:pic>
      <xdr:nvPicPr>
        <xdr:cNvPr id="65" name="Picture 64" descr="Variegated Thermal Finish Flagstone">
          <a:hlinkClick xmlns:r="http://schemas.openxmlformats.org/officeDocument/2006/relationships" r:id="rId85" tooltip="Variegated Thermal Finish Flagstone"/>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866900" y="17019270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922</xdr:row>
      <xdr:rowOff>0</xdr:rowOff>
    </xdr:from>
    <xdr:to>
      <xdr:col>2</xdr:col>
      <xdr:colOff>1162050</xdr:colOff>
      <xdr:row>927</xdr:row>
      <xdr:rowOff>0</xdr:rowOff>
    </xdr:to>
    <xdr:pic>
      <xdr:nvPicPr>
        <xdr:cNvPr id="66" name="Picture 65" descr="Blue Thermal Finish Flagstone">
          <a:hlinkClick xmlns:r="http://schemas.openxmlformats.org/officeDocument/2006/relationships" r:id="rId87" tooltip="Blue Thermal Finish Flagstone"/>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866900" y="171907200"/>
          <a:ext cx="116205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932</xdr:row>
      <xdr:rowOff>0</xdr:rowOff>
    </xdr:from>
    <xdr:to>
      <xdr:col>2</xdr:col>
      <xdr:colOff>1266825</xdr:colOff>
      <xdr:row>936</xdr:row>
      <xdr:rowOff>76200</xdr:rowOff>
    </xdr:to>
    <xdr:pic>
      <xdr:nvPicPr>
        <xdr:cNvPr id="67" name="Picture 66" descr="Natural Cleft Flagstone">
          <a:hlinkClick xmlns:r="http://schemas.openxmlformats.org/officeDocument/2006/relationships" r:id="rId89" tooltip="Natural Cleft Flagstone"/>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866900" y="17381220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941</xdr:row>
      <xdr:rowOff>0</xdr:rowOff>
    </xdr:from>
    <xdr:to>
      <xdr:col>2</xdr:col>
      <xdr:colOff>1266825</xdr:colOff>
      <xdr:row>945</xdr:row>
      <xdr:rowOff>76200</xdr:rowOff>
    </xdr:to>
    <xdr:pic>
      <xdr:nvPicPr>
        <xdr:cNvPr id="68" name="Picture 67" descr="Pennsylvania Full Color Irregular Flagstone">
          <a:hlinkClick xmlns:r="http://schemas.openxmlformats.org/officeDocument/2006/relationships" r:id="rId91" tooltip="Pennsylvania Full Color Irregular Flagstone"/>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866900" y="17552670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950</xdr:row>
      <xdr:rowOff>0</xdr:rowOff>
    </xdr:from>
    <xdr:to>
      <xdr:col>2</xdr:col>
      <xdr:colOff>800100</xdr:colOff>
      <xdr:row>955</xdr:row>
      <xdr:rowOff>0</xdr:rowOff>
    </xdr:to>
    <xdr:pic>
      <xdr:nvPicPr>
        <xdr:cNvPr id="69" name="Picture 68" descr="Pennsylvania Lilac Irregular Flagstone">
          <a:hlinkClick xmlns:r="http://schemas.openxmlformats.org/officeDocument/2006/relationships" r:id="rId93" tooltip="Pennsylvania Lilac Irregular Flagstone"/>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866900" y="177241200"/>
          <a:ext cx="8001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960</xdr:row>
      <xdr:rowOff>0</xdr:rowOff>
    </xdr:from>
    <xdr:to>
      <xdr:col>2</xdr:col>
      <xdr:colOff>895350</xdr:colOff>
      <xdr:row>965</xdr:row>
      <xdr:rowOff>0</xdr:rowOff>
    </xdr:to>
    <xdr:pic>
      <xdr:nvPicPr>
        <xdr:cNvPr id="70" name="Picture 69" descr="Arizona Peach Irregular Flagstone">
          <a:hlinkClick xmlns:r="http://schemas.openxmlformats.org/officeDocument/2006/relationships" r:id="rId95" tooltip="Arizona Peach Irregular Flagstone"/>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1866900" y="179146200"/>
          <a:ext cx="89535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970</xdr:row>
      <xdr:rowOff>0</xdr:rowOff>
    </xdr:from>
    <xdr:to>
      <xdr:col>2</xdr:col>
      <xdr:colOff>1266825</xdr:colOff>
      <xdr:row>974</xdr:row>
      <xdr:rowOff>76200</xdr:rowOff>
    </xdr:to>
    <xdr:pic>
      <xdr:nvPicPr>
        <xdr:cNvPr id="76" name="Picture 75" descr="Pennsylvania Garden Path Steppers">
          <a:hlinkClick xmlns:r="http://schemas.openxmlformats.org/officeDocument/2006/relationships" r:id="rId97" tooltip="Pennsylvania Garden Path Steppers"/>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1866900" y="18105120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979</xdr:row>
      <xdr:rowOff>0</xdr:rowOff>
    </xdr:from>
    <xdr:to>
      <xdr:col>2</xdr:col>
      <xdr:colOff>1266825</xdr:colOff>
      <xdr:row>983</xdr:row>
      <xdr:rowOff>76200</xdr:rowOff>
    </xdr:to>
    <xdr:pic>
      <xdr:nvPicPr>
        <xdr:cNvPr id="77" name="Picture 76" descr="Pennsylvania Extra Large Fieldstone Steppers">
          <a:hlinkClick xmlns:r="http://schemas.openxmlformats.org/officeDocument/2006/relationships" r:id="rId99" tooltip="Pennsylvania Extra Large Fieldstone Steppers"/>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866900" y="1828609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988</xdr:row>
      <xdr:rowOff>0</xdr:rowOff>
    </xdr:from>
    <xdr:to>
      <xdr:col>2</xdr:col>
      <xdr:colOff>1266825</xdr:colOff>
      <xdr:row>992</xdr:row>
      <xdr:rowOff>76200</xdr:rowOff>
    </xdr:to>
    <xdr:pic>
      <xdr:nvPicPr>
        <xdr:cNvPr id="78" name="Picture 77" descr="Colonial Garden Path Steppers">
          <a:hlinkClick xmlns:r="http://schemas.openxmlformats.org/officeDocument/2006/relationships" r:id="rId101" tooltip="Colonial Garden Path Steppers"/>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1866900" y="1845754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997</xdr:row>
      <xdr:rowOff>0</xdr:rowOff>
    </xdr:from>
    <xdr:to>
      <xdr:col>2</xdr:col>
      <xdr:colOff>1266825</xdr:colOff>
      <xdr:row>1001</xdr:row>
      <xdr:rowOff>76200</xdr:rowOff>
    </xdr:to>
    <xdr:pic>
      <xdr:nvPicPr>
        <xdr:cNvPr id="79" name="Picture 78" descr="Pennsylvania Large Fieldstone Steppers">
          <a:hlinkClick xmlns:r="http://schemas.openxmlformats.org/officeDocument/2006/relationships" r:id="rId103" tooltip="Pennsylvania Large Fieldstone Steppers"/>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1866900" y="1862899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1006</xdr:row>
      <xdr:rowOff>0</xdr:rowOff>
    </xdr:from>
    <xdr:to>
      <xdr:col>2</xdr:col>
      <xdr:colOff>1266825</xdr:colOff>
      <xdr:row>1010</xdr:row>
      <xdr:rowOff>76200</xdr:rowOff>
    </xdr:to>
    <xdr:pic>
      <xdr:nvPicPr>
        <xdr:cNvPr id="80" name="Picture 79" descr="Medium Fieldstone Steppers">
          <a:hlinkClick xmlns:r="http://schemas.openxmlformats.org/officeDocument/2006/relationships" r:id="rId105" tooltip="Medium Fieldstone Steppers"/>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1866900" y="188004450"/>
          <a:ext cx="126682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0</xdr:colOff>
      <xdr:row>105</xdr:row>
      <xdr:rowOff>0</xdr:rowOff>
    </xdr:from>
    <xdr:to>
      <xdr:col>17</xdr:col>
      <xdr:colOff>552450</xdr:colOff>
      <xdr:row>114</xdr:row>
      <xdr:rowOff>142875</xdr:rowOff>
    </xdr:to>
    <xdr:pic>
      <xdr:nvPicPr>
        <xdr:cNvPr id="10" name="Picture 9" descr="http://www.bruscasupply.com/images/shredded_bark.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53600" y="14678025"/>
          <a:ext cx="2381250"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105</xdr:row>
      <xdr:rowOff>0</xdr:rowOff>
    </xdr:from>
    <xdr:to>
      <xdr:col>18</xdr:col>
      <xdr:colOff>552450</xdr:colOff>
      <xdr:row>114</xdr:row>
      <xdr:rowOff>142875</xdr:rowOff>
    </xdr:to>
    <xdr:pic>
      <xdr:nvPicPr>
        <xdr:cNvPr id="11" name="Picture 10" descr="http://www.bruscasupply.com/images/black_dyed.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63200" y="14678025"/>
          <a:ext cx="2381250"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105</xdr:row>
      <xdr:rowOff>0</xdr:rowOff>
    </xdr:from>
    <xdr:to>
      <xdr:col>19</xdr:col>
      <xdr:colOff>552450</xdr:colOff>
      <xdr:row>114</xdr:row>
      <xdr:rowOff>142875</xdr:rowOff>
    </xdr:to>
    <xdr:pic>
      <xdr:nvPicPr>
        <xdr:cNvPr id="12" name="Picture 11" descr="http://www.bruscasupply.com/images/brown_mulch.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972800" y="14678025"/>
          <a:ext cx="2381250"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116</xdr:row>
      <xdr:rowOff>0</xdr:rowOff>
    </xdr:from>
    <xdr:to>
      <xdr:col>17</xdr:col>
      <xdr:colOff>552450</xdr:colOff>
      <xdr:row>125</xdr:row>
      <xdr:rowOff>142875</xdr:rowOff>
    </xdr:to>
    <xdr:pic>
      <xdr:nvPicPr>
        <xdr:cNvPr id="13" name="Picture 12" descr="http://www.bruscasupply.com/images/red_dyed.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53600" y="17011650"/>
          <a:ext cx="2381250"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116</xdr:row>
      <xdr:rowOff>0</xdr:rowOff>
    </xdr:from>
    <xdr:to>
      <xdr:col>18</xdr:col>
      <xdr:colOff>552450</xdr:colOff>
      <xdr:row>125</xdr:row>
      <xdr:rowOff>142875</xdr:rowOff>
    </xdr:to>
    <xdr:pic>
      <xdr:nvPicPr>
        <xdr:cNvPr id="14" name="Picture 13" descr="http://www.bruscasupply.com/images/licorice_root_right_dress.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363200" y="17011650"/>
          <a:ext cx="2381250"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116</xdr:row>
      <xdr:rowOff>0</xdr:rowOff>
    </xdr:from>
    <xdr:to>
      <xdr:col>19</xdr:col>
      <xdr:colOff>552450</xdr:colOff>
      <xdr:row>125</xdr:row>
      <xdr:rowOff>142875</xdr:rowOff>
    </xdr:to>
    <xdr:pic>
      <xdr:nvPicPr>
        <xdr:cNvPr id="15" name="Picture 14" descr="http://www.bruscasupply.com/images/playground_mulch.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972800" y="17011650"/>
          <a:ext cx="2381250"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128</xdr:row>
      <xdr:rowOff>0</xdr:rowOff>
    </xdr:from>
    <xdr:to>
      <xdr:col>17</xdr:col>
      <xdr:colOff>552450</xdr:colOff>
      <xdr:row>137</xdr:row>
      <xdr:rowOff>142875</xdr:rowOff>
    </xdr:to>
    <xdr:pic>
      <xdr:nvPicPr>
        <xdr:cNvPr id="16" name="Picture 15" descr="http://www.bruscasupply.com/images/top-soil.jp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753600" y="19535775"/>
          <a:ext cx="2381250"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128</xdr:row>
      <xdr:rowOff>0</xdr:rowOff>
    </xdr:from>
    <xdr:to>
      <xdr:col>18</xdr:col>
      <xdr:colOff>552450</xdr:colOff>
      <xdr:row>137</xdr:row>
      <xdr:rowOff>142875</xdr:rowOff>
    </xdr:to>
    <xdr:pic>
      <xdr:nvPicPr>
        <xdr:cNvPr id="17" name="Picture 16" descr="http://www.bruscasupply.com/images/mushroom_soil.jp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363200" y="19535775"/>
          <a:ext cx="2381250"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210</xdr:row>
      <xdr:rowOff>0</xdr:rowOff>
    </xdr:from>
    <xdr:to>
      <xdr:col>2</xdr:col>
      <xdr:colOff>1333500</xdr:colOff>
      <xdr:row>210</xdr:row>
      <xdr:rowOff>1000125</xdr:rowOff>
    </xdr:to>
    <xdr:pic>
      <xdr:nvPicPr>
        <xdr:cNvPr id="51" name="Picture 50" descr="cherryokame_small.jpg">
          <a:hlinkClick xmlns:r="http://schemas.openxmlformats.org/officeDocument/2006/relationships" r:id="rId9"/>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57325" y="5144452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211</xdr:row>
      <xdr:rowOff>819150</xdr:rowOff>
    </xdr:from>
    <xdr:to>
      <xdr:col>2</xdr:col>
      <xdr:colOff>1333500</xdr:colOff>
      <xdr:row>211</xdr:row>
      <xdr:rowOff>1819275</xdr:rowOff>
    </xdr:to>
    <xdr:pic>
      <xdr:nvPicPr>
        <xdr:cNvPr id="52" name="Picture 51" descr="crabappleinbloom_small.jpg">
          <a:hlinkClick xmlns:r="http://schemas.openxmlformats.org/officeDocument/2006/relationships" r:id="rId11"/>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457325" y="5378767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216</xdr:row>
      <xdr:rowOff>0</xdr:rowOff>
    </xdr:from>
    <xdr:to>
      <xdr:col>2</xdr:col>
      <xdr:colOff>1333500</xdr:colOff>
      <xdr:row>218</xdr:row>
      <xdr:rowOff>619125</xdr:rowOff>
    </xdr:to>
    <xdr:pic>
      <xdr:nvPicPr>
        <xdr:cNvPr id="53" name="Picture 52" descr="crabappleblooms_small.jpg">
          <a:hlinkClick xmlns:r="http://schemas.openxmlformats.org/officeDocument/2006/relationships" r:id="rId13"/>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457325" y="5702617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xdr:row>
      <xdr:rowOff>0</xdr:rowOff>
    </xdr:from>
    <xdr:to>
      <xdr:col>4</xdr:col>
      <xdr:colOff>133350</xdr:colOff>
      <xdr:row>218</xdr:row>
      <xdr:rowOff>619125</xdr:rowOff>
    </xdr:to>
    <xdr:pic>
      <xdr:nvPicPr>
        <xdr:cNvPr id="54" name="Picture 53" descr="crabappleprairifire_small.jpg">
          <a:hlinkClick xmlns:r="http://schemas.openxmlformats.org/officeDocument/2006/relationships" r:id="rId15"/>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066925" y="57026175"/>
          <a:ext cx="7429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216</xdr:row>
      <xdr:rowOff>0</xdr:rowOff>
    </xdr:from>
    <xdr:to>
      <xdr:col>5</xdr:col>
      <xdr:colOff>0</xdr:colOff>
      <xdr:row>218</xdr:row>
      <xdr:rowOff>619125</xdr:rowOff>
    </xdr:to>
    <xdr:pic>
      <xdr:nvPicPr>
        <xdr:cNvPr id="55" name="Picture 54" descr="crabapplewithfruit_small.jpg">
          <a:hlinkClick xmlns:r="http://schemas.openxmlformats.org/officeDocument/2006/relationships" r:id="rId17"/>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676525" y="57026175"/>
          <a:ext cx="7429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222</xdr:row>
      <xdr:rowOff>0</xdr:rowOff>
    </xdr:from>
    <xdr:to>
      <xdr:col>2</xdr:col>
      <xdr:colOff>1333500</xdr:colOff>
      <xdr:row>222</xdr:row>
      <xdr:rowOff>1000125</xdr:rowOff>
    </xdr:to>
    <xdr:pic>
      <xdr:nvPicPr>
        <xdr:cNvPr id="56" name="Picture 55" descr="crapemyrtleinbloom2_small.jpg">
          <a:hlinkClick xmlns:r="http://schemas.openxmlformats.org/officeDocument/2006/relationships" r:id="rId19"/>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457325" y="5942647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228</xdr:row>
      <xdr:rowOff>0</xdr:rowOff>
    </xdr:from>
    <xdr:to>
      <xdr:col>2</xdr:col>
      <xdr:colOff>742950</xdr:colOff>
      <xdr:row>230</xdr:row>
      <xdr:rowOff>619125</xdr:rowOff>
    </xdr:to>
    <xdr:pic>
      <xdr:nvPicPr>
        <xdr:cNvPr id="57" name="Picture 56" descr="crapemyrtleinbloom_small.jpg">
          <a:hlinkClick xmlns:r="http://schemas.openxmlformats.org/officeDocument/2006/relationships" r:id="rId21"/>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457325" y="65522475"/>
          <a:ext cx="7429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xdr:row>
      <xdr:rowOff>0</xdr:rowOff>
    </xdr:from>
    <xdr:to>
      <xdr:col>4</xdr:col>
      <xdr:colOff>142875</xdr:colOff>
      <xdr:row>230</xdr:row>
      <xdr:rowOff>619125</xdr:rowOff>
    </xdr:to>
    <xdr:pic>
      <xdr:nvPicPr>
        <xdr:cNvPr id="58" name="Picture 57" descr="crapemyrtlebarkinwinter_small.jpg">
          <a:hlinkClick xmlns:r="http://schemas.openxmlformats.org/officeDocument/2006/relationships" r:id="rId23"/>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066925" y="65522475"/>
          <a:ext cx="752475"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228</xdr:row>
      <xdr:rowOff>0</xdr:rowOff>
    </xdr:from>
    <xdr:to>
      <xdr:col>5</xdr:col>
      <xdr:colOff>9525</xdr:colOff>
      <xdr:row>230</xdr:row>
      <xdr:rowOff>619125</xdr:rowOff>
    </xdr:to>
    <xdr:pic>
      <xdr:nvPicPr>
        <xdr:cNvPr id="59" name="Picture 58" descr="crapemyrtlebarkinwinter2_small.jpg">
          <a:hlinkClick xmlns:r="http://schemas.openxmlformats.org/officeDocument/2006/relationships" r:id="rId25"/>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676525" y="65522475"/>
          <a:ext cx="752475"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234</xdr:row>
      <xdr:rowOff>0</xdr:rowOff>
    </xdr:from>
    <xdr:to>
      <xdr:col>2</xdr:col>
      <xdr:colOff>1333500</xdr:colOff>
      <xdr:row>234</xdr:row>
      <xdr:rowOff>1000125</xdr:rowOff>
    </xdr:to>
    <xdr:pic>
      <xdr:nvPicPr>
        <xdr:cNvPr id="60" name="Picture 59" descr="dogwoodwhite_small.jpg">
          <a:hlinkClick xmlns:r="http://schemas.openxmlformats.org/officeDocument/2006/relationships" r:id="rId27"/>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457325" y="6723697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239</xdr:row>
      <xdr:rowOff>0</xdr:rowOff>
    </xdr:from>
    <xdr:to>
      <xdr:col>2</xdr:col>
      <xdr:colOff>742950</xdr:colOff>
      <xdr:row>240</xdr:row>
      <xdr:rowOff>809625</xdr:rowOff>
    </xdr:to>
    <xdr:pic>
      <xdr:nvPicPr>
        <xdr:cNvPr id="61" name="Picture 60" descr="dogwoodpink_small.jpg">
          <a:hlinkClick xmlns:r="http://schemas.openxmlformats.org/officeDocument/2006/relationships" r:id="rId29"/>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457325" y="70475475"/>
          <a:ext cx="7429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xdr:row>
      <xdr:rowOff>0</xdr:rowOff>
    </xdr:from>
    <xdr:to>
      <xdr:col>4</xdr:col>
      <xdr:colOff>723900</xdr:colOff>
      <xdr:row>240</xdr:row>
      <xdr:rowOff>809625</xdr:rowOff>
    </xdr:to>
    <xdr:pic>
      <xdr:nvPicPr>
        <xdr:cNvPr id="62" name="Picture 61" descr="dogwoodfallcolor_small.jpg">
          <a:hlinkClick xmlns:r="http://schemas.openxmlformats.org/officeDocument/2006/relationships" r:id="rId31"/>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066925" y="7047547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245</xdr:row>
      <xdr:rowOff>0</xdr:rowOff>
    </xdr:from>
    <xdr:to>
      <xdr:col>2</xdr:col>
      <xdr:colOff>752475</xdr:colOff>
      <xdr:row>245</xdr:row>
      <xdr:rowOff>1000125</xdr:rowOff>
    </xdr:to>
    <xdr:pic>
      <xdr:nvPicPr>
        <xdr:cNvPr id="63" name="Picture 62" descr="goldenchaintree_small.jpg">
          <a:hlinkClick xmlns:r="http://schemas.openxmlformats.org/officeDocument/2006/relationships" r:id="rId33"/>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457325" y="71999475"/>
          <a:ext cx="752475"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246</xdr:row>
      <xdr:rowOff>819150</xdr:rowOff>
    </xdr:from>
    <xdr:to>
      <xdr:col>2</xdr:col>
      <xdr:colOff>742950</xdr:colOff>
      <xdr:row>246</xdr:row>
      <xdr:rowOff>1819275</xdr:rowOff>
    </xdr:to>
    <xdr:pic>
      <xdr:nvPicPr>
        <xdr:cNvPr id="64" name="Picture 63" descr="japanesemaplesangokakuinleaf_small.jpg">
          <a:hlinkClick xmlns:r="http://schemas.openxmlformats.org/officeDocument/2006/relationships" r:id="rId35"/>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457325" y="74152125"/>
          <a:ext cx="7429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251</xdr:row>
      <xdr:rowOff>0</xdr:rowOff>
    </xdr:from>
    <xdr:to>
      <xdr:col>2</xdr:col>
      <xdr:colOff>1333500</xdr:colOff>
      <xdr:row>252</xdr:row>
      <xdr:rowOff>0</xdr:rowOff>
    </xdr:to>
    <xdr:pic>
      <xdr:nvPicPr>
        <xdr:cNvPr id="65" name="Picture 64" descr="japanesemaplesangokakuinwinter_small.jpg">
          <a:hlinkClick xmlns:r="http://schemas.openxmlformats.org/officeDocument/2006/relationships" r:id="rId37"/>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457325" y="7561897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252</xdr:row>
      <xdr:rowOff>819150</xdr:rowOff>
    </xdr:from>
    <xdr:to>
      <xdr:col>2</xdr:col>
      <xdr:colOff>742950</xdr:colOff>
      <xdr:row>253</xdr:row>
      <xdr:rowOff>0</xdr:rowOff>
    </xdr:to>
    <xdr:pic>
      <xdr:nvPicPr>
        <xdr:cNvPr id="66" name="Picture 65" descr="paperbarkmaple_small.jpg">
          <a:hlinkClick xmlns:r="http://schemas.openxmlformats.org/officeDocument/2006/relationships" r:id="rId39"/>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457325" y="76819125"/>
          <a:ext cx="7429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257</xdr:row>
      <xdr:rowOff>0</xdr:rowOff>
    </xdr:from>
    <xdr:to>
      <xdr:col>2</xdr:col>
      <xdr:colOff>1333500</xdr:colOff>
      <xdr:row>259</xdr:row>
      <xdr:rowOff>619125</xdr:rowOff>
    </xdr:to>
    <xdr:pic>
      <xdr:nvPicPr>
        <xdr:cNvPr id="67" name="Picture 66" descr="paperbarkmaplebark_small.jpg">
          <a:hlinkClick xmlns:r="http://schemas.openxmlformats.org/officeDocument/2006/relationships" r:id="rId41"/>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457325" y="7771447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257</xdr:row>
      <xdr:rowOff>0</xdr:rowOff>
    </xdr:from>
    <xdr:to>
      <xdr:col>4</xdr:col>
      <xdr:colOff>133350</xdr:colOff>
      <xdr:row>259</xdr:row>
      <xdr:rowOff>619125</xdr:rowOff>
    </xdr:to>
    <xdr:pic>
      <xdr:nvPicPr>
        <xdr:cNvPr id="68" name="Picture 67" descr="paperbarkmapleinwinter_small.jpg">
          <a:hlinkClick xmlns:r="http://schemas.openxmlformats.org/officeDocument/2006/relationships" r:id="rId43"/>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2066925" y="77714475"/>
          <a:ext cx="7429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263</xdr:row>
      <xdr:rowOff>0</xdr:rowOff>
    </xdr:from>
    <xdr:to>
      <xdr:col>2</xdr:col>
      <xdr:colOff>1333500</xdr:colOff>
      <xdr:row>263</xdr:row>
      <xdr:rowOff>1000125</xdr:rowOff>
    </xdr:to>
    <xdr:pic>
      <xdr:nvPicPr>
        <xdr:cNvPr id="69" name="Picture 68" descr="purpleleafpluminbloom_small.jpg">
          <a:hlinkClick xmlns:r="http://schemas.openxmlformats.org/officeDocument/2006/relationships" r:id="rId45"/>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457325" y="7942897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268</xdr:row>
      <xdr:rowOff>0</xdr:rowOff>
    </xdr:from>
    <xdr:to>
      <xdr:col>2</xdr:col>
      <xdr:colOff>742950</xdr:colOff>
      <xdr:row>269</xdr:row>
      <xdr:rowOff>47625</xdr:rowOff>
    </xdr:to>
    <xdr:pic>
      <xdr:nvPicPr>
        <xdr:cNvPr id="70" name="Picture 69" descr="purpleleafpluminleaf_small.jpg">
          <a:hlinkClick xmlns:r="http://schemas.openxmlformats.org/officeDocument/2006/relationships" r:id="rId47"/>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457325" y="81524475"/>
          <a:ext cx="7429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269</xdr:row>
      <xdr:rowOff>819150</xdr:rowOff>
    </xdr:from>
    <xdr:to>
      <xdr:col>2</xdr:col>
      <xdr:colOff>1333500</xdr:colOff>
      <xdr:row>269</xdr:row>
      <xdr:rowOff>1819275</xdr:rowOff>
    </xdr:to>
    <xdr:pic>
      <xdr:nvPicPr>
        <xdr:cNvPr id="71" name="Picture 70" descr="redbud_small.jpg">
          <a:hlinkClick xmlns:r="http://schemas.openxmlformats.org/officeDocument/2006/relationships" r:id="rId49"/>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457325" y="8272462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274</xdr:row>
      <xdr:rowOff>0</xdr:rowOff>
    </xdr:from>
    <xdr:to>
      <xdr:col>2</xdr:col>
      <xdr:colOff>742950</xdr:colOff>
      <xdr:row>276</xdr:row>
      <xdr:rowOff>619125</xdr:rowOff>
    </xdr:to>
    <xdr:pic>
      <xdr:nvPicPr>
        <xdr:cNvPr id="72" name="Picture 71" descr="redbudforestpansy_small.jpg">
          <a:hlinkClick xmlns:r="http://schemas.openxmlformats.org/officeDocument/2006/relationships" r:id="rId51"/>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457325" y="86477475"/>
          <a:ext cx="7429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xdr:row>
      <xdr:rowOff>0</xdr:rowOff>
    </xdr:from>
    <xdr:to>
      <xdr:col>4</xdr:col>
      <xdr:colOff>723900</xdr:colOff>
      <xdr:row>276</xdr:row>
      <xdr:rowOff>619125</xdr:rowOff>
    </xdr:to>
    <xdr:pic>
      <xdr:nvPicPr>
        <xdr:cNvPr id="73" name="Picture 72" descr="redbudbark_small.jpg">
          <a:hlinkClick xmlns:r="http://schemas.openxmlformats.org/officeDocument/2006/relationships" r:id="rId53"/>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2066925" y="8647747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280</xdr:row>
      <xdr:rowOff>0</xdr:rowOff>
    </xdr:from>
    <xdr:to>
      <xdr:col>2</xdr:col>
      <xdr:colOff>1333500</xdr:colOff>
      <xdr:row>280</xdr:row>
      <xdr:rowOff>1000125</xdr:rowOff>
    </xdr:to>
    <xdr:pic>
      <xdr:nvPicPr>
        <xdr:cNvPr id="74" name="Picture 73" descr="smoketree_small.jpg">
          <a:hlinkClick xmlns:r="http://schemas.openxmlformats.org/officeDocument/2006/relationships" r:id="rId55"/>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457325" y="8843962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281</xdr:row>
      <xdr:rowOff>819150</xdr:rowOff>
    </xdr:from>
    <xdr:to>
      <xdr:col>2</xdr:col>
      <xdr:colOff>742950</xdr:colOff>
      <xdr:row>281</xdr:row>
      <xdr:rowOff>1819275</xdr:rowOff>
    </xdr:to>
    <xdr:pic>
      <xdr:nvPicPr>
        <xdr:cNvPr id="75" name="Picture 74" descr="stewartapseudocamelia_small.jpg">
          <a:hlinkClick xmlns:r="http://schemas.openxmlformats.org/officeDocument/2006/relationships" r:id="rId57"/>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457325" y="90782775"/>
          <a:ext cx="7429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287</xdr:row>
      <xdr:rowOff>0</xdr:rowOff>
    </xdr:from>
    <xdr:to>
      <xdr:col>2</xdr:col>
      <xdr:colOff>1333500</xdr:colOff>
      <xdr:row>289</xdr:row>
      <xdr:rowOff>619125</xdr:rowOff>
    </xdr:to>
    <xdr:pic>
      <xdr:nvPicPr>
        <xdr:cNvPr id="76" name="Picture 75" descr="stewartapseudocameliaflowers_small.jpg">
          <a:hlinkClick xmlns:r="http://schemas.openxmlformats.org/officeDocument/2006/relationships" r:id="rId59"/>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457325" y="9301162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xdr:row>
      <xdr:rowOff>0</xdr:rowOff>
    </xdr:from>
    <xdr:to>
      <xdr:col>4</xdr:col>
      <xdr:colOff>133350</xdr:colOff>
      <xdr:row>289</xdr:row>
      <xdr:rowOff>619125</xdr:rowOff>
    </xdr:to>
    <xdr:pic>
      <xdr:nvPicPr>
        <xdr:cNvPr id="77" name="Picture 76" descr="stewartabark_small.jpg">
          <a:hlinkClick xmlns:r="http://schemas.openxmlformats.org/officeDocument/2006/relationships" r:id="rId61"/>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2066925" y="93011625"/>
          <a:ext cx="7429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293</xdr:row>
      <xdr:rowOff>0</xdr:rowOff>
    </xdr:from>
    <xdr:to>
      <xdr:col>2</xdr:col>
      <xdr:colOff>742950</xdr:colOff>
      <xdr:row>293</xdr:row>
      <xdr:rowOff>1000125</xdr:rowOff>
    </xdr:to>
    <xdr:pic>
      <xdr:nvPicPr>
        <xdr:cNvPr id="78" name="Picture 77" descr="sweetbaymagnolia_small.jpg">
          <a:hlinkClick xmlns:r="http://schemas.openxmlformats.org/officeDocument/2006/relationships" r:id="rId63"/>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457325" y="94535625"/>
          <a:ext cx="7429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298</xdr:row>
      <xdr:rowOff>0</xdr:rowOff>
    </xdr:from>
    <xdr:to>
      <xdr:col>2</xdr:col>
      <xdr:colOff>1333500</xdr:colOff>
      <xdr:row>299</xdr:row>
      <xdr:rowOff>238125</xdr:rowOff>
    </xdr:to>
    <xdr:pic>
      <xdr:nvPicPr>
        <xdr:cNvPr id="79" name="Picture 78" descr="sweetbaymagnoliablooms_small.jpg">
          <a:hlinkClick xmlns:r="http://schemas.openxmlformats.org/officeDocument/2006/relationships" r:id="rId65"/>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457325" y="9701212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300</xdr:row>
      <xdr:rowOff>57150</xdr:rowOff>
    </xdr:from>
    <xdr:to>
      <xdr:col>2</xdr:col>
      <xdr:colOff>742950</xdr:colOff>
      <xdr:row>301</xdr:row>
      <xdr:rowOff>866775</xdr:rowOff>
    </xdr:to>
    <xdr:pic>
      <xdr:nvPicPr>
        <xdr:cNvPr id="80" name="Picture 79" descr="treelilac_small.jpg">
          <a:hlinkClick xmlns:r="http://schemas.openxmlformats.org/officeDocument/2006/relationships" r:id="rId67"/>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457325" y="98021775"/>
          <a:ext cx="7429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304</xdr:row>
      <xdr:rowOff>0</xdr:rowOff>
    </xdr:from>
    <xdr:to>
      <xdr:col>2</xdr:col>
      <xdr:colOff>1333500</xdr:colOff>
      <xdr:row>305</xdr:row>
      <xdr:rowOff>809625</xdr:rowOff>
    </xdr:to>
    <xdr:pic>
      <xdr:nvPicPr>
        <xdr:cNvPr id="81" name="Picture 80" descr="treelilac2_small.jpg">
          <a:hlinkClick xmlns:r="http://schemas.openxmlformats.org/officeDocument/2006/relationships" r:id="rId69"/>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457325" y="9872662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305</xdr:row>
      <xdr:rowOff>819150</xdr:rowOff>
    </xdr:from>
    <xdr:to>
      <xdr:col>2</xdr:col>
      <xdr:colOff>742950</xdr:colOff>
      <xdr:row>305</xdr:row>
      <xdr:rowOff>1819275</xdr:rowOff>
    </xdr:to>
    <xdr:pic>
      <xdr:nvPicPr>
        <xdr:cNvPr id="82" name="Picture 81" descr="witchhazelyellow_small.jpg">
          <a:hlinkClick xmlns:r="http://schemas.openxmlformats.org/officeDocument/2006/relationships" r:id="rId71"/>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457325" y="99736275"/>
          <a:ext cx="74295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310</xdr:row>
      <xdr:rowOff>0</xdr:rowOff>
    </xdr:from>
    <xdr:to>
      <xdr:col>2</xdr:col>
      <xdr:colOff>1333500</xdr:colOff>
      <xdr:row>313</xdr:row>
      <xdr:rowOff>47625</xdr:rowOff>
    </xdr:to>
    <xdr:pic>
      <xdr:nvPicPr>
        <xdr:cNvPr id="83" name="Picture 82" descr="witchhazelflower_small.jpg">
          <a:hlinkClick xmlns:r="http://schemas.openxmlformats.org/officeDocument/2006/relationships" r:id="rId73"/>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457325" y="101774625"/>
          <a:ext cx="1333500"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203</xdr:row>
      <xdr:rowOff>0</xdr:rowOff>
    </xdr:from>
    <xdr:to>
      <xdr:col>15</xdr:col>
      <xdr:colOff>247650</xdr:colOff>
      <xdr:row>207</xdr:row>
      <xdr:rowOff>1285875</xdr:rowOff>
    </xdr:to>
    <xdr:pic>
      <xdr:nvPicPr>
        <xdr:cNvPr id="84" name="Picture 83" descr="http://www.kleinberg.com/images/plants/Arborvitae%20Elgantissima.jpg"/>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7924800" y="45862875"/>
          <a:ext cx="2686050" cy="357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203</xdr:row>
      <xdr:rowOff>0</xdr:rowOff>
    </xdr:from>
    <xdr:to>
      <xdr:col>17</xdr:col>
      <xdr:colOff>523875</xdr:colOff>
      <xdr:row>207</xdr:row>
      <xdr:rowOff>390525</xdr:rowOff>
    </xdr:to>
    <xdr:pic>
      <xdr:nvPicPr>
        <xdr:cNvPr id="85" name="Picture 84" descr="http://www.kleinberg.com/images/plants/Arborvitae%20Green%20Giant.jpg"/>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8534400" y="45862875"/>
          <a:ext cx="3571875"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203</xdr:row>
      <xdr:rowOff>0</xdr:rowOff>
    </xdr:from>
    <xdr:to>
      <xdr:col>18</xdr:col>
      <xdr:colOff>523875</xdr:colOff>
      <xdr:row>207</xdr:row>
      <xdr:rowOff>400050</xdr:rowOff>
    </xdr:to>
    <xdr:pic>
      <xdr:nvPicPr>
        <xdr:cNvPr id="86" name="Picture 85" descr="http://www.kleinberg.com/images/plants/Arborvitae%20nigra%20Group.jpg"/>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9144000" y="45862875"/>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222</xdr:row>
      <xdr:rowOff>0</xdr:rowOff>
    </xdr:from>
    <xdr:to>
      <xdr:col>16</xdr:col>
      <xdr:colOff>523875</xdr:colOff>
      <xdr:row>222</xdr:row>
      <xdr:rowOff>2676525</xdr:rowOff>
    </xdr:to>
    <xdr:pic>
      <xdr:nvPicPr>
        <xdr:cNvPr id="87" name="Picture 86" descr="http://www.kleinberg.com/images/plants/Arborvitae%20Emerald%20Green%20Group.jp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924800" y="76428600"/>
          <a:ext cx="3571875"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222</xdr:row>
      <xdr:rowOff>0</xdr:rowOff>
    </xdr:from>
    <xdr:to>
      <xdr:col>17</xdr:col>
      <xdr:colOff>523875</xdr:colOff>
      <xdr:row>222</xdr:row>
      <xdr:rowOff>2676525</xdr:rowOff>
    </xdr:to>
    <xdr:pic>
      <xdr:nvPicPr>
        <xdr:cNvPr id="88" name="Picture 87" descr="http://www.kleinberg.com/images/plants/Arborvitae%20Biota%202.jpg"/>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8534400" y="76428600"/>
          <a:ext cx="3571875"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243</xdr:row>
      <xdr:rowOff>0</xdr:rowOff>
    </xdr:from>
    <xdr:to>
      <xdr:col>12</xdr:col>
      <xdr:colOff>342900</xdr:colOff>
      <xdr:row>243</xdr:row>
      <xdr:rowOff>714375</xdr:rowOff>
    </xdr:to>
    <xdr:pic>
      <xdr:nvPicPr>
        <xdr:cNvPr id="89" name="Picture 88" descr="dwarf hinoki cypress.jpg (78873 bytes)">
          <a:hlinkClick xmlns:r="http://schemas.openxmlformats.org/officeDocument/2006/relationships" r:id="rId80" tgtFrame="_blank"/>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924800" y="92802075"/>
          <a:ext cx="9525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247</xdr:row>
      <xdr:rowOff>0</xdr:rowOff>
    </xdr:from>
    <xdr:to>
      <xdr:col>16</xdr:col>
      <xdr:colOff>381000</xdr:colOff>
      <xdr:row>253</xdr:row>
      <xdr:rowOff>0</xdr:rowOff>
    </xdr:to>
    <xdr:pic>
      <xdr:nvPicPr>
        <xdr:cNvPr id="90" name="Picture 89" descr="http://www.kleinberg.com/images/plants/September%2008%20122.jpg"/>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7924800" y="95469075"/>
          <a:ext cx="3429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247</xdr:row>
      <xdr:rowOff>0</xdr:rowOff>
    </xdr:from>
    <xdr:to>
      <xdr:col>17</xdr:col>
      <xdr:colOff>381000</xdr:colOff>
      <xdr:row>253</xdr:row>
      <xdr:rowOff>0</xdr:rowOff>
    </xdr:to>
    <xdr:pic>
      <xdr:nvPicPr>
        <xdr:cNvPr id="91" name="Picture 90" descr="http://www.kleinberg.com/images/plants/September%2008%20132.jpg"/>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8534400" y="95469075"/>
          <a:ext cx="3429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247</xdr:row>
      <xdr:rowOff>0</xdr:rowOff>
    </xdr:from>
    <xdr:to>
      <xdr:col>18</xdr:col>
      <xdr:colOff>381000</xdr:colOff>
      <xdr:row>253</xdr:row>
      <xdr:rowOff>0</xdr:rowOff>
    </xdr:to>
    <xdr:pic>
      <xdr:nvPicPr>
        <xdr:cNvPr id="92" name="Picture 91" descr="http://www.kleinberg.com/images/plants/May%2006%20067.jpg"/>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9144000" y="95469075"/>
          <a:ext cx="3429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255</xdr:row>
      <xdr:rowOff>0</xdr:rowOff>
    </xdr:from>
    <xdr:to>
      <xdr:col>23</xdr:col>
      <xdr:colOff>304800</xdr:colOff>
      <xdr:row>264</xdr:row>
      <xdr:rowOff>0</xdr:rowOff>
    </xdr:to>
    <xdr:pic>
      <xdr:nvPicPr>
        <xdr:cNvPr id="93" name="Picture 92" descr="http://www.kleinberg.com/images/recent/Yew%20Densiformis.jpg"/>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7924800" y="108003975"/>
          <a:ext cx="7620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288</xdr:row>
      <xdr:rowOff>0</xdr:rowOff>
    </xdr:from>
    <xdr:to>
      <xdr:col>23</xdr:col>
      <xdr:colOff>304800</xdr:colOff>
      <xdr:row>294</xdr:row>
      <xdr:rowOff>0</xdr:rowOff>
    </xdr:to>
    <xdr:pic>
      <xdr:nvPicPr>
        <xdr:cNvPr id="94" name="Picture 93" descr="http://www.kleinberg.com/images/recent/Yew%20Densiformis%20October%2006%20058.jpg"/>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7924800" y="123872625"/>
          <a:ext cx="7620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323</xdr:row>
      <xdr:rowOff>0</xdr:rowOff>
    </xdr:from>
    <xdr:to>
      <xdr:col>21</xdr:col>
      <xdr:colOff>0</xdr:colOff>
      <xdr:row>345</xdr:row>
      <xdr:rowOff>180975</xdr:rowOff>
    </xdr:to>
    <xdr:pic>
      <xdr:nvPicPr>
        <xdr:cNvPr id="95" name="Picture 94" descr="http://www.kleinberg.com/images/recent/September%2008%20138.jpg"/>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924800" y="1545240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350</xdr:row>
      <xdr:rowOff>0</xdr:rowOff>
    </xdr:from>
    <xdr:to>
      <xdr:col>21</xdr:col>
      <xdr:colOff>0</xdr:colOff>
      <xdr:row>372</xdr:row>
      <xdr:rowOff>152400</xdr:rowOff>
    </xdr:to>
    <xdr:pic>
      <xdr:nvPicPr>
        <xdr:cNvPr id="96" name="Picture 95" descr="http://www.kleinberg.com/images/recent/September%2008%20130.jpg"/>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7924800" y="1924621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377</xdr:row>
      <xdr:rowOff>0</xdr:rowOff>
    </xdr:from>
    <xdr:to>
      <xdr:col>15</xdr:col>
      <xdr:colOff>247650</xdr:colOff>
      <xdr:row>395</xdr:row>
      <xdr:rowOff>142875</xdr:rowOff>
    </xdr:to>
    <xdr:pic>
      <xdr:nvPicPr>
        <xdr:cNvPr id="97" name="Picture 96" descr="http://www.kleinberg.com/images/plants/Holly%20Fosteri%203.jpg"/>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7924800" y="226895025"/>
          <a:ext cx="2686050" cy="357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377</xdr:row>
      <xdr:rowOff>0</xdr:rowOff>
    </xdr:from>
    <xdr:to>
      <xdr:col>17</xdr:col>
      <xdr:colOff>523875</xdr:colOff>
      <xdr:row>391</xdr:row>
      <xdr:rowOff>19050</xdr:rowOff>
    </xdr:to>
    <xdr:pic>
      <xdr:nvPicPr>
        <xdr:cNvPr id="98" name="Picture 97" descr="http://www.kleinberg.com/images/plants/Holly%20Blue.jpg"/>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8534400" y="226895025"/>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377</xdr:row>
      <xdr:rowOff>0</xdr:rowOff>
    </xdr:from>
    <xdr:to>
      <xdr:col>18</xdr:col>
      <xdr:colOff>523875</xdr:colOff>
      <xdr:row>391</xdr:row>
      <xdr:rowOff>19050</xdr:rowOff>
    </xdr:to>
    <xdr:pic>
      <xdr:nvPicPr>
        <xdr:cNvPr id="99" name="Picture 98" descr="http://www.kleinberg.com/images/plants/Holly%20Yellow%20Berries.jpg"/>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9144000" y="226895025"/>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396</xdr:row>
      <xdr:rowOff>0</xdr:rowOff>
    </xdr:from>
    <xdr:to>
      <xdr:col>16</xdr:col>
      <xdr:colOff>523875</xdr:colOff>
      <xdr:row>410</xdr:row>
      <xdr:rowOff>19050</xdr:rowOff>
    </xdr:to>
    <xdr:pic>
      <xdr:nvPicPr>
        <xdr:cNvPr id="100" name="Picture 99" descr="http://www.kleinberg.com/images/plants/Holly%20Japanese%20Hogendoorn%20.jpg"/>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7924800" y="233029125"/>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396</xdr:row>
      <xdr:rowOff>0</xdr:rowOff>
    </xdr:from>
    <xdr:to>
      <xdr:col>17</xdr:col>
      <xdr:colOff>523875</xdr:colOff>
      <xdr:row>410</xdr:row>
      <xdr:rowOff>19050</xdr:rowOff>
    </xdr:to>
    <xdr:pic>
      <xdr:nvPicPr>
        <xdr:cNvPr id="101" name="Picture 100" descr="http://www.kleinberg.com/images/plants/Holly%20Japanese%20Helleri.JPG"/>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8534400" y="233029125"/>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396</xdr:row>
      <xdr:rowOff>0</xdr:rowOff>
    </xdr:from>
    <xdr:to>
      <xdr:col>18</xdr:col>
      <xdr:colOff>523875</xdr:colOff>
      <xdr:row>410</xdr:row>
      <xdr:rowOff>19050</xdr:rowOff>
    </xdr:to>
    <xdr:pic>
      <xdr:nvPicPr>
        <xdr:cNvPr id="102" name="Picture 101" descr="http://www.kleinberg.com/images/plants/Holly%20Glabra.jpg"/>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9144000" y="233029125"/>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413</xdr:row>
      <xdr:rowOff>0</xdr:rowOff>
    </xdr:from>
    <xdr:to>
      <xdr:col>12</xdr:col>
      <xdr:colOff>342900</xdr:colOff>
      <xdr:row>413</xdr:row>
      <xdr:rowOff>714375</xdr:rowOff>
    </xdr:to>
    <xdr:pic>
      <xdr:nvPicPr>
        <xdr:cNvPr id="103" name="Picture 102" descr="nandina.jpg (75319 bytes)">
          <a:hlinkClick xmlns:r="http://schemas.openxmlformats.org/officeDocument/2006/relationships" r:id="rId95" tgtFrame="_blank"/>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7924800" y="240782475"/>
          <a:ext cx="9525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418</xdr:row>
      <xdr:rowOff>0</xdr:rowOff>
    </xdr:from>
    <xdr:to>
      <xdr:col>21</xdr:col>
      <xdr:colOff>0</xdr:colOff>
      <xdr:row>441</xdr:row>
      <xdr:rowOff>161925</xdr:rowOff>
    </xdr:to>
    <xdr:pic>
      <xdr:nvPicPr>
        <xdr:cNvPr id="104" name="Picture 103" descr="http://www.kleinberg.com/images/plants/Nandina%20shade.jpg"/>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7924800" y="247888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444</xdr:row>
      <xdr:rowOff>0</xdr:rowOff>
    </xdr:from>
    <xdr:to>
      <xdr:col>17</xdr:col>
      <xdr:colOff>361950</xdr:colOff>
      <xdr:row>459</xdr:row>
      <xdr:rowOff>133350</xdr:rowOff>
    </xdr:to>
    <xdr:pic>
      <xdr:nvPicPr>
        <xdr:cNvPr id="105" name="Picture 104" descr="http://www.kleinberg.com/images/plants/bed%20construction%20%208.JPG"/>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7924800" y="253774575"/>
          <a:ext cx="4019550"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462</xdr:row>
      <xdr:rowOff>0</xdr:rowOff>
    </xdr:from>
    <xdr:to>
      <xdr:col>21</xdr:col>
      <xdr:colOff>0</xdr:colOff>
      <xdr:row>486</xdr:row>
      <xdr:rowOff>0</xdr:rowOff>
    </xdr:to>
    <xdr:pic>
      <xdr:nvPicPr>
        <xdr:cNvPr id="106" name="Picture 105" descr="http://www.kleinberg.com/images/plants/September%2008%20141.jpg"/>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7924800" y="2601087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495</xdr:row>
      <xdr:rowOff>0</xdr:rowOff>
    </xdr:from>
    <xdr:to>
      <xdr:col>16</xdr:col>
      <xdr:colOff>523875</xdr:colOff>
      <xdr:row>509</xdr:row>
      <xdr:rowOff>19050</xdr:rowOff>
    </xdr:to>
    <xdr:pic>
      <xdr:nvPicPr>
        <xdr:cNvPr id="107" name="Picture 106" descr="http://www.kleinberg.com/images/plants/Pieris%20large.jpg"/>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7924800" y="2717292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495</xdr:row>
      <xdr:rowOff>0</xdr:rowOff>
    </xdr:from>
    <xdr:to>
      <xdr:col>17</xdr:col>
      <xdr:colOff>523875</xdr:colOff>
      <xdr:row>509</xdr:row>
      <xdr:rowOff>19050</xdr:rowOff>
    </xdr:to>
    <xdr:pic>
      <xdr:nvPicPr>
        <xdr:cNvPr id="108" name="Picture 107" descr="http://www.kleinberg.com/images/plants/Pieris%20medium.jpg"/>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8534400" y="2717292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497</xdr:row>
      <xdr:rowOff>0</xdr:rowOff>
    </xdr:from>
    <xdr:to>
      <xdr:col>16</xdr:col>
      <xdr:colOff>523875</xdr:colOff>
      <xdr:row>511</xdr:row>
      <xdr:rowOff>19050</xdr:rowOff>
    </xdr:to>
    <xdr:pic>
      <xdr:nvPicPr>
        <xdr:cNvPr id="109" name="Picture 108" descr="http://www.kleinberg.com/images/plants/Pieris%20pink%20flowers.jpg"/>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7924800" y="2721102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510</xdr:row>
      <xdr:rowOff>0</xdr:rowOff>
    </xdr:from>
    <xdr:to>
      <xdr:col>17</xdr:col>
      <xdr:colOff>523875</xdr:colOff>
      <xdr:row>519</xdr:row>
      <xdr:rowOff>19050</xdr:rowOff>
    </xdr:to>
    <xdr:pic>
      <xdr:nvPicPr>
        <xdr:cNvPr id="110" name="Picture 109" descr="http://www.kleinberg.com/images/plants/Pieris%20red%20type.jpg"/>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8534400" y="2745867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517</xdr:row>
      <xdr:rowOff>0</xdr:rowOff>
    </xdr:from>
    <xdr:to>
      <xdr:col>16</xdr:col>
      <xdr:colOff>523875</xdr:colOff>
      <xdr:row>525</xdr:row>
      <xdr:rowOff>1114425</xdr:rowOff>
    </xdr:to>
    <xdr:pic>
      <xdr:nvPicPr>
        <xdr:cNvPr id="111" name="Picture 110" descr="http://www.kleinberg.com/images/plants/Abelia.jpg"/>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7924800" y="276872700"/>
          <a:ext cx="3571875"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517</xdr:row>
      <xdr:rowOff>0</xdr:rowOff>
    </xdr:from>
    <xdr:to>
      <xdr:col>17</xdr:col>
      <xdr:colOff>523875</xdr:colOff>
      <xdr:row>525</xdr:row>
      <xdr:rowOff>1123950</xdr:rowOff>
    </xdr:to>
    <xdr:pic>
      <xdr:nvPicPr>
        <xdr:cNvPr id="112" name="Picture 111" descr="http://www.kleinberg.com/images/plants/Abelia%20Flower.jpg"/>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8534400" y="2768727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529</xdr:row>
      <xdr:rowOff>0</xdr:rowOff>
    </xdr:from>
    <xdr:to>
      <xdr:col>16</xdr:col>
      <xdr:colOff>381000</xdr:colOff>
      <xdr:row>553</xdr:row>
      <xdr:rowOff>0</xdr:rowOff>
    </xdr:to>
    <xdr:pic>
      <xdr:nvPicPr>
        <xdr:cNvPr id="113" name="Picture 112" descr="http://www.kleinberg.com/images/plants/September%2008%20129.jpg"/>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7924800" y="287550225"/>
          <a:ext cx="3429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529</xdr:row>
      <xdr:rowOff>0</xdr:rowOff>
    </xdr:from>
    <xdr:to>
      <xdr:col>17</xdr:col>
      <xdr:colOff>381000</xdr:colOff>
      <xdr:row>553</xdr:row>
      <xdr:rowOff>0</xdr:rowOff>
    </xdr:to>
    <xdr:pic>
      <xdr:nvPicPr>
        <xdr:cNvPr id="114" name="Picture 113" descr="http://www.kleinberg.com/images/plants/September%2008%20077.jpg"/>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8534400" y="287550225"/>
          <a:ext cx="3429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533</xdr:row>
      <xdr:rowOff>0</xdr:rowOff>
    </xdr:from>
    <xdr:to>
      <xdr:col>21</xdr:col>
      <xdr:colOff>0</xdr:colOff>
      <xdr:row>557</xdr:row>
      <xdr:rowOff>0</xdr:rowOff>
    </xdr:to>
    <xdr:pic>
      <xdr:nvPicPr>
        <xdr:cNvPr id="115" name="Picture 114" descr="http://www.kleinberg.com/images/plants/September%2008%20097.jpg"/>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7924800" y="2883122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564</xdr:row>
      <xdr:rowOff>0</xdr:rowOff>
    </xdr:from>
    <xdr:to>
      <xdr:col>21</xdr:col>
      <xdr:colOff>0</xdr:colOff>
      <xdr:row>588</xdr:row>
      <xdr:rowOff>0</xdr:rowOff>
    </xdr:to>
    <xdr:pic>
      <xdr:nvPicPr>
        <xdr:cNvPr id="116" name="Picture 115" descr="http://www.kleinberg.com/images/plants/October%2008%20086.jpg"/>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7924800" y="2975324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596</xdr:row>
      <xdr:rowOff>0</xdr:rowOff>
    </xdr:from>
    <xdr:to>
      <xdr:col>16</xdr:col>
      <xdr:colOff>447675</xdr:colOff>
      <xdr:row>609</xdr:row>
      <xdr:rowOff>142875</xdr:rowOff>
    </xdr:to>
    <xdr:pic>
      <xdr:nvPicPr>
        <xdr:cNvPr id="117" name="Picture 116" descr="http://www.kleinberg.com/images/plants/Viburnum%20Leatherleaf%20May%2006%201005.jpg"/>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7924800" y="305533425"/>
          <a:ext cx="3495675" cy="261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596</xdr:row>
      <xdr:rowOff>0</xdr:rowOff>
    </xdr:from>
    <xdr:to>
      <xdr:col>17</xdr:col>
      <xdr:colOff>447675</xdr:colOff>
      <xdr:row>609</xdr:row>
      <xdr:rowOff>142875</xdr:rowOff>
    </xdr:to>
    <xdr:pic>
      <xdr:nvPicPr>
        <xdr:cNvPr id="118" name="Picture 117" descr="http://www.kleinberg.com/images/plants/Viburnum%20Leatherleaf%20May%2008%20011.jpg"/>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8534400" y="305533425"/>
          <a:ext cx="3495675" cy="261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596</xdr:row>
      <xdr:rowOff>0</xdr:rowOff>
    </xdr:from>
    <xdr:to>
      <xdr:col>18</xdr:col>
      <xdr:colOff>447675</xdr:colOff>
      <xdr:row>609</xdr:row>
      <xdr:rowOff>142875</xdr:rowOff>
    </xdr:to>
    <xdr:pic>
      <xdr:nvPicPr>
        <xdr:cNvPr id="119" name="Picture 118" descr="http://www.kleinberg.com/images/plants/Viburnum%20Leatherleaf%20May%2008%20012.jpg"/>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9144000" y="305533425"/>
          <a:ext cx="3495675" cy="261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615</xdr:row>
      <xdr:rowOff>0</xdr:rowOff>
    </xdr:from>
    <xdr:to>
      <xdr:col>16</xdr:col>
      <xdr:colOff>495300</xdr:colOff>
      <xdr:row>628</xdr:row>
      <xdr:rowOff>114300</xdr:rowOff>
    </xdr:to>
    <xdr:pic>
      <xdr:nvPicPr>
        <xdr:cNvPr id="120" name="Picture 119" descr="http://www.kleinberg.com/images/landscape/azelea.jpg"/>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7924800" y="315553725"/>
          <a:ext cx="3543300"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615</xdr:row>
      <xdr:rowOff>0</xdr:rowOff>
    </xdr:from>
    <xdr:to>
      <xdr:col>17</xdr:col>
      <xdr:colOff>523875</xdr:colOff>
      <xdr:row>629</xdr:row>
      <xdr:rowOff>19050</xdr:rowOff>
    </xdr:to>
    <xdr:pic>
      <xdr:nvPicPr>
        <xdr:cNvPr id="121" name="Picture 120" descr="http://www.kleinberg.com/images/plants/Azalea%20crimson%202.jpg"/>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8534400" y="315553725"/>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615</xdr:row>
      <xdr:rowOff>0</xdr:rowOff>
    </xdr:from>
    <xdr:to>
      <xdr:col>18</xdr:col>
      <xdr:colOff>523875</xdr:colOff>
      <xdr:row>629</xdr:row>
      <xdr:rowOff>19050</xdr:rowOff>
    </xdr:to>
    <xdr:pic>
      <xdr:nvPicPr>
        <xdr:cNvPr id="122" name="Picture 121" descr="http://www.kleinberg.com/images/plants/Azalea%20DVW.jpg"/>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9144000" y="315553725"/>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640</xdr:row>
      <xdr:rowOff>0</xdr:rowOff>
    </xdr:from>
    <xdr:to>
      <xdr:col>16</xdr:col>
      <xdr:colOff>523875</xdr:colOff>
      <xdr:row>654</xdr:row>
      <xdr:rowOff>19050</xdr:rowOff>
    </xdr:to>
    <xdr:pic>
      <xdr:nvPicPr>
        <xdr:cNvPr id="123" name="Picture 122" descr="http://www.kleinberg.com/images/plants/Azalea%20Decideous%20Orange.jpg"/>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7924800" y="3246120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640</xdr:row>
      <xdr:rowOff>0</xdr:rowOff>
    </xdr:from>
    <xdr:to>
      <xdr:col>16</xdr:col>
      <xdr:colOff>247650</xdr:colOff>
      <xdr:row>658</xdr:row>
      <xdr:rowOff>142875</xdr:rowOff>
    </xdr:to>
    <xdr:pic>
      <xdr:nvPicPr>
        <xdr:cNvPr id="124" name="Picture 123" descr="http://www.kleinberg.com/images/plants/Azalea%20Decedious%20Red.jpg"/>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8534400" y="324612000"/>
          <a:ext cx="2686050" cy="357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640</xdr:row>
      <xdr:rowOff>0</xdr:rowOff>
    </xdr:from>
    <xdr:to>
      <xdr:col>18</xdr:col>
      <xdr:colOff>523875</xdr:colOff>
      <xdr:row>654</xdr:row>
      <xdr:rowOff>9525</xdr:rowOff>
    </xdr:to>
    <xdr:pic>
      <xdr:nvPicPr>
        <xdr:cNvPr id="125" name="Picture 124" descr="http://www.kleinberg.com/images/plants/Azalea%20Decideous%20Gold.jpg"/>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9144000" y="324612000"/>
          <a:ext cx="3571875"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659</xdr:row>
      <xdr:rowOff>0</xdr:rowOff>
    </xdr:from>
    <xdr:to>
      <xdr:col>16</xdr:col>
      <xdr:colOff>523875</xdr:colOff>
      <xdr:row>673</xdr:row>
      <xdr:rowOff>19050</xdr:rowOff>
    </xdr:to>
    <xdr:pic>
      <xdr:nvPicPr>
        <xdr:cNvPr id="126" name="Picture 125" descr="http://www.kleinberg.com/images/plants/Azalea%20Decideous%20%20Northern%20Lights.jpg"/>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7924800" y="3282315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659</xdr:row>
      <xdr:rowOff>0</xdr:rowOff>
    </xdr:from>
    <xdr:to>
      <xdr:col>17</xdr:col>
      <xdr:colOff>523875</xdr:colOff>
      <xdr:row>673</xdr:row>
      <xdr:rowOff>19050</xdr:rowOff>
    </xdr:to>
    <xdr:pic>
      <xdr:nvPicPr>
        <xdr:cNvPr id="127" name="Picture 126" descr="http://www.kleinberg.com/images/plants/Azalea%20Decideous%20fall%20color.jpg"/>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8534400" y="3282315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678</xdr:row>
      <xdr:rowOff>0</xdr:rowOff>
    </xdr:from>
    <xdr:to>
      <xdr:col>16</xdr:col>
      <xdr:colOff>523875</xdr:colOff>
      <xdr:row>692</xdr:row>
      <xdr:rowOff>19050</xdr:rowOff>
    </xdr:to>
    <xdr:pic>
      <xdr:nvPicPr>
        <xdr:cNvPr id="128" name="Picture 127" descr="http://www.kleinberg.com/images/plants/Lilac.jpg"/>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7924800" y="3333369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679</xdr:row>
      <xdr:rowOff>0</xdr:rowOff>
    </xdr:from>
    <xdr:to>
      <xdr:col>18</xdr:col>
      <xdr:colOff>523875</xdr:colOff>
      <xdr:row>693</xdr:row>
      <xdr:rowOff>19050</xdr:rowOff>
    </xdr:to>
    <xdr:pic>
      <xdr:nvPicPr>
        <xdr:cNvPr id="129" name="Picture 128" descr="http://www.kleinberg.com/images/plants/Lilac%20closeup.jpg"/>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9144000" y="3335274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692</xdr:row>
      <xdr:rowOff>0</xdr:rowOff>
    </xdr:from>
    <xdr:to>
      <xdr:col>19</xdr:col>
      <xdr:colOff>523875</xdr:colOff>
      <xdr:row>706</xdr:row>
      <xdr:rowOff>19050</xdr:rowOff>
    </xdr:to>
    <xdr:pic>
      <xdr:nvPicPr>
        <xdr:cNvPr id="130" name="Picture 129" descr="http://www.kleinberg.com/images/plants/Lilac%204.jpg"/>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9753600" y="3360039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693</xdr:row>
      <xdr:rowOff>0</xdr:rowOff>
    </xdr:from>
    <xdr:to>
      <xdr:col>16</xdr:col>
      <xdr:colOff>523875</xdr:colOff>
      <xdr:row>707</xdr:row>
      <xdr:rowOff>19050</xdr:rowOff>
    </xdr:to>
    <xdr:pic>
      <xdr:nvPicPr>
        <xdr:cNvPr id="131" name="Picture 130" descr="http://www.kleinberg.com/images/plants/Lilac%20white.jpg"/>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7924800" y="3361944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693</xdr:row>
      <xdr:rowOff>0</xdr:rowOff>
    </xdr:from>
    <xdr:to>
      <xdr:col>18</xdr:col>
      <xdr:colOff>523875</xdr:colOff>
      <xdr:row>707</xdr:row>
      <xdr:rowOff>19050</xdr:rowOff>
    </xdr:to>
    <xdr:pic>
      <xdr:nvPicPr>
        <xdr:cNvPr id="132" name="Picture 131" descr="http://www.kleinberg.com/images/plants/Lilac%203.jpg"/>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9144000" y="3361944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715</xdr:row>
      <xdr:rowOff>0</xdr:rowOff>
    </xdr:from>
    <xdr:to>
      <xdr:col>21</xdr:col>
      <xdr:colOff>0</xdr:colOff>
      <xdr:row>739</xdr:row>
      <xdr:rowOff>0</xdr:rowOff>
    </xdr:to>
    <xdr:pic>
      <xdr:nvPicPr>
        <xdr:cNvPr id="133" name="Picture 132" descr="http://www.kleinberg.com/images/plants/Viburnum%20Carlesii%20April%2006%20433.jpg"/>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7924800" y="3417189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744</xdr:row>
      <xdr:rowOff>0</xdr:rowOff>
    </xdr:from>
    <xdr:to>
      <xdr:col>16</xdr:col>
      <xdr:colOff>447675</xdr:colOff>
      <xdr:row>757</xdr:row>
      <xdr:rowOff>142875</xdr:rowOff>
    </xdr:to>
    <xdr:pic>
      <xdr:nvPicPr>
        <xdr:cNvPr id="134" name="Picture 133" descr="http://www.kleinberg.com/images/plants/Viburnum%20Dilatatum%20September%2007%20254.jpg"/>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7924800" y="348005400"/>
          <a:ext cx="3495675" cy="261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744</xdr:row>
      <xdr:rowOff>0</xdr:rowOff>
    </xdr:from>
    <xdr:to>
      <xdr:col>18</xdr:col>
      <xdr:colOff>447675</xdr:colOff>
      <xdr:row>757</xdr:row>
      <xdr:rowOff>142875</xdr:rowOff>
    </xdr:to>
    <xdr:pic>
      <xdr:nvPicPr>
        <xdr:cNvPr id="135" name="Picture 134" descr="http://www.kleinberg.com/images/plants/Viburnum%20dilatatum'Erie'.jpg"/>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9144000" y="348005400"/>
          <a:ext cx="3495675" cy="261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744</xdr:row>
      <xdr:rowOff>0</xdr:rowOff>
    </xdr:from>
    <xdr:to>
      <xdr:col>19</xdr:col>
      <xdr:colOff>447675</xdr:colOff>
      <xdr:row>757</xdr:row>
      <xdr:rowOff>142875</xdr:rowOff>
    </xdr:to>
    <xdr:pic>
      <xdr:nvPicPr>
        <xdr:cNvPr id="136" name="Picture 135" descr="http://www.kleinberg.com/images/plants/Viburnum%20August%2009%20147.jpg"/>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9753600" y="348005400"/>
          <a:ext cx="3495675" cy="261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764</xdr:row>
      <xdr:rowOff>0</xdr:rowOff>
    </xdr:from>
    <xdr:to>
      <xdr:col>16</xdr:col>
      <xdr:colOff>523875</xdr:colOff>
      <xdr:row>771</xdr:row>
      <xdr:rowOff>1352550</xdr:rowOff>
    </xdr:to>
    <xdr:pic>
      <xdr:nvPicPr>
        <xdr:cNvPr id="137" name="Picture 136" descr="http://www.kleinberg.com/images/plants/Clertha.jpg"/>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7924800" y="3531489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764</xdr:row>
      <xdr:rowOff>0</xdr:rowOff>
    </xdr:from>
    <xdr:to>
      <xdr:col>18</xdr:col>
      <xdr:colOff>523875</xdr:colOff>
      <xdr:row>771</xdr:row>
      <xdr:rowOff>1352550</xdr:rowOff>
    </xdr:to>
    <xdr:pic>
      <xdr:nvPicPr>
        <xdr:cNvPr id="138" name="Picture 137" descr="http://www.kleinberg.com/images/plants/Clertha%20Flowers.jpg"/>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9144000" y="353148900"/>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773</xdr:row>
      <xdr:rowOff>0</xdr:rowOff>
    </xdr:from>
    <xdr:to>
      <xdr:col>18</xdr:col>
      <xdr:colOff>171450</xdr:colOff>
      <xdr:row>782</xdr:row>
      <xdr:rowOff>1619250</xdr:rowOff>
    </xdr:to>
    <xdr:pic>
      <xdr:nvPicPr>
        <xdr:cNvPr id="139" name="Picture 138" descr="http://www.kleinberg.com/images/plants/hydrangea%20blue.jpg"/>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7924800" y="357025575"/>
          <a:ext cx="4438650" cy="333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773</xdr:row>
      <xdr:rowOff>0</xdr:rowOff>
    </xdr:from>
    <xdr:to>
      <xdr:col>20</xdr:col>
      <xdr:colOff>171450</xdr:colOff>
      <xdr:row>782</xdr:row>
      <xdr:rowOff>1619250</xdr:rowOff>
    </xdr:to>
    <xdr:pic>
      <xdr:nvPicPr>
        <xdr:cNvPr id="140" name="Picture 139" descr="http://www.kleinberg.com/images/plants/hydrangea%20blue%200706%20036.jpg"/>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9144000" y="357025575"/>
          <a:ext cx="4438650" cy="333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774</xdr:row>
      <xdr:rowOff>0</xdr:rowOff>
    </xdr:from>
    <xdr:to>
      <xdr:col>16</xdr:col>
      <xdr:colOff>523875</xdr:colOff>
      <xdr:row>782</xdr:row>
      <xdr:rowOff>1162050</xdr:rowOff>
    </xdr:to>
    <xdr:pic>
      <xdr:nvPicPr>
        <xdr:cNvPr id="141" name="Picture 140" descr="http://www.kleinberg.com/images/plants/Hydrangea%20pink.jpg"/>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7924800" y="357216075"/>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774</xdr:row>
      <xdr:rowOff>0</xdr:rowOff>
    </xdr:from>
    <xdr:to>
      <xdr:col>18</xdr:col>
      <xdr:colOff>523875</xdr:colOff>
      <xdr:row>782</xdr:row>
      <xdr:rowOff>1162050</xdr:rowOff>
    </xdr:to>
    <xdr:pic>
      <xdr:nvPicPr>
        <xdr:cNvPr id="142" name="Picture 141" descr="http://www.kleinberg.com/images/plants/Hydranga%20White.jpg"/>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9144000" y="357216075"/>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775</xdr:row>
      <xdr:rowOff>0</xdr:rowOff>
    </xdr:from>
    <xdr:to>
      <xdr:col>16</xdr:col>
      <xdr:colOff>523875</xdr:colOff>
      <xdr:row>782</xdr:row>
      <xdr:rowOff>1352550</xdr:rowOff>
    </xdr:to>
    <xdr:pic>
      <xdr:nvPicPr>
        <xdr:cNvPr id="143" name="Picture 142" descr="http://www.kleinberg.com/images/plants/Hydrangea%20Lacecap.jpg"/>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7924800" y="357406575"/>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775</xdr:row>
      <xdr:rowOff>0</xdr:rowOff>
    </xdr:from>
    <xdr:to>
      <xdr:col>18</xdr:col>
      <xdr:colOff>523875</xdr:colOff>
      <xdr:row>782</xdr:row>
      <xdr:rowOff>1352550</xdr:rowOff>
    </xdr:to>
    <xdr:pic>
      <xdr:nvPicPr>
        <xdr:cNvPr id="144" name="Picture 143" descr="http://www.kleinberg.com/images/plants/Hydrangea%20variegated%20lacecap%20July%2005%20105.jpg"/>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9144000" y="357406575"/>
          <a:ext cx="3571875"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785</xdr:row>
      <xdr:rowOff>0</xdr:rowOff>
    </xdr:from>
    <xdr:to>
      <xdr:col>19</xdr:col>
      <xdr:colOff>333375</xdr:colOff>
      <xdr:row>809</xdr:row>
      <xdr:rowOff>0</xdr:rowOff>
    </xdr:to>
    <xdr:pic>
      <xdr:nvPicPr>
        <xdr:cNvPr id="145" name="Picture 144" descr="Pink Drift Rose"/>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7924800" y="366436275"/>
          <a:ext cx="5210175"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808</xdr:row>
      <xdr:rowOff>0</xdr:rowOff>
    </xdr:from>
    <xdr:to>
      <xdr:col>16</xdr:col>
      <xdr:colOff>581025</xdr:colOff>
      <xdr:row>819</xdr:row>
      <xdr:rowOff>66675</xdr:rowOff>
    </xdr:to>
    <xdr:pic>
      <xdr:nvPicPr>
        <xdr:cNvPr id="146" name="Picture 145" descr="Red Drift Rose"/>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8534400" y="370817775"/>
          <a:ext cx="3019425" cy="406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811</xdr:row>
      <xdr:rowOff>0</xdr:rowOff>
    </xdr:from>
    <xdr:to>
      <xdr:col>21</xdr:col>
      <xdr:colOff>0</xdr:colOff>
      <xdr:row>835</xdr:row>
      <xdr:rowOff>0</xdr:rowOff>
    </xdr:to>
    <xdr:pic>
      <xdr:nvPicPr>
        <xdr:cNvPr id="147" name="Picture 146" descr="Peach Drift Rose"/>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7924800" y="3732942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514350</xdr:colOff>
      <xdr:row>257</xdr:row>
      <xdr:rowOff>28575</xdr:rowOff>
    </xdr:from>
    <xdr:to>
      <xdr:col>34</xdr:col>
      <xdr:colOff>406434</xdr:colOff>
      <xdr:row>308</xdr:row>
      <xdr:rowOff>55932</xdr:rowOff>
    </xdr:to>
    <xdr:pic>
      <xdr:nvPicPr>
        <xdr:cNvPr id="2" name="Picture 1"/>
        <xdr:cNvPicPr>
          <a:picLocks noChangeAspect="1"/>
        </xdr:cNvPicPr>
      </xdr:nvPicPr>
      <xdr:blipFill>
        <a:blip xmlns:r="http://schemas.openxmlformats.org/officeDocument/2006/relationships" r:embed="rId1"/>
        <a:stretch>
          <a:fillRect/>
        </a:stretch>
      </xdr:blipFill>
      <xdr:spPr>
        <a:xfrm>
          <a:off x="9248775" y="32908875"/>
          <a:ext cx="25142859" cy="97523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0</xdr:colOff>
          <xdr:row>14</xdr:row>
          <xdr:rowOff>0</xdr:rowOff>
        </xdr:from>
        <xdr:to>
          <xdr:col>1</xdr:col>
          <xdr:colOff>457200</xdr:colOff>
          <xdr:row>15</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14</xdr:row>
          <xdr:rowOff>0</xdr:rowOff>
        </xdr:from>
        <xdr:to>
          <xdr:col>4</xdr:col>
          <xdr:colOff>457200</xdr:colOff>
          <xdr:row>15</xdr:row>
          <xdr:rowOff>38100</xdr:rowOff>
        </xdr:to>
        <xdr:sp macro="" textlink="">
          <xdr:nvSpPr>
            <xdr:cNvPr id="2050" name="Control 2" hidden="1">
              <a:extLst>
                <a:ext uri="{63B3BB69-23CF-44E3-9099-C40C66FF867C}">
                  <a14:compatExt spid="_x0000_s205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xdr:row>
          <xdr:rowOff>0</xdr:rowOff>
        </xdr:from>
        <xdr:to>
          <xdr:col>5</xdr:col>
          <xdr:colOff>457200</xdr:colOff>
          <xdr:row>15</xdr:row>
          <xdr:rowOff>38100</xdr:rowOff>
        </xdr:to>
        <xdr:sp macro="" textlink="">
          <xdr:nvSpPr>
            <xdr:cNvPr id="2051" name="Control 3" hidden="1">
              <a:extLst>
                <a:ext uri="{63B3BB69-23CF-44E3-9099-C40C66FF867C}">
                  <a14:compatExt spid="_x0000_s20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14</xdr:row>
          <xdr:rowOff>0</xdr:rowOff>
        </xdr:from>
        <xdr:to>
          <xdr:col>4</xdr:col>
          <xdr:colOff>457200</xdr:colOff>
          <xdr:row>15</xdr:row>
          <xdr:rowOff>38100</xdr:rowOff>
        </xdr:to>
        <xdr:sp macro="" textlink="">
          <xdr:nvSpPr>
            <xdr:cNvPr id="2052" name="Control 4" hidden="1">
              <a:extLst>
                <a:ext uri="{63B3BB69-23CF-44E3-9099-C40C66FF867C}">
                  <a14:compatExt spid="_x0000_s205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xdr:row>
          <xdr:rowOff>0</xdr:rowOff>
        </xdr:from>
        <xdr:to>
          <xdr:col>5</xdr:col>
          <xdr:colOff>457200</xdr:colOff>
          <xdr:row>15</xdr:row>
          <xdr:rowOff>38100</xdr:rowOff>
        </xdr:to>
        <xdr:sp macro="" textlink="">
          <xdr:nvSpPr>
            <xdr:cNvPr id="2053" name="Control 5" hidden="1">
              <a:extLst>
                <a:ext uri="{63B3BB69-23CF-44E3-9099-C40C66FF867C}">
                  <a14:compatExt spid="_x0000_s2053"/>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11</xdr:col>
      <xdr:colOff>0</xdr:colOff>
      <xdr:row>3</xdr:row>
      <xdr:rowOff>0</xdr:rowOff>
    </xdr:from>
    <xdr:to>
      <xdr:col>17</xdr:col>
      <xdr:colOff>9525</xdr:colOff>
      <xdr:row>22</xdr:row>
      <xdr:rowOff>180975</xdr:rowOff>
    </xdr:to>
    <xdr:pic>
      <xdr:nvPicPr>
        <xdr:cNvPr id="9" name="Picture 8" descr="http://www.decks.com/images/2-1-OF.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3675" y="238125"/>
          <a:ext cx="5905500"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2276475</xdr:colOff>
      <xdr:row>271</xdr:row>
      <xdr:rowOff>28575</xdr:rowOff>
    </xdr:from>
    <xdr:to>
      <xdr:col>5</xdr:col>
      <xdr:colOff>408923</xdr:colOff>
      <xdr:row>302</xdr:row>
      <xdr:rowOff>161169</xdr:rowOff>
    </xdr:to>
    <xdr:pic>
      <xdr:nvPicPr>
        <xdr:cNvPr id="4" name="Picture 3"/>
        <xdr:cNvPicPr>
          <a:picLocks noChangeAspect="1"/>
        </xdr:cNvPicPr>
      </xdr:nvPicPr>
      <xdr:blipFill>
        <a:blip xmlns:r="http://schemas.openxmlformats.org/officeDocument/2006/relationships" r:embed="rId1"/>
        <a:stretch>
          <a:fillRect/>
        </a:stretch>
      </xdr:blipFill>
      <xdr:spPr>
        <a:xfrm>
          <a:off x="5486400" y="47015400"/>
          <a:ext cx="5219048" cy="6047619"/>
        </a:xfrm>
        <a:prstGeom prst="rect">
          <a:avLst/>
        </a:prstGeom>
      </xdr:spPr>
    </xdr:pic>
    <xdr:clientData/>
  </xdr:twoCellAnchor>
  <xdr:twoCellAnchor editAs="oneCell">
    <xdr:from>
      <xdr:col>7</xdr:col>
      <xdr:colOff>225821</xdr:colOff>
      <xdr:row>6</xdr:row>
      <xdr:rowOff>180975</xdr:rowOff>
    </xdr:from>
    <xdr:to>
      <xdr:col>12</xdr:col>
      <xdr:colOff>426998</xdr:colOff>
      <xdr:row>28</xdr:row>
      <xdr:rowOff>75286</xdr:rowOff>
    </xdr:to>
    <xdr:pic>
      <xdr:nvPicPr>
        <xdr:cNvPr id="5" name="Picture 4"/>
        <xdr:cNvPicPr>
          <a:picLocks noChangeAspect="1"/>
        </xdr:cNvPicPr>
      </xdr:nvPicPr>
      <xdr:blipFill>
        <a:blip xmlns:r="http://schemas.openxmlformats.org/officeDocument/2006/relationships" r:embed="rId2"/>
        <a:stretch>
          <a:fillRect/>
        </a:stretch>
      </xdr:blipFill>
      <xdr:spPr>
        <a:xfrm>
          <a:off x="13865621" y="1390650"/>
          <a:ext cx="7859277" cy="44186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581025</xdr:colOff>
      <xdr:row>13</xdr:row>
      <xdr:rowOff>152400</xdr:rowOff>
    </xdr:from>
    <xdr:to>
      <xdr:col>5</xdr:col>
      <xdr:colOff>923925</xdr:colOff>
      <xdr:row>16</xdr:row>
      <xdr:rowOff>114300</xdr:rowOff>
    </xdr:to>
    <xdr:pic>
      <xdr:nvPicPr>
        <xdr:cNvPr id="4" name="Picture 3" descr="Door Bottoms and Sweep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0" y="2628900"/>
          <a:ext cx="952500" cy="53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xdr:row>
      <xdr:rowOff>0</xdr:rowOff>
    </xdr:from>
    <xdr:to>
      <xdr:col>5</xdr:col>
      <xdr:colOff>952500</xdr:colOff>
      <xdr:row>9</xdr:row>
      <xdr:rowOff>142875</xdr:rowOff>
    </xdr:to>
    <xdr:pic>
      <xdr:nvPicPr>
        <xdr:cNvPr id="6" name="Picture 5" descr="ADA Compliant Threshold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2825" y="1524000"/>
          <a:ext cx="9525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8</xdr:row>
      <xdr:rowOff>0</xdr:rowOff>
    </xdr:from>
    <xdr:to>
      <xdr:col>10</xdr:col>
      <xdr:colOff>323850</xdr:colOff>
      <xdr:row>8</xdr:row>
      <xdr:rowOff>142875</xdr:rowOff>
    </xdr:to>
    <xdr:pic>
      <xdr:nvPicPr>
        <xdr:cNvPr id="7" name="Picture 6" descr="Threshold Extender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77450" y="1524000"/>
          <a:ext cx="9525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104775</xdr:rowOff>
    </xdr:from>
    <xdr:to>
      <xdr:col>3</xdr:col>
      <xdr:colOff>1138545</xdr:colOff>
      <xdr:row>107</xdr:row>
      <xdr:rowOff>161010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17325975"/>
          <a:ext cx="7215495" cy="40567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retailware.in/retailware/?page_id=18" TargetMode="External"/><Relationship Id="rId3" Type="http://schemas.openxmlformats.org/officeDocument/2006/relationships/hyperlink" Target="http://www.dmv.state.pa.us/" TargetMode="External"/><Relationship Id="rId7" Type="http://schemas.openxmlformats.org/officeDocument/2006/relationships/hyperlink" Target="mailto:info@pstpl.com" TargetMode="External"/><Relationship Id="rId12" Type="http://schemas.openxmlformats.org/officeDocument/2006/relationships/drawing" Target="../drawings/drawing2.xml"/><Relationship Id="rId2" Type="http://schemas.openxmlformats.org/officeDocument/2006/relationships/hyperlink" Target="http://www.suppliesoutlet.com/ProductDetails.asp?ProductCode=RH950951XLVB-2" TargetMode="External"/><Relationship Id="rId1" Type="http://schemas.openxmlformats.org/officeDocument/2006/relationships/hyperlink" Target="http://www.suppliesoutlet.com/ProductDetails.asp?ProductCode=RC9364" TargetMode="External"/><Relationship Id="rId6" Type="http://schemas.openxmlformats.org/officeDocument/2006/relationships/hyperlink" Target="mailto:hrs@sumasoft.net" TargetMode="External"/><Relationship Id="rId11" Type="http://schemas.openxmlformats.org/officeDocument/2006/relationships/printerSettings" Target="../printerSettings/printerSettings1.bin"/><Relationship Id="rId5" Type="http://schemas.openxmlformats.org/officeDocument/2006/relationships/hyperlink" Target="http://paylinedata.com/" TargetMode="External"/><Relationship Id="rId10" Type="http://schemas.openxmlformats.org/officeDocument/2006/relationships/hyperlink" Target="https://www.lntinfotech.com/Contact/Pages/ContactUs.aspx" TargetMode="External"/><Relationship Id="rId4" Type="http://schemas.openxmlformats.org/officeDocument/2006/relationships/hyperlink" Target="http://www.erh.mla.gov/er/phi" TargetMode="External"/><Relationship Id="rId9" Type="http://schemas.openxmlformats.org/officeDocument/2006/relationships/hyperlink" Target="http://www.persistent.com/contact"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bostik-us.com/markets/flooring/grout-material-calculator" TargetMode="External"/><Relationship Id="rId1" Type="http://schemas.openxmlformats.org/officeDocument/2006/relationships/hyperlink" Target="http://www.ceramic-tile-floor.info/te/ntca/tileEstimatorNTCA.html"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hyperlink" Target="http://www.google.com/aclk?sa=l&amp;ai=C6M0c1fnkU6m9G4eapgPCy4CYAdTsxv4FlKrE9lH8lNiEeQgJEAIg1s7PHigJUOL-gYj4_____wFgyfamjNCk5A-gAa6QofoDyAEHqgQmT9D0S7MRFuWkEwVCE9bJNRbSbxxqQXQu_4ifv1j3DC6Ux85mTjXABQWgBiaAB6i36Q-IBwGQBwKoB6a-G-ASnb-TwMfanovtAQ&amp;sig=AOD64_3FAoMn3umV9iy6CxZDSP9psXKfww&amp;ctype=5&amp;rct=j&amp;q=&amp;ved=0CA8Q2ik&amp;adurl=http://www.wayfair.com/Kohler-Stillness-2.5-GPM-Multifunction-Wall-Mount-Showerhead-with-Arm-and-Flange-968-L6123-K~KOH7508.html%3Frefid%3DGX21919199460-KOH7508%26device%3Dc%26ptid%3D32490523260%26ci_src%3D17588969%26ci_sku%3DKOH7508" TargetMode="External"/><Relationship Id="rId2" Type="http://schemas.openxmlformats.org/officeDocument/2006/relationships/hyperlink" Target="http://www.google.com/aclk?sa=l&amp;ai=C0tvX1fnkU6m9G4eapgPCy4CYAdDfz98F8J2g6p0B_c3l7FkICRABINbOzx4oCVDxoO2ZBGDJ9qaM0KTkD6ABnMb8-QPIAQeqBCZP0PRLsxEW5aQTBUIT-tQ1FNJvHGpBdC7_iJ-_WPcMLpTHpnQeIMAFBaAGJoAHzLmDBogHAZAHAqgHpr4b4BLBzuH6r-HTthk&amp;sig=AOD64_22ZTo5Laz1REL8fF3Xrgdoru5YWA&amp;ctype=5&amp;rct=j&amp;q=&amp;ved=0CAsQ2ik&amp;adurl=https://www.plumbersstock.com/product/370145/kohler-968-cp-stillness-showerhead-arm-and-flange/" TargetMode="External"/><Relationship Id="rId1" Type="http://schemas.openxmlformats.org/officeDocument/2006/relationships/hyperlink" Target="http://www.homedepot.com/p/Foremost-Ashburn-61-in-x-22-in-Vanity-in-Mahogany-with-Granite-Vanity-Top-in-Quadro-with-Double-White-Bowl-ASGAQD6122D/203085582?MERCH=REC-_-nosearch3-3-_-NA-_-203085582-_-N"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www.localrolloff.com/" TargetMode="External"/><Relationship Id="rId2" Type="http://schemas.openxmlformats.org/officeDocument/2006/relationships/hyperlink" Target="http://www.burnscompany.net/" TargetMode="External"/><Relationship Id="rId1" Type="http://schemas.openxmlformats.org/officeDocument/2006/relationships/hyperlink" Target="http://www.domesticdumpsters.com/roll_off_areas/pennsylvania/philadelphia_dumpster_rental.htm" TargetMode="External"/><Relationship Id="rId4" Type="http://schemas.openxmlformats.org/officeDocument/2006/relationships/hyperlink" Target="mailto:deactivaed!@!!"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hyperlink" Target="http://easypropondproducts.com/media/pdfs/FormalWaterfallKitInstr.pdf" TargetMode="External"/><Relationship Id="rId2" Type="http://schemas.openxmlformats.org/officeDocument/2006/relationships/hyperlink" Target="javascript:void(0)" TargetMode="External"/><Relationship Id="rId1" Type="http://schemas.openxmlformats.org/officeDocument/2006/relationships/hyperlink" Target="javascript:void(0)" TargetMode="External"/><Relationship Id="rId5" Type="http://schemas.openxmlformats.org/officeDocument/2006/relationships/drawing" Target="../drawings/drawing8.xml"/><Relationship Id="rId4"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kleinberg.com/SmallNarrowTrees/purpleleafpluminbloom.html" TargetMode="External"/><Relationship Id="rId13" Type="http://schemas.openxmlformats.org/officeDocument/2006/relationships/hyperlink" Target="http://www.kleinberg.com/SmallNarrowTrees/sweetbaymagnolia.html" TargetMode="External"/><Relationship Id="rId18" Type="http://schemas.openxmlformats.org/officeDocument/2006/relationships/hyperlink" Target="http://www.midwestlandscapeplants.org/plantdetails.cfm?speciesid=688" TargetMode="External"/><Relationship Id="rId26" Type="http://schemas.openxmlformats.org/officeDocument/2006/relationships/hyperlink" Target="http://wp.nres.uiuc.edu/plant/malce00" TargetMode="External"/><Relationship Id="rId3" Type="http://schemas.openxmlformats.org/officeDocument/2006/relationships/hyperlink" Target="http://www.kleinberg.com/SmallNarrowTrees/dogwoodwhite.html" TargetMode="External"/><Relationship Id="rId21" Type="http://schemas.openxmlformats.org/officeDocument/2006/relationships/hyperlink" Target="http://www.midwestlandscapeplants.org/plantdetails.cfm?speciesid=702" TargetMode="External"/><Relationship Id="rId34" Type="http://schemas.openxmlformats.org/officeDocument/2006/relationships/hyperlink" Target="http://www.kleinberg.com/images/plants/nandina.jpg" TargetMode="External"/><Relationship Id="rId7" Type="http://schemas.openxmlformats.org/officeDocument/2006/relationships/hyperlink" Target="http://www.kleinberg.com/SmallNarrowTrees/paperbarkmaple.html" TargetMode="External"/><Relationship Id="rId12" Type="http://schemas.openxmlformats.org/officeDocument/2006/relationships/hyperlink" Target="http://www.kleinberg.com/SmallNarrowTrees/stewartapseudocamelia.html" TargetMode="External"/><Relationship Id="rId17" Type="http://schemas.openxmlformats.org/officeDocument/2006/relationships/hyperlink" Target="http://www.kleinberg.com/SmallNarrowTrees/witchhazelflower.html" TargetMode="External"/><Relationship Id="rId25" Type="http://schemas.openxmlformats.org/officeDocument/2006/relationships/hyperlink" Target="http://www.midwestlandscapeplants.org/plantdetails.cfm?speciesid=687" TargetMode="External"/><Relationship Id="rId33" Type="http://schemas.openxmlformats.org/officeDocument/2006/relationships/hyperlink" Target="http://www.kleinberg.com/images/plants/dwarf%20hinoki%20cypress.jpg" TargetMode="External"/><Relationship Id="rId2" Type="http://schemas.openxmlformats.org/officeDocument/2006/relationships/hyperlink" Target="http://www.kleinberg.com/SmallNarrowTrees/crapemyrtleinbloom2.html" TargetMode="External"/><Relationship Id="rId16" Type="http://schemas.openxmlformats.org/officeDocument/2006/relationships/hyperlink" Target="http://www.kleinberg.com/SmallNarrowTrees/witchhazelyellow.html" TargetMode="External"/><Relationship Id="rId20" Type="http://schemas.openxmlformats.org/officeDocument/2006/relationships/hyperlink" Target="http://www.hort.net/gallery/view/ros/malhg51/" TargetMode="External"/><Relationship Id="rId29" Type="http://schemas.openxmlformats.org/officeDocument/2006/relationships/hyperlink" Target="http://wp.nres.uiuc.edu/plant/malje" TargetMode="External"/><Relationship Id="rId1" Type="http://schemas.openxmlformats.org/officeDocument/2006/relationships/hyperlink" Target="http://www.kleinberg.com/SmallNarrowTrees/cherryokame.html" TargetMode="External"/><Relationship Id="rId6" Type="http://schemas.openxmlformats.org/officeDocument/2006/relationships/hyperlink" Target="http://www.kleinberg.com/SmallNarrowTrees/japanesemaplesangokakuinwinter.html" TargetMode="External"/><Relationship Id="rId11" Type="http://schemas.openxmlformats.org/officeDocument/2006/relationships/hyperlink" Target="http://www.kleinberg.com/SmallNarrowTrees/smoketree.html" TargetMode="External"/><Relationship Id="rId24" Type="http://schemas.openxmlformats.org/officeDocument/2006/relationships/hyperlink" Target="http://www.midwestlandscapeplants.org/plantdetails.cfm?speciesid=707" TargetMode="External"/><Relationship Id="rId32" Type="http://schemas.openxmlformats.org/officeDocument/2006/relationships/hyperlink" Target="http://www.midwestlandscapeplants.org/plantdetails.cfm?speciesid=705" TargetMode="External"/><Relationship Id="rId5" Type="http://schemas.openxmlformats.org/officeDocument/2006/relationships/hyperlink" Target="http://www.kleinberg.com/SmallNarrowTrees/japanesemaplesangokakuinleaf.html" TargetMode="External"/><Relationship Id="rId15" Type="http://schemas.openxmlformats.org/officeDocument/2006/relationships/hyperlink" Target="http://www.kleinberg.com/SmallNarrowTrees/treelilac.html" TargetMode="External"/><Relationship Id="rId23" Type="http://schemas.openxmlformats.org/officeDocument/2006/relationships/hyperlink" Target="http://www.midwestlandscapeplants.org/plantdetails.cfm?speciesid=706" TargetMode="External"/><Relationship Id="rId28" Type="http://schemas.openxmlformats.org/officeDocument/2006/relationships/hyperlink" Target="http://www.hort.net/gallery/view/ros/malim/" TargetMode="External"/><Relationship Id="rId36" Type="http://schemas.openxmlformats.org/officeDocument/2006/relationships/drawing" Target="../drawings/drawing9.xml"/><Relationship Id="rId10" Type="http://schemas.openxmlformats.org/officeDocument/2006/relationships/hyperlink" Target="http://www.kleinberg.com/SmallNarrowTrees/redbud.html" TargetMode="External"/><Relationship Id="rId19" Type="http://schemas.openxmlformats.org/officeDocument/2006/relationships/hyperlink" Target="http://www.midwestlandscapeplants.org/plantdetails.cfm?speciesid=692" TargetMode="External"/><Relationship Id="rId31" Type="http://schemas.openxmlformats.org/officeDocument/2006/relationships/hyperlink" Target="http://www.midwestlandscapeplants.org/plantdetails.cfm?speciesid=698" TargetMode="External"/><Relationship Id="rId4" Type="http://schemas.openxmlformats.org/officeDocument/2006/relationships/hyperlink" Target="http://www.kleinberg.com/SmallNarrowTrees/goldenchaintree.html" TargetMode="External"/><Relationship Id="rId9" Type="http://schemas.openxmlformats.org/officeDocument/2006/relationships/hyperlink" Target="http://www.kleinberg.com/SmallNarrowTrees/purpleleafpluminleaf.html" TargetMode="External"/><Relationship Id="rId14" Type="http://schemas.openxmlformats.org/officeDocument/2006/relationships/hyperlink" Target="http://www.kleinberg.com/SmallNarrowTrees/sweetbaymagnoliablooms.html" TargetMode="External"/><Relationship Id="rId22" Type="http://schemas.openxmlformats.org/officeDocument/2006/relationships/hyperlink" Target="http://www.midwestlandscapeplants.org/plantdetails.cfm?speciesid=684" TargetMode="External"/><Relationship Id="rId27" Type="http://schemas.openxmlformats.org/officeDocument/2006/relationships/hyperlink" Target="http://www.midwestlandscapeplants.org/plantdetails.cfm?speciesid=683" TargetMode="External"/><Relationship Id="rId30" Type="http://schemas.openxmlformats.org/officeDocument/2006/relationships/hyperlink" Target="http://www.midwestlandscapeplants.org/plantdetails.cfm?speciesid=695" TargetMode="External"/><Relationship Id="rId35"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8" Type="http://schemas.openxmlformats.org/officeDocument/2006/relationships/image" Target="../media/image161.emf"/><Relationship Id="rId13" Type="http://schemas.openxmlformats.org/officeDocument/2006/relationships/control" Target="../activeX/activeX5.xml"/><Relationship Id="rId3" Type="http://schemas.openxmlformats.org/officeDocument/2006/relationships/drawing" Target="../drawings/drawing10.xml"/><Relationship Id="rId7" Type="http://schemas.openxmlformats.org/officeDocument/2006/relationships/control" Target="../activeX/activeX2.xml"/><Relationship Id="rId12" Type="http://schemas.openxmlformats.org/officeDocument/2006/relationships/image" Target="../media/image163.emf"/><Relationship Id="rId2" Type="http://schemas.openxmlformats.org/officeDocument/2006/relationships/printerSettings" Target="../printerSettings/printerSettings11.bin"/><Relationship Id="rId1" Type="http://schemas.openxmlformats.org/officeDocument/2006/relationships/hyperlink" Target="http://www.decks.com/calculators/Floor" TargetMode="External"/><Relationship Id="rId6" Type="http://schemas.openxmlformats.org/officeDocument/2006/relationships/image" Target="../media/image160.emf"/><Relationship Id="rId11" Type="http://schemas.openxmlformats.org/officeDocument/2006/relationships/control" Target="../activeX/activeX4.xml"/><Relationship Id="rId5" Type="http://schemas.openxmlformats.org/officeDocument/2006/relationships/control" Target="../activeX/activeX1.xml"/><Relationship Id="rId10" Type="http://schemas.openxmlformats.org/officeDocument/2006/relationships/image" Target="../media/image162.emf"/><Relationship Id="rId4" Type="http://schemas.openxmlformats.org/officeDocument/2006/relationships/vmlDrawing" Target="../drawings/vmlDrawing1.vml"/><Relationship Id="rId9" Type="http://schemas.openxmlformats.org/officeDocument/2006/relationships/control" Target="../activeX/activeX3.xml"/><Relationship Id="rId14" Type="http://schemas.openxmlformats.org/officeDocument/2006/relationships/image" Target="../media/image164.emf"/></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69"/>
  <sheetViews>
    <sheetView topLeftCell="A37" workbookViewId="0">
      <selection activeCell="I11" sqref="I11"/>
    </sheetView>
  </sheetViews>
  <sheetFormatPr defaultRowHeight="15"/>
  <cols>
    <col min="1" max="1" width="34.7109375" bestFit="1" customWidth="1"/>
    <col min="2" max="2" width="44.140625" customWidth="1"/>
    <col min="3" max="3" width="34.7109375" bestFit="1" customWidth="1"/>
    <col min="4" max="4" width="23.7109375" bestFit="1" customWidth="1"/>
    <col min="5" max="5" width="24.42578125" customWidth="1"/>
    <col min="6" max="6" width="23.5703125" bestFit="1" customWidth="1"/>
    <col min="7" max="7" width="14" bestFit="1" customWidth="1"/>
  </cols>
  <sheetData>
    <row r="2" spans="1:9">
      <c r="A2" t="s">
        <v>183</v>
      </c>
      <c r="B2" s="45" t="s">
        <v>184</v>
      </c>
      <c r="E2" s="45" t="s">
        <v>185</v>
      </c>
      <c r="F2" t="s">
        <v>186</v>
      </c>
      <c r="G2" t="s">
        <v>187</v>
      </c>
    </row>
    <row r="4" spans="1:9">
      <c r="A4" s="46" t="s">
        <v>188</v>
      </c>
      <c r="B4" s="47"/>
      <c r="C4" s="17" t="s">
        <v>189</v>
      </c>
      <c r="F4" t="s">
        <v>190</v>
      </c>
    </row>
    <row r="5" spans="1:9">
      <c r="A5" s="48" t="s">
        <v>191</v>
      </c>
      <c r="B5" s="49" t="s">
        <v>192</v>
      </c>
      <c r="E5" s="17" t="s">
        <v>193</v>
      </c>
    </row>
    <row r="6" spans="1:9">
      <c r="A6" s="50" t="s">
        <v>194</v>
      </c>
      <c r="B6" s="51" t="s">
        <v>195</v>
      </c>
      <c r="E6" s="17" t="s">
        <v>196</v>
      </c>
      <c r="I6" t="s">
        <v>189</v>
      </c>
    </row>
    <row r="7" spans="1:9">
      <c r="A7" s="52" t="s">
        <v>197</v>
      </c>
      <c r="B7" s="17" t="s">
        <v>193</v>
      </c>
      <c r="E7" s="17" t="s">
        <v>198</v>
      </c>
      <c r="I7" t="s">
        <v>199</v>
      </c>
    </row>
    <row r="8" spans="1:9">
      <c r="A8" s="52" t="s">
        <v>200</v>
      </c>
      <c r="E8" s="17" t="s">
        <v>201</v>
      </c>
      <c r="I8" t="s">
        <v>202</v>
      </c>
    </row>
    <row r="9" spans="1:9">
      <c r="A9" s="52" t="s">
        <v>203</v>
      </c>
      <c r="B9" s="53" t="s">
        <v>204</v>
      </c>
      <c r="E9" s="17" t="s">
        <v>205</v>
      </c>
    </row>
    <row r="10" spans="1:9">
      <c r="A10" s="52" t="s">
        <v>206</v>
      </c>
      <c r="B10" s="17" t="s">
        <v>196</v>
      </c>
      <c r="E10" s="17" t="s">
        <v>207</v>
      </c>
    </row>
    <row r="11" spans="1:9">
      <c r="A11" s="52" t="s">
        <v>208</v>
      </c>
      <c r="B11" s="17" t="s">
        <v>209</v>
      </c>
      <c r="E11" s="17" t="s">
        <v>210</v>
      </c>
    </row>
    <row r="12" spans="1:9">
      <c r="A12" s="52" t="s">
        <v>211</v>
      </c>
      <c r="B12" s="17" t="s">
        <v>201</v>
      </c>
      <c r="E12" s="17" t="s">
        <v>212</v>
      </c>
    </row>
    <row r="13" spans="1:9">
      <c r="A13" s="46" t="s">
        <v>213</v>
      </c>
      <c r="B13" s="49" t="s">
        <v>214</v>
      </c>
      <c r="E13" s="17" t="s">
        <v>215</v>
      </c>
    </row>
    <row r="14" spans="1:9">
      <c r="A14" s="52" t="s">
        <v>216</v>
      </c>
      <c r="B14" s="49" t="s">
        <v>217</v>
      </c>
      <c r="E14" s="17" t="s">
        <v>218</v>
      </c>
    </row>
    <row r="15" spans="1:9">
      <c r="A15" s="46" t="s">
        <v>219</v>
      </c>
      <c r="B15" s="54" t="s">
        <v>220</v>
      </c>
      <c r="E15" s="17" t="s">
        <v>221</v>
      </c>
    </row>
    <row r="16" spans="1:9">
      <c r="A16" s="46" t="s">
        <v>222</v>
      </c>
      <c r="B16" s="54" t="s">
        <v>223</v>
      </c>
      <c r="E16" s="17" t="s">
        <v>224</v>
      </c>
    </row>
    <row r="17" spans="1:7">
      <c r="A17" s="52" t="s">
        <v>225</v>
      </c>
      <c r="B17" s="17" t="s">
        <v>205</v>
      </c>
      <c r="E17" s="17" t="s">
        <v>205</v>
      </c>
    </row>
    <row r="18" spans="1:7">
      <c r="A18" s="52" t="s">
        <v>226</v>
      </c>
      <c r="B18" s="55" t="s">
        <v>227</v>
      </c>
    </row>
    <row r="19" spans="1:7">
      <c r="A19" s="52" t="s">
        <v>228</v>
      </c>
      <c r="B19" s="55" t="s">
        <v>229</v>
      </c>
      <c r="C19" s="46" t="s">
        <v>188</v>
      </c>
    </row>
    <row r="20" spans="1:7">
      <c r="A20" s="46" t="s">
        <v>230</v>
      </c>
      <c r="B20" s="55" t="s">
        <v>231</v>
      </c>
      <c r="C20" s="46"/>
    </row>
    <row r="21" spans="1:7">
      <c r="A21" s="46" t="s">
        <v>232</v>
      </c>
      <c r="C21" s="48" t="s">
        <v>191</v>
      </c>
    </row>
    <row r="22" spans="1:7">
      <c r="A22" s="46" t="s">
        <v>233</v>
      </c>
      <c r="B22" s="56" t="s">
        <v>234</v>
      </c>
      <c r="C22" s="48"/>
    </row>
    <row r="23" spans="1:7">
      <c r="A23" s="46" t="s">
        <v>235</v>
      </c>
      <c r="B23" s="57" t="s">
        <v>236</v>
      </c>
      <c r="C23" s="58" t="s">
        <v>194</v>
      </c>
      <c r="E23" s="59" t="s">
        <v>237</v>
      </c>
      <c r="F23" s="59"/>
      <c r="G23" s="59" t="s">
        <v>238</v>
      </c>
    </row>
    <row r="24" spans="1:7">
      <c r="A24" s="46" t="s">
        <v>239</v>
      </c>
      <c r="B24" s="60" t="s">
        <v>240</v>
      </c>
      <c r="C24" s="50"/>
    </row>
    <row r="25" spans="1:7">
      <c r="A25" s="46" t="s">
        <v>241</v>
      </c>
      <c r="B25" s="49" t="s">
        <v>242</v>
      </c>
      <c r="C25" s="61" t="s">
        <v>197</v>
      </c>
    </row>
    <row r="26" spans="1:7">
      <c r="A26" s="46" t="s">
        <v>243</v>
      </c>
      <c r="B26" s="49" t="s">
        <v>244</v>
      </c>
      <c r="E26" s="47" t="s">
        <v>245</v>
      </c>
      <c r="G26" t="s">
        <v>246</v>
      </c>
    </row>
    <row r="27" spans="1:7">
      <c r="A27" s="46" t="s">
        <v>247</v>
      </c>
      <c r="B27" s="49" t="s">
        <v>248</v>
      </c>
      <c r="E27" s="62" t="s">
        <v>249</v>
      </c>
      <c r="G27" s="45" t="s">
        <v>250</v>
      </c>
    </row>
    <row r="28" spans="1:7">
      <c r="A28" s="46" t="s">
        <v>251</v>
      </c>
      <c r="B28" s="57" t="s">
        <v>252</v>
      </c>
      <c r="E28" s="47" t="s">
        <v>253</v>
      </c>
      <c r="G28" t="s">
        <v>253</v>
      </c>
    </row>
    <row r="29" spans="1:7">
      <c r="B29" s="49" t="s">
        <v>254</v>
      </c>
      <c r="E29" s="54" t="s">
        <v>255</v>
      </c>
      <c r="G29" t="s">
        <v>256</v>
      </c>
    </row>
    <row r="30" spans="1:7">
      <c r="B30" s="55" t="s">
        <v>257</v>
      </c>
      <c r="E30" s="47" t="s">
        <v>258</v>
      </c>
      <c r="G30" t="s">
        <v>259</v>
      </c>
    </row>
    <row r="31" spans="1:7">
      <c r="B31" s="49" t="s">
        <v>260</v>
      </c>
    </row>
    <row r="32" spans="1:7">
      <c r="B32" s="63" t="s">
        <v>261</v>
      </c>
    </row>
    <row r="33" spans="1:7">
      <c r="B33" s="63" t="s">
        <v>262</v>
      </c>
      <c r="C33" s="61" t="s">
        <v>200</v>
      </c>
      <c r="D33" s="41"/>
      <c r="E33" s="47"/>
    </row>
    <row r="34" spans="1:7">
      <c r="A34" s="56"/>
      <c r="B34" s="56" t="s">
        <v>263</v>
      </c>
      <c r="C34" s="64"/>
      <c r="D34" s="41"/>
      <c r="E34" s="47" t="s">
        <v>264</v>
      </c>
      <c r="G34" t="s">
        <v>265</v>
      </c>
    </row>
    <row r="35" spans="1:7">
      <c r="B35" s="45" t="s">
        <v>266</v>
      </c>
      <c r="C35" s="64"/>
      <c r="D35" s="41"/>
      <c r="E35" s="47" t="s">
        <v>267</v>
      </c>
      <c r="G35" t="s">
        <v>268</v>
      </c>
    </row>
    <row r="36" spans="1:7">
      <c r="B36" s="49" t="s">
        <v>269</v>
      </c>
      <c r="C36" s="64"/>
      <c r="D36" s="41"/>
      <c r="E36" s="54" t="s">
        <v>270</v>
      </c>
    </row>
    <row r="37" spans="1:7">
      <c r="A37" s="56"/>
      <c r="B37" s="56" t="s">
        <v>271</v>
      </c>
      <c r="C37" s="52"/>
      <c r="D37" s="41"/>
    </row>
    <row r="38" spans="1:7">
      <c r="C38" s="65" t="s">
        <v>203</v>
      </c>
      <c r="E38" s="63" t="s">
        <v>272</v>
      </c>
      <c r="G38" t="s">
        <v>273</v>
      </c>
    </row>
    <row r="39" spans="1:7">
      <c r="B39" s="49" t="s">
        <v>274</v>
      </c>
      <c r="C39" s="65"/>
      <c r="E39" s="63" t="s">
        <v>275</v>
      </c>
      <c r="G39" t="s">
        <v>275</v>
      </c>
    </row>
    <row r="40" spans="1:7">
      <c r="C40" s="52"/>
      <c r="G40" t="s">
        <v>276</v>
      </c>
    </row>
    <row r="41" spans="1:7">
      <c r="B41" s="66" t="s">
        <v>277</v>
      </c>
      <c r="C41" s="52"/>
      <c r="G41" t="s">
        <v>278</v>
      </c>
    </row>
    <row r="42" spans="1:7">
      <c r="B42" s="17" t="s">
        <v>210</v>
      </c>
      <c r="C42" s="67" t="s">
        <v>206</v>
      </c>
      <c r="E42" s="54" t="s">
        <v>279</v>
      </c>
    </row>
    <row r="43" spans="1:7">
      <c r="B43" s="57" t="s">
        <v>280</v>
      </c>
      <c r="C43" s="64"/>
      <c r="D43" s="64"/>
    </row>
    <row r="44" spans="1:7">
      <c r="B44" s="17" t="s">
        <v>207</v>
      </c>
      <c r="C44" s="64"/>
      <c r="D44" s="52"/>
    </row>
    <row r="45" spans="1:7">
      <c r="B45" s="49" t="s">
        <v>281</v>
      </c>
      <c r="C45" s="64"/>
    </row>
    <row r="46" spans="1:7">
      <c r="B46" s="49" t="s">
        <v>282</v>
      </c>
      <c r="C46" s="64"/>
    </row>
    <row r="47" spans="1:7">
      <c r="C47" s="64"/>
    </row>
    <row r="48" spans="1:7">
      <c r="B48" s="54" t="s">
        <v>279</v>
      </c>
      <c r="C48" s="64"/>
    </row>
    <row r="49" spans="1:5">
      <c r="B49" s="68" t="s">
        <v>283</v>
      </c>
      <c r="C49" s="64"/>
    </row>
    <row r="50" spans="1:5">
      <c r="B50" s="69" t="s">
        <v>284</v>
      </c>
      <c r="C50" s="64"/>
    </row>
    <row r="51" spans="1:5">
      <c r="B51" s="49" t="s">
        <v>285</v>
      </c>
      <c r="C51" s="64"/>
    </row>
    <row r="52" spans="1:5">
      <c r="B52" s="17" t="s">
        <v>215</v>
      </c>
      <c r="C52" s="64"/>
    </row>
    <row r="53" spans="1:5">
      <c r="B53" s="59" t="s">
        <v>238</v>
      </c>
      <c r="C53" s="52"/>
    </row>
    <row r="54" spans="1:5">
      <c r="B54" s="59" t="s">
        <v>237</v>
      </c>
      <c r="C54" s="52"/>
    </row>
    <row r="55" spans="1:5" ht="15.75">
      <c r="B55" s="17" t="s">
        <v>212</v>
      </c>
      <c r="C55" s="61" t="s">
        <v>208</v>
      </c>
      <c r="E55" s="70" t="s">
        <v>286</v>
      </c>
    </row>
    <row r="56" spans="1:5" ht="15.75">
      <c r="A56" t="s">
        <v>287</v>
      </c>
      <c r="B56" s="69" t="s">
        <v>288</v>
      </c>
      <c r="C56" s="64"/>
      <c r="E56" s="70" t="s">
        <v>179</v>
      </c>
    </row>
    <row r="57" spans="1:5" ht="15.75">
      <c r="A57" t="s">
        <v>287</v>
      </c>
      <c r="B57" s="71" t="s">
        <v>289</v>
      </c>
      <c r="C57" s="64"/>
      <c r="E57" s="70" t="s">
        <v>290</v>
      </c>
    </row>
    <row r="58" spans="1:5" ht="15.75">
      <c r="B58" s="63" t="s">
        <v>291</v>
      </c>
      <c r="C58" s="64"/>
      <c r="E58" s="70" t="s">
        <v>292</v>
      </c>
    </row>
    <row r="59" spans="1:5" ht="15.75">
      <c r="B59" t="s">
        <v>293</v>
      </c>
      <c r="C59" s="64"/>
      <c r="E59" s="70" t="s">
        <v>294</v>
      </c>
    </row>
    <row r="60" spans="1:5" ht="15.75">
      <c r="B60" s="72" t="s">
        <v>295</v>
      </c>
      <c r="C60" s="64"/>
      <c r="E60" s="70" t="s">
        <v>296</v>
      </c>
    </row>
    <row r="61" spans="1:5" ht="15.75">
      <c r="B61" s="47" t="s">
        <v>297</v>
      </c>
      <c r="C61" s="64"/>
      <c r="E61" s="70" t="s">
        <v>298</v>
      </c>
    </row>
    <row r="62" spans="1:5" ht="15.75">
      <c r="B62" s="47" t="s">
        <v>299</v>
      </c>
      <c r="C62" s="64"/>
      <c r="E62" s="73" t="s">
        <v>300</v>
      </c>
    </row>
    <row r="63" spans="1:5" ht="15.75">
      <c r="B63" s="47" t="s">
        <v>301</v>
      </c>
      <c r="C63" s="64"/>
      <c r="E63" s="70" t="s">
        <v>302</v>
      </c>
    </row>
    <row r="64" spans="1:5" ht="15.75">
      <c r="B64" s="47" t="s">
        <v>303</v>
      </c>
      <c r="C64" s="64"/>
      <c r="E64" s="73" t="s">
        <v>304</v>
      </c>
    </row>
    <row r="65" spans="2:5">
      <c r="B65" s="63" t="s">
        <v>305</v>
      </c>
      <c r="C65" s="64"/>
    </row>
    <row r="66" spans="2:5">
      <c r="B66" s="17" t="s">
        <v>218</v>
      </c>
      <c r="C66" s="41"/>
    </row>
    <row r="67" spans="2:5">
      <c r="B67" s="47" t="s">
        <v>306</v>
      </c>
      <c r="C67" s="41"/>
    </row>
    <row r="68" spans="2:5">
      <c r="B68" s="47" t="s">
        <v>179</v>
      </c>
      <c r="C68" s="52" t="s">
        <v>211</v>
      </c>
    </row>
    <row r="69" spans="2:5">
      <c r="B69" s="47" t="s">
        <v>307</v>
      </c>
      <c r="C69" s="52"/>
    </row>
    <row r="70" spans="2:5">
      <c r="B70" s="69"/>
      <c r="C70" s="46" t="s">
        <v>213</v>
      </c>
      <c r="D70" t="s">
        <v>284</v>
      </c>
    </row>
    <row r="71" spans="2:5">
      <c r="B71" s="47" t="s">
        <v>308</v>
      </c>
      <c r="C71" s="46"/>
    </row>
    <row r="72" spans="2:5">
      <c r="B72" s="47" t="s">
        <v>309</v>
      </c>
      <c r="C72" s="61" t="s">
        <v>216</v>
      </c>
    </row>
    <row r="73" spans="2:5">
      <c r="B73" s="69" t="s">
        <v>310</v>
      </c>
      <c r="C73" s="64"/>
      <c r="E73" s="47" t="s">
        <v>311</v>
      </c>
    </row>
    <row r="74" spans="2:5">
      <c r="B74" s="69" t="s">
        <v>312</v>
      </c>
      <c r="C74" s="64"/>
      <c r="E74" s="47" t="s">
        <v>313</v>
      </c>
    </row>
    <row r="75" spans="2:5">
      <c r="B75" s="69" t="s">
        <v>314</v>
      </c>
      <c r="C75" s="64"/>
      <c r="E75" s="47" t="s">
        <v>315</v>
      </c>
    </row>
    <row r="76" spans="2:5">
      <c r="B76" s="69" t="s">
        <v>316</v>
      </c>
      <c r="C76" s="64"/>
      <c r="E76" s="47" t="s">
        <v>317</v>
      </c>
    </row>
    <row r="77" spans="2:5">
      <c r="B77" s="69" t="s">
        <v>318</v>
      </c>
      <c r="C77" s="64"/>
      <c r="E77" s="47" t="s">
        <v>319</v>
      </c>
    </row>
    <row r="78" spans="2:5">
      <c r="B78" s="17" t="s">
        <v>221</v>
      </c>
      <c r="C78" s="64"/>
      <c r="E78" s="47" t="s">
        <v>320</v>
      </c>
    </row>
    <row r="79" spans="2:5">
      <c r="B79" s="17" t="s">
        <v>224</v>
      </c>
      <c r="C79" s="64"/>
      <c r="E79" s="47" t="s">
        <v>321</v>
      </c>
    </row>
    <row r="80" spans="2:5">
      <c r="B80" s="74" t="s">
        <v>322</v>
      </c>
      <c r="C80" s="64"/>
      <c r="E80" s="47" t="s">
        <v>323</v>
      </c>
    </row>
    <row r="81" spans="2:7">
      <c r="B81" s="74" t="s">
        <v>324</v>
      </c>
      <c r="C81" s="64"/>
      <c r="E81" s="47" t="s">
        <v>325</v>
      </c>
    </row>
    <row r="82" spans="2:7">
      <c r="B82" s="69" t="s">
        <v>326</v>
      </c>
      <c r="C82" s="64"/>
      <c r="E82" s="47" t="s">
        <v>327</v>
      </c>
    </row>
    <row r="83" spans="2:7">
      <c r="C83" s="64"/>
      <c r="E83" s="47" t="s">
        <v>328</v>
      </c>
    </row>
    <row r="84" spans="2:7">
      <c r="C84" s="64"/>
      <c r="E84" s="47" t="s">
        <v>329</v>
      </c>
    </row>
    <row r="85" spans="2:7">
      <c r="C85" s="64"/>
      <c r="E85" s="47" t="s">
        <v>330</v>
      </c>
    </row>
    <row r="86" spans="2:7">
      <c r="C86" s="64"/>
      <c r="E86" s="47" t="s">
        <v>331</v>
      </c>
    </row>
    <row r="87" spans="2:7">
      <c r="C87" s="64"/>
      <c r="E87" s="41"/>
    </row>
    <row r="88" spans="2:7">
      <c r="C88" s="64"/>
      <c r="E88" s="41" t="s">
        <v>332</v>
      </c>
    </row>
    <row r="89" spans="2:7">
      <c r="C89" s="52"/>
      <c r="E89" s="47" t="s">
        <v>306</v>
      </c>
    </row>
    <row r="90" spans="2:7">
      <c r="C90" s="46" t="s">
        <v>219</v>
      </c>
      <c r="D90" s="47" t="s">
        <v>333</v>
      </c>
    </row>
    <row r="91" spans="2:7">
      <c r="C91" s="46"/>
    </row>
    <row r="92" spans="2:7">
      <c r="C92" s="46" t="s">
        <v>222</v>
      </c>
      <c r="D92" s="47" t="s">
        <v>334</v>
      </c>
    </row>
    <row r="93" spans="2:7">
      <c r="C93" s="46"/>
    </row>
    <row r="94" spans="2:7">
      <c r="C94" s="67" t="s">
        <v>225</v>
      </c>
      <c r="D94" s="54" t="s">
        <v>335</v>
      </c>
      <c r="G94" s="69" t="s">
        <v>326</v>
      </c>
    </row>
    <row r="95" spans="2:7">
      <c r="C95" s="52"/>
      <c r="G95" s="49" t="s">
        <v>242</v>
      </c>
    </row>
    <row r="96" spans="2:7">
      <c r="C96" s="52"/>
      <c r="G96" s="49" t="s">
        <v>244</v>
      </c>
    </row>
    <row r="97" spans="3:7">
      <c r="C97" s="52"/>
      <c r="G97" s="49" t="s">
        <v>248</v>
      </c>
    </row>
    <row r="98" spans="3:7">
      <c r="C98" s="52"/>
      <c r="G98" s="49" t="s">
        <v>192</v>
      </c>
    </row>
    <row r="99" spans="3:7">
      <c r="C99" s="52"/>
    </row>
    <row r="100" spans="3:7">
      <c r="C100" s="52"/>
    </row>
    <row r="101" spans="3:7">
      <c r="C101" s="52"/>
    </row>
    <row r="102" spans="3:7">
      <c r="C102" s="67" t="s">
        <v>226</v>
      </c>
      <c r="D102" s="67" t="s">
        <v>206</v>
      </c>
    </row>
    <row r="103" spans="3:7">
      <c r="C103" s="52"/>
    </row>
    <row r="104" spans="3:7">
      <c r="C104" s="67" t="s">
        <v>228</v>
      </c>
      <c r="D104" s="67" t="s">
        <v>206</v>
      </c>
      <c r="G104" s="57" t="s">
        <v>274</v>
      </c>
    </row>
    <row r="105" spans="3:7">
      <c r="C105" s="52"/>
      <c r="D105" s="75" t="s">
        <v>250</v>
      </c>
      <c r="G105" s="57"/>
    </row>
    <row r="106" spans="3:7">
      <c r="C106" s="52"/>
      <c r="D106" s="54" t="s">
        <v>220</v>
      </c>
      <c r="G106" s="57"/>
    </row>
    <row r="107" spans="3:7">
      <c r="C107" s="52"/>
      <c r="D107" s="54" t="s">
        <v>223</v>
      </c>
      <c r="G107" s="57"/>
    </row>
    <row r="108" spans="3:7">
      <c r="C108" s="52"/>
    </row>
    <row r="109" spans="3:7">
      <c r="C109" s="46" t="s">
        <v>230</v>
      </c>
      <c r="D109" s="72" t="s">
        <v>295</v>
      </c>
    </row>
    <row r="110" spans="3:7">
      <c r="C110" s="46"/>
      <c r="D110" t="s">
        <v>336</v>
      </c>
    </row>
    <row r="111" spans="3:7">
      <c r="C111" s="46"/>
    </row>
    <row r="112" spans="3:7">
      <c r="C112" s="46" t="s">
        <v>232</v>
      </c>
      <c r="D112" t="s">
        <v>252</v>
      </c>
      <c r="G112" t="s">
        <v>337</v>
      </c>
    </row>
    <row r="113" spans="3:7">
      <c r="C113" s="46"/>
      <c r="G113" s="57" t="s">
        <v>280</v>
      </c>
    </row>
    <row r="114" spans="3:7">
      <c r="C114" s="46"/>
    </row>
    <row r="115" spans="3:7">
      <c r="C115" s="46"/>
    </row>
    <row r="116" spans="3:7">
      <c r="C116" s="46"/>
    </row>
    <row r="117" spans="3:7">
      <c r="C117" s="46" t="s">
        <v>233</v>
      </c>
      <c r="D117" s="69" t="s">
        <v>316</v>
      </c>
      <c r="G117" s="69" t="s">
        <v>314</v>
      </c>
    </row>
    <row r="118" spans="3:7">
      <c r="C118" s="46"/>
      <c r="D118" s="68" t="s">
        <v>338</v>
      </c>
      <c r="G118" s="49" t="s">
        <v>260</v>
      </c>
    </row>
    <row r="119" spans="3:7">
      <c r="C119" s="46"/>
      <c r="D119" s="57"/>
      <c r="G119" s="49"/>
    </row>
    <row r="120" spans="3:7">
      <c r="C120" s="46"/>
      <c r="D120" s="57"/>
      <c r="G120" s="49"/>
    </row>
    <row r="121" spans="3:7">
      <c r="C121" s="76" t="s">
        <v>235</v>
      </c>
      <c r="E121" s="74" t="s">
        <v>322</v>
      </c>
      <c r="G121" s="74" t="s">
        <v>322</v>
      </c>
    </row>
    <row r="122" spans="3:7">
      <c r="C122" s="46"/>
      <c r="D122" s="64"/>
      <c r="E122" s="74" t="s">
        <v>324</v>
      </c>
      <c r="G122" s="74" t="s">
        <v>324</v>
      </c>
    </row>
    <row r="123" spans="3:7">
      <c r="C123" s="46"/>
      <c r="E123" s="55" t="s">
        <v>227</v>
      </c>
    </row>
    <row r="124" spans="3:7">
      <c r="C124" s="46"/>
      <c r="E124" s="55" t="s">
        <v>229</v>
      </c>
    </row>
    <row r="125" spans="3:7">
      <c r="C125" s="46"/>
      <c r="D125" s="64"/>
      <c r="E125" s="55" t="s">
        <v>231</v>
      </c>
    </row>
    <row r="126" spans="3:7">
      <c r="C126" s="46"/>
      <c r="E126" s="41" t="s">
        <v>339</v>
      </c>
    </row>
    <row r="127" spans="3:7">
      <c r="C127" s="46"/>
      <c r="E127" s="41" t="s">
        <v>340</v>
      </c>
    </row>
    <row r="128" spans="3:7">
      <c r="C128" s="46"/>
      <c r="E128" s="41" t="s">
        <v>341</v>
      </c>
    </row>
    <row r="129" spans="3:7">
      <c r="C129" s="46"/>
      <c r="E129" s="41" t="s">
        <v>342</v>
      </c>
    </row>
    <row r="130" spans="3:7">
      <c r="C130" s="46"/>
      <c r="E130" s="54" t="s">
        <v>51</v>
      </c>
    </row>
    <row r="131" spans="3:7">
      <c r="C131" s="46"/>
      <c r="E131" s="54" t="s">
        <v>374</v>
      </c>
    </row>
    <row r="132" spans="3:7">
      <c r="C132" s="46" t="s">
        <v>239</v>
      </c>
    </row>
    <row r="133" spans="3:7">
      <c r="C133" s="46"/>
      <c r="D133" t="s">
        <v>284</v>
      </c>
    </row>
    <row r="134" spans="3:7">
      <c r="D134" t="s">
        <v>318</v>
      </c>
    </row>
    <row r="135" spans="3:7">
      <c r="D135" t="s">
        <v>214</v>
      </c>
      <c r="G135" s="69" t="s">
        <v>288</v>
      </c>
    </row>
    <row r="136" spans="3:7">
      <c r="C136" s="46"/>
      <c r="D136" t="s">
        <v>217</v>
      </c>
      <c r="G136" t="s">
        <v>281</v>
      </c>
    </row>
    <row r="137" spans="3:7">
      <c r="C137" s="46" t="s">
        <v>241</v>
      </c>
      <c r="G137" s="53" t="s">
        <v>204</v>
      </c>
    </row>
    <row r="138" spans="3:7">
      <c r="C138" s="46"/>
      <c r="D138" s="67" t="s">
        <v>206</v>
      </c>
      <c r="G138" s="51" t="s">
        <v>343</v>
      </c>
    </row>
    <row r="139" spans="3:7">
      <c r="C139" s="46"/>
      <c r="D139" s="69" t="s">
        <v>316</v>
      </c>
    </row>
    <row r="140" spans="3:7">
      <c r="C140" s="46"/>
      <c r="D140" s="71" t="s">
        <v>289</v>
      </c>
    </row>
    <row r="141" spans="3:7">
      <c r="D141" s="68" t="s">
        <v>283</v>
      </c>
    </row>
    <row r="142" spans="3:7">
      <c r="D142" t="s">
        <v>285</v>
      </c>
    </row>
    <row r="143" spans="3:7">
      <c r="D143" t="s">
        <v>344</v>
      </c>
    </row>
    <row r="144" spans="3:7">
      <c r="D144" t="s">
        <v>254</v>
      </c>
    </row>
    <row r="145" spans="3:5">
      <c r="D145" s="68" t="s">
        <v>338</v>
      </c>
    </row>
    <row r="146" spans="3:5">
      <c r="D146" s="66" t="s">
        <v>277</v>
      </c>
      <c r="E146" s="60" t="s">
        <v>240</v>
      </c>
    </row>
    <row r="147" spans="3:5">
      <c r="C147" s="18"/>
    </row>
    <row r="148" spans="3:5">
      <c r="C148" s="46" t="s">
        <v>243</v>
      </c>
      <c r="D148" s="67" t="s">
        <v>206</v>
      </c>
    </row>
    <row r="149" spans="3:5">
      <c r="C149" s="46"/>
      <c r="D149" s="69" t="s">
        <v>316</v>
      </c>
    </row>
    <row r="150" spans="3:5">
      <c r="C150" s="46"/>
      <c r="D150" s="71" t="s">
        <v>289</v>
      </c>
    </row>
    <row r="151" spans="3:5">
      <c r="C151" s="46"/>
      <c r="D151" s="68" t="s">
        <v>283</v>
      </c>
    </row>
    <row r="152" spans="3:5">
      <c r="C152" s="46"/>
      <c r="D152" t="s">
        <v>344</v>
      </c>
    </row>
    <row r="153" spans="3:5">
      <c r="C153" s="77"/>
      <c r="D153" s="77" t="s">
        <v>195</v>
      </c>
    </row>
    <row r="154" spans="3:5">
      <c r="C154" s="77"/>
      <c r="D154" s="68" t="s">
        <v>338</v>
      </c>
    </row>
    <row r="155" spans="3:5">
      <c r="C155" s="41"/>
      <c r="D155" s="66" t="s">
        <v>277</v>
      </c>
      <c r="E155" s="60" t="s">
        <v>240</v>
      </c>
    </row>
    <row r="156" spans="3:5">
      <c r="C156" s="41"/>
    </row>
    <row r="157" spans="3:5">
      <c r="C157" s="46" t="s">
        <v>247</v>
      </c>
      <c r="D157" s="67" t="s">
        <v>206</v>
      </c>
    </row>
    <row r="158" spans="3:5">
      <c r="C158" s="46"/>
      <c r="D158" s="69" t="s">
        <v>316</v>
      </c>
    </row>
    <row r="159" spans="3:5">
      <c r="C159" s="46"/>
      <c r="D159" s="71" t="s">
        <v>289</v>
      </c>
    </row>
    <row r="160" spans="3:5">
      <c r="C160" s="46"/>
      <c r="D160" s="68" t="s">
        <v>283</v>
      </c>
    </row>
    <row r="161" spans="3:5">
      <c r="C161" s="46"/>
      <c r="D161" t="s">
        <v>344</v>
      </c>
    </row>
    <row r="162" spans="3:5">
      <c r="C162" s="46"/>
      <c r="E162" s="60" t="s">
        <v>240</v>
      </c>
    </row>
    <row r="163" spans="3:5">
      <c r="C163" s="46"/>
    </row>
    <row r="164" spans="3:5">
      <c r="C164" s="46" t="s">
        <v>251</v>
      </c>
      <c r="D164" s="67" t="s">
        <v>206</v>
      </c>
    </row>
    <row r="165" spans="3:5">
      <c r="D165" s="69" t="s">
        <v>316</v>
      </c>
    </row>
    <row r="166" spans="3:5">
      <c r="D166" s="71" t="s">
        <v>289</v>
      </c>
    </row>
    <row r="167" spans="3:5">
      <c r="D167" s="68" t="s">
        <v>283</v>
      </c>
    </row>
    <row r="168" spans="3:5">
      <c r="D168" t="s">
        <v>344</v>
      </c>
    </row>
    <row r="169" spans="3:5">
      <c r="D169" s="60" t="s">
        <v>240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5"/>
  <sheetViews>
    <sheetView topLeftCell="A244" workbookViewId="0">
      <selection activeCell="B259" sqref="B259"/>
    </sheetView>
  </sheetViews>
  <sheetFormatPr defaultRowHeight="15"/>
  <cols>
    <col min="2" max="2" width="59.7109375" bestFit="1" customWidth="1"/>
    <col min="3" max="3" width="25.7109375" customWidth="1"/>
    <col min="4" max="4" width="17.85546875" customWidth="1"/>
    <col min="5" max="5" width="22.85546875" bestFit="1" customWidth="1"/>
    <col min="6" max="6" width="14.5703125" bestFit="1" customWidth="1"/>
    <col min="7" max="7" width="44.42578125" customWidth="1"/>
  </cols>
  <sheetData>
    <row r="1" spans="1:11" s="481" customFormat="1">
      <c r="B1" s="481" t="s">
        <v>3598</v>
      </c>
    </row>
    <row r="2" spans="1:11" s="481" customFormat="1">
      <c r="B2" s="481" t="s">
        <v>3599</v>
      </c>
      <c r="D2" s="481" t="s">
        <v>3600</v>
      </c>
      <c r="E2" s="481" t="s">
        <v>3601</v>
      </c>
    </row>
    <row r="3" spans="1:11">
      <c r="A3" t="s">
        <v>375</v>
      </c>
      <c r="B3" s="481" t="s">
        <v>3602</v>
      </c>
      <c r="C3" s="481"/>
      <c r="D3" s="481"/>
      <c r="E3" s="481"/>
      <c r="F3" s="735" t="s">
        <v>3603</v>
      </c>
      <c r="G3" s="736"/>
      <c r="H3" s="736"/>
      <c r="I3" s="481"/>
      <c r="J3" s="481"/>
      <c r="K3" s="481"/>
    </row>
    <row r="4" spans="1:11">
      <c r="A4" s="7"/>
      <c r="B4" s="7" t="s">
        <v>3604</v>
      </c>
      <c r="C4" s="481"/>
      <c r="D4" s="481"/>
      <c r="E4" s="481"/>
      <c r="F4" s="736" t="s">
        <v>3605</v>
      </c>
      <c r="G4" s="736"/>
      <c r="H4" s="736" t="s">
        <v>3606</v>
      </c>
      <c r="I4" s="481"/>
      <c r="J4" s="481"/>
      <c r="K4" s="481"/>
    </row>
    <row r="5" spans="1:11">
      <c r="A5" s="7"/>
      <c r="B5" s="481"/>
      <c r="C5" s="481"/>
      <c r="D5" s="481" t="s">
        <v>3607</v>
      </c>
      <c r="E5" s="481"/>
      <c r="F5" s="481"/>
      <c r="G5" s="481"/>
      <c r="H5" s="481"/>
      <c r="I5" s="481"/>
      <c r="J5" s="481"/>
      <c r="K5" s="481"/>
    </row>
    <row r="6" spans="1:11">
      <c r="A6" s="7"/>
      <c r="B6" s="481"/>
      <c r="C6" s="481"/>
      <c r="D6" s="481"/>
      <c r="E6" s="481"/>
      <c r="F6" s="481"/>
      <c r="G6" s="481"/>
      <c r="H6" s="481"/>
      <c r="I6" s="481"/>
      <c r="J6" s="481"/>
      <c r="K6" s="481"/>
    </row>
    <row r="7" spans="1:11">
      <c r="A7" s="7"/>
      <c r="B7" s="481"/>
      <c r="C7" s="481"/>
      <c r="D7" s="481"/>
      <c r="E7" s="481"/>
      <c r="F7" s="481"/>
      <c r="G7" s="481"/>
      <c r="H7" s="481"/>
      <c r="I7" s="481"/>
      <c r="J7" s="481"/>
      <c r="K7" s="481"/>
    </row>
    <row r="8" spans="1:11">
      <c r="A8" s="7"/>
      <c r="B8" s="481"/>
      <c r="C8" s="481" t="s">
        <v>3608</v>
      </c>
      <c r="D8" s="481" t="s">
        <v>3609</v>
      </c>
      <c r="E8" s="481" t="s">
        <v>3610</v>
      </c>
      <c r="F8" s="481" t="s">
        <v>3611</v>
      </c>
      <c r="G8" s="481" t="s">
        <v>3612</v>
      </c>
      <c r="H8" s="481" t="s">
        <v>3613</v>
      </c>
      <c r="I8" s="419" t="s">
        <v>3614</v>
      </c>
      <c r="J8" s="481"/>
      <c r="K8" s="481"/>
    </row>
    <row r="9" spans="1:11">
      <c r="B9" s="481"/>
      <c r="C9" s="481"/>
      <c r="D9" s="481"/>
      <c r="E9" s="481"/>
      <c r="F9" s="481"/>
      <c r="G9" s="481"/>
      <c r="H9" s="481"/>
      <c r="I9" s="481"/>
      <c r="J9" s="481"/>
      <c r="K9" s="481"/>
    </row>
    <row r="10" spans="1:11">
      <c r="B10" s="481"/>
      <c r="C10" s="481"/>
      <c r="D10" s="481"/>
      <c r="E10" s="481"/>
      <c r="F10" s="481"/>
      <c r="G10" s="481"/>
      <c r="H10" s="481"/>
      <c r="I10" s="481"/>
      <c r="J10" s="481"/>
      <c r="K10" s="481"/>
    </row>
    <row r="11" spans="1:11">
      <c r="B11" s="481"/>
      <c r="C11" s="481"/>
      <c r="D11" s="481"/>
      <c r="E11" s="481"/>
      <c r="F11" s="481"/>
      <c r="G11" s="481"/>
      <c r="H11" s="481"/>
      <c r="I11" s="481"/>
      <c r="J11" s="481"/>
      <c r="K11" s="481"/>
    </row>
    <row r="12" spans="1:11">
      <c r="B12" s="481"/>
      <c r="C12" s="481"/>
      <c r="D12" s="545" t="s">
        <v>3615</v>
      </c>
      <c r="E12" s="481"/>
      <c r="F12" s="481"/>
      <c r="G12" s="481"/>
      <c r="H12" s="481"/>
      <c r="I12" s="481"/>
      <c r="J12" s="481"/>
      <c r="K12" s="481"/>
    </row>
    <row r="13" spans="1:11">
      <c r="B13" s="481"/>
      <c r="C13" s="481"/>
      <c r="D13" s="545" t="s">
        <v>3616</v>
      </c>
      <c r="E13" s="481"/>
      <c r="F13" s="481"/>
      <c r="G13" s="481"/>
      <c r="H13" s="481"/>
      <c r="I13" s="481"/>
      <c r="J13" s="481"/>
      <c r="K13" s="481"/>
    </row>
    <row r="14" spans="1:11">
      <c r="B14" s="481"/>
      <c r="C14" s="481"/>
      <c r="D14" s="545" t="s">
        <v>3617</v>
      </c>
      <c r="E14" s="481"/>
      <c r="F14" s="481"/>
      <c r="G14" s="481"/>
      <c r="H14" s="481"/>
      <c r="I14" s="481"/>
      <c r="J14" s="481"/>
      <c r="K14" s="481"/>
    </row>
    <row r="15" spans="1:11">
      <c r="B15" s="481"/>
      <c r="C15" s="481"/>
      <c r="D15" s="545" t="s">
        <v>3618</v>
      </c>
      <c r="E15" s="481"/>
      <c r="F15" s="481"/>
      <c r="G15" s="481"/>
      <c r="H15" s="481"/>
      <c r="I15" s="481"/>
      <c r="J15" s="481"/>
      <c r="K15" s="481"/>
    </row>
    <row r="16" spans="1:11" s="481" customFormat="1">
      <c r="B16" s="481" t="s">
        <v>4318</v>
      </c>
      <c r="C16" s="481">
        <v>8566862400</v>
      </c>
      <c r="D16" s="417"/>
    </row>
    <row r="17" spans="2:11" s="481" customFormat="1">
      <c r="B17" s="481" t="s">
        <v>4319</v>
      </c>
      <c r="D17" s="417"/>
    </row>
    <row r="18" spans="2:11" s="481" customFormat="1">
      <c r="B18" s="481" t="s">
        <v>4320</v>
      </c>
      <c r="D18" s="417"/>
    </row>
    <row r="19" spans="2:11" s="481" customFormat="1">
      <c r="B19" s="481" t="s">
        <v>4323</v>
      </c>
      <c r="D19" s="417"/>
    </row>
    <row r="20" spans="2:11" s="481" customFormat="1">
      <c r="B20" s="481" t="s">
        <v>4324</v>
      </c>
      <c r="C20" s="481">
        <v>8668087366</v>
      </c>
      <c r="D20" s="417"/>
    </row>
    <row r="21" spans="2:11" s="481" customFormat="1">
      <c r="D21" s="417"/>
    </row>
    <row r="22" spans="2:11">
      <c r="B22" s="481" t="s">
        <v>4315</v>
      </c>
      <c r="C22" s="481">
        <v>6092616615</v>
      </c>
      <c r="D22" s="788" t="s">
        <v>4316</v>
      </c>
      <c r="E22" s="481"/>
      <c r="F22" s="481" t="s">
        <v>4317</v>
      </c>
      <c r="G22" s="481"/>
      <c r="H22" s="481"/>
      <c r="I22" s="481"/>
      <c r="J22" s="481"/>
      <c r="K22" s="481"/>
    </row>
    <row r="23" spans="2:11" s="481" customFormat="1">
      <c r="D23" s="789"/>
    </row>
    <row r="24" spans="2:11" s="481" customFormat="1" ht="15.75" thickBot="1">
      <c r="B24" s="481" t="s">
        <v>4321</v>
      </c>
      <c r="D24" s="481" t="s">
        <v>4322</v>
      </c>
    </row>
    <row r="25" spans="2:11" ht="15.75" thickBot="1">
      <c r="B25" s="481"/>
      <c r="C25" s="737" t="s">
        <v>3619</v>
      </c>
      <c r="D25" s="738"/>
      <c r="E25" s="737" t="s">
        <v>3620</v>
      </c>
      <c r="F25" s="737" t="s">
        <v>3621</v>
      </c>
      <c r="G25" s="481"/>
      <c r="H25" s="481"/>
      <c r="I25" s="481"/>
      <c r="J25" s="481"/>
      <c r="K25" s="481"/>
    </row>
    <row r="26" spans="2:11" s="545" customFormat="1">
      <c r="B26" s="540" t="s">
        <v>376</v>
      </c>
      <c r="C26" s="540" t="s">
        <v>26</v>
      </c>
      <c r="D26" s="540" t="s">
        <v>377</v>
      </c>
      <c r="E26" s="540" t="s">
        <v>27</v>
      </c>
      <c r="F26" s="540" t="s">
        <v>378</v>
      </c>
      <c r="G26" s="540" t="s">
        <v>379</v>
      </c>
    </row>
    <row r="27" spans="2:11" s="545" customFormat="1">
      <c r="B27" s="540"/>
      <c r="C27" s="540"/>
      <c r="D27" s="540"/>
      <c r="E27" s="540"/>
      <c r="F27" s="540"/>
      <c r="G27" s="540"/>
    </row>
    <row r="28" spans="2:11" s="481" customFormat="1">
      <c r="B28" s="7" t="s">
        <v>3869</v>
      </c>
      <c r="C28" s="7" t="s">
        <v>2656</v>
      </c>
      <c r="D28" s="7"/>
      <c r="E28" s="7"/>
      <c r="F28" s="7">
        <v>4468134627</v>
      </c>
      <c r="G28" s="7"/>
    </row>
    <row r="29" spans="2:11" s="481" customFormat="1">
      <c r="B29" s="7" t="s">
        <v>3874</v>
      </c>
      <c r="C29" s="7" t="s">
        <v>2656</v>
      </c>
      <c r="D29" s="7"/>
      <c r="E29" s="7">
        <v>20</v>
      </c>
      <c r="F29" s="7">
        <v>5400015029</v>
      </c>
      <c r="G29" s="7"/>
    </row>
    <row r="30" spans="2:11" s="481" customFormat="1">
      <c r="B30" s="7" t="s">
        <v>3870</v>
      </c>
      <c r="C30" s="7" t="s">
        <v>2656</v>
      </c>
      <c r="D30" s="7"/>
      <c r="E30" s="7">
        <v>12</v>
      </c>
      <c r="F30" s="7">
        <v>3040021651</v>
      </c>
      <c r="G30" s="7"/>
    </row>
    <row r="31" spans="2:11" s="481" customFormat="1">
      <c r="B31" s="7"/>
      <c r="C31" s="7"/>
      <c r="D31" s="7"/>
      <c r="E31" s="7"/>
      <c r="F31" s="7"/>
      <c r="G31" s="7"/>
    </row>
    <row r="32" spans="2:11" s="481" customFormat="1">
      <c r="B32" s="7" t="s">
        <v>3871</v>
      </c>
      <c r="C32" s="7" t="s">
        <v>2656</v>
      </c>
      <c r="D32" s="7"/>
      <c r="E32" s="7">
        <v>24</v>
      </c>
      <c r="F32" s="7">
        <v>7033019715</v>
      </c>
      <c r="G32" s="7"/>
    </row>
    <row r="33" spans="1:11" s="481" customFormat="1">
      <c r="B33" s="7" t="s">
        <v>3872</v>
      </c>
      <c r="C33" s="7" t="s">
        <v>2656</v>
      </c>
      <c r="D33" s="7"/>
      <c r="E33" s="7" t="s">
        <v>3873</v>
      </c>
      <c r="F33" s="7">
        <v>3650010276</v>
      </c>
      <c r="G33" s="7"/>
    </row>
    <row r="34" spans="1:11" s="481" customFormat="1">
      <c r="B34" s="7"/>
      <c r="C34" s="7"/>
      <c r="D34" s="7"/>
      <c r="E34" s="7"/>
      <c r="F34" s="7"/>
      <c r="G34" s="7"/>
    </row>
    <row r="35" spans="1:11" s="481" customFormat="1">
      <c r="B35" s="7" t="s">
        <v>4311</v>
      </c>
      <c r="C35" s="7">
        <v>18009324600</v>
      </c>
      <c r="D35" s="7" t="s">
        <v>4312</v>
      </c>
      <c r="E35" s="421" t="s">
        <v>4313</v>
      </c>
      <c r="F35" s="7" t="s">
        <v>4314</v>
      </c>
      <c r="G35" s="7"/>
    </row>
    <row r="36" spans="1:11" s="481" customFormat="1">
      <c r="B36" s="7"/>
      <c r="C36" s="7"/>
      <c r="D36" s="7"/>
      <c r="E36" s="7"/>
      <c r="F36" s="7"/>
      <c r="G36" s="7"/>
    </row>
    <row r="37" spans="1:11" s="481" customFormat="1">
      <c r="B37" s="7"/>
      <c r="C37" s="7"/>
      <c r="D37" s="7"/>
      <c r="E37" s="7"/>
      <c r="F37" s="7"/>
      <c r="G37" s="7"/>
    </row>
    <row r="38" spans="1:11" s="481" customFormat="1">
      <c r="B38" s="7"/>
      <c r="C38" s="7"/>
      <c r="D38" s="7"/>
      <c r="E38" s="7"/>
      <c r="F38" s="7"/>
      <c r="G38" s="7"/>
    </row>
    <row r="39" spans="1:11" s="481" customFormat="1">
      <c r="B39" s="7"/>
      <c r="C39" s="7"/>
      <c r="D39" s="7"/>
      <c r="E39" s="7"/>
      <c r="F39" s="7"/>
      <c r="G39" s="7"/>
    </row>
    <row r="40" spans="1:11" s="481" customFormat="1">
      <c r="B40" s="7"/>
      <c r="C40" s="7"/>
      <c r="D40" s="7"/>
      <c r="E40" s="7"/>
      <c r="F40" s="7"/>
      <c r="G40" s="7"/>
    </row>
    <row r="41" spans="1:11" s="481" customFormat="1">
      <c r="B41" s="7"/>
      <c r="C41" s="7"/>
      <c r="D41" s="7"/>
      <c r="E41" s="7"/>
      <c r="F41" s="7"/>
      <c r="G41" s="7"/>
    </row>
    <row r="42" spans="1:11" s="481" customFormat="1">
      <c r="A42" s="481" t="s">
        <v>4169</v>
      </c>
      <c r="B42" s="7" t="s">
        <v>4165</v>
      </c>
      <c r="C42" s="7" t="s">
        <v>4168</v>
      </c>
      <c r="D42" s="769">
        <v>39.99</v>
      </c>
      <c r="E42" s="7" t="s">
        <v>4167</v>
      </c>
      <c r="F42" s="7"/>
      <c r="G42" s="7"/>
    </row>
    <row r="43" spans="1:11" s="481" customFormat="1">
      <c r="B43" s="7" t="s">
        <v>4166</v>
      </c>
      <c r="C43" s="7"/>
      <c r="D43" s="7"/>
      <c r="E43" s="7"/>
      <c r="F43" s="7"/>
      <c r="G43" s="7"/>
    </row>
    <row r="44" spans="1:11" s="481" customFormat="1">
      <c r="C44" s="7"/>
      <c r="D44" s="7"/>
      <c r="E44" s="7"/>
      <c r="F44" s="7"/>
      <c r="G44" s="7"/>
    </row>
    <row r="45" spans="1:11" s="481" customFormat="1">
      <c r="C45" s="7"/>
      <c r="D45" s="7"/>
      <c r="E45" s="7"/>
      <c r="F45" s="7"/>
      <c r="G45" s="7"/>
    </row>
    <row r="46" spans="1:11">
      <c r="B46" s="481"/>
      <c r="C46" s="481"/>
      <c r="D46" s="481"/>
      <c r="E46" s="481"/>
      <c r="F46" s="481"/>
      <c r="G46" s="481"/>
      <c r="H46" s="481"/>
      <c r="I46" s="481"/>
      <c r="J46" s="481"/>
      <c r="K46" s="481"/>
    </row>
    <row r="47" spans="1:11">
      <c r="B47" s="481"/>
      <c r="C47" s="481"/>
      <c r="D47" s="481"/>
      <c r="E47" s="481"/>
      <c r="F47" s="481"/>
      <c r="G47" s="481"/>
      <c r="H47" s="481"/>
      <c r="I47" s="481"/>
      <c r="J47" s="481"/>
      <c r="K47" s="481"/>
    </row>
    <row r="48" spans="1:11">
      <c r="B48" s="471">
        <v>18.010000000000002</v>
      </c>
    </row>
    <row r="49" spans="2:11" s="481" customFormat="1">
      <c r="B49" s="7" t="s">
        <v>3798</v>
      </c>
      <c r="C49" s="7"/>
      <c r="D49" s="7"/>
      <c r="E49" s="7"/>
      <c r="F49" s="7"/>
      <c r="G49" s="7"/>
    </row>
    <row r="50" spans="2:11" s="481" customFormat="1">
      <c r="B50" s="7" t="s">
        <v>3799</v>
      </c>
      <c r="C50" s="7" t="s">
        <v>2656</v>
      </c>
      <c r="E50" s="7">
        <v>117.72</v>
      </c>
      <c r="F50" s="7">
        <v>77239822241</v>
      </c>
      <c r="G50" s="7" t="s">
        <v>3826</v>
      </c>
    </row>
    <row r="51" spans="2:11" s="481" customFormat="1">
      <c r="B51" s="7"/>
      <c r="C51" s="7"/>
      <c r="D51" s="7"/>
      <c r="E51" s="7"/>
      <c r="F51" s="7"/>
      <c r="G51" s="7"/>
    </row>
    <row r="52" spans="2:11" s="481" customFormat="1">
      <c r="B52" s="7" t="s">
        <v>3827</v>
      </c>
      <c r="C52" s="7"/>
      <c r="D52" s="7">
        <v>18003182596</v>
      </c>
      <c r="E52" s="7"/>
      <c r="F52" s="7"/>
    </row>
    <row r="53" spans="2:11" s="481" customFormat="1">
      <c r="B53" s="7"/>
      <c r="C53" s="7" t="s">
        <v>3828</v>
      </c>
      <c r="D53" s="7"/>
      <c r="E53" s="7"/>
      <c r="F53" s="7" t="s">
        <v>3829</v>
      </c>
    </row>
    <row r="54" spans="2:11" s="481" customFormat="1">
      <c r="B54" s="7" t="s">
        <v>3830</v>
      </c>
      <c r="C54" s="7"/>
      <c r="D54" s="7" t="s">
        <v>3831</v>
      </c>
      <c r="E54" s="7" t="s">
        <v>3832</v>
      </c>
      <c r="F54" s="7"/>
    </row>
    <row r="55" spans="2:11" s="481" customFormat="1">
      <c r="B55" s="7"/>
      <c r="C55" s="7" t="s">
        <v>3834</v>
      </c>
      <c r="D55" s="7" t="s">
        <v>3835</v>
      </c>
      <c r="E55" s="7" t="s">
        <v>3833</v>
      </c>
      <c r="F55" s="7"/>
    </row>
    <row r="56" spans="2:11" s="481" customFormat="1">
      <c r="B56" s="7" t="s">
        <v>4306</v>
      </c>
      <c r="C56" s="7"/>
      <c r="D56" s="7"/>
      <c r="E56" s="7"/>
      <c r="F56" s="7"/>
    </row>
    <row r="57" spans="2:11" s="481" customFormat="1">
      <c r="B57" s="481" t="s">
        <v>4307</v>
      </c>
      <c r="C57" s="7"/>
      <c r="D57" s="7"/>
      <c r="E57" s="7"/>
      <c r="F57" s="7"/>
    </row>
    <row r="58" spans="2:11" s="481" customFormat="1">
      <c r="B58" s="7"/>
      <c r="C58" s="7"/>
      <c r="D58" s="7"/>
      <c r="E58" s="7"/>
      <c r="F58" s="7"/>
      <c r="G58" s="7"/>
    </row>
    <row r="59" spans="2:11">
      <c r="B59" s="481"/>
      <c r="C59" s="481" t="s">
        <v>3624</v>
      </c>
      <c r="D59" s="481"/>
      <c r="E59" s="97">
        <v>6.07</v>
      </c>
      <c r="F59" s="490" t="s">
        <v>3623</v>
      </c>
      <c r="G59" s="490" t="s">
        <v>3622</v>
      </c>
      <c r="H59" s="490" t="s">
        <v>4156</v>
      </c>
      <c r="I59" s="97" t="s">
        <v>4157</v>
      </c>
      <c r="J59" s="481"/>
      <c r="K59" s="481"/>
    </row>
    <row r="60" spans="2:11">
      <c r="B60" s="7"/>
      <c r="C60" s="7"/>
      <c r="D60" s="7"/>
      <c r="E60" s="7"/>
      <c r="F60" s="7"/>
      <c r="G60" s="7"/>
      <c r="H60" s="7" t="s">
        <v>4158</v>
      </c>
      <c r="I60" s="481" t="s">
        <v>4159</v>
      </c>
      <c r="J60" s="481"/>
      <c r="K60" s="481"/>
    </row>
    <row r="61" spans="2:11">
      <c r="B61" s="540" t="s">
        <v>3865</v>
      </c>
      <c r="C61" s="7"/>
      <c r="D61" s="7"/>
      <c r="E61" s="7"/>
      <c r="F61" s="7"/>
      <c r="G61" s="7"/>
      <c r="H61" s="7" t="s">
        <v>4160</v>
      </c>
      <c r="I61" s="481" t="s">
        <v>4159</v>
      </c>
      <c r="J61" s="481"/>
      <c r="K61" s="481"/>
    </row>
    <row r="62" spans="2:11">
      <c r="B62" s="7"/>
      <c r="C62" s="7"/>
      <c r="D62" s="7"/>
      <c r="E62" s="7"/>
      <c r="F62" s="7"/>
      <c r="G62" s="7"/>
      <c r="H62" s="7" t="s">
        <v>4161</v>
      </c>
      <c r="I62" s="481" t="s">
        <v>4162</v>
      </c>
      <c r="J62" s="481"/>
      <c r="K62" s="481"/>
    </row>
    <row r="63" spans="2:11">
      <c r="B63" s="481" t="s">
        <v>380</v>
      </c>
      <c r="C63" s="798" t="s">
        <v>381</v>
      </c>
      <c r="D63" s="481">
        <v>8778228659</v>
      </c>
      <c r="E63" s="481"/>
      <c r="F63" s="481" t="s">
        <v>382</v>
      </c>
      <c r="G63" s="421" t="s">
        <v>383</v>
      </c>
      <c r="H63" s="7" t="s">
        <v>4163</v>
      </c>
      <c r="I63" s="481" t="s">
        <v>4162</v>
      </c>
      <c r="J63" s="481"/>
      <c r="K63" s="481"/>
    </row>
    <row r="64" spans="2:11">
      <c r="B64" s="481" t="s">
        <v>384</v>
      </c>
      <c r="C64" s="798"/>
      <c r="D64" s="481">
        <v>8778228659</v>
      </c>
      <c r="E64" s="481"/>
      <c r="F64" s="481" t="s">
        <v>385</v>
      </c>
      <c r="G64" s="91" t="s">
        <v>386</v>
      </c>
      <c r="H64" s="7" t="s">
        <v>4164</v>
      </c>
      <c r="I64" s="481" t="s">
        <v>4157</v>
      </c>
      <c r="J64" s="481"/>
      <c r="K64" s="481"/>
    </row>
    <row r="66" spans="2:11">
      <c r="B66" s="92" t="s">
        <v>387</v>
      </c>
      <c r="C66" s="798" t="s">
        <v>381</v>
      </c>
      <c r="D66" s="798">
        <v>8778228659</v>
      </c>
      <c r="E66" s="798" t="s">
        <v>388</v>
      </c>
      <c r="F66" s="799" t="s">
        <v>389</v>
      </c>
      <c r="G66" s="421" t="s">
        <v>390</v>
      </c>
      <c r="H66" s="481"/>
      <c r="I66" s="481"/>
      <c r="J66" s="481"/>
      <c r="K66" s="481"/>
    </row>
    <row r="67" spans="2:11">
      <c r="B67" s="481" t="s">
        <v>391</v>
      </c>
      <c r="C67" s="798"/>
      <c r="D67" s="798"/>
      <c r="E67" s="798"/>
      <c r="F67" s="799"/>
      <c r="G67" s="481" t="s">
        <v>392</v>
      </c>
      <c r="H67" s="481"/>
      <c r="I67" s="481"/>
      <c r="J67" s="481"/>
      <c r="K67" s="481"/>
    </row>
    <row r="69" spans="2:11">
      <c r="B69" s="481" t="s">
        <v>408</v>
      </c>
      <c r="C69" s="481" t="s">
        <v>409</v>
      </c>
      <c r="D69" s="481"/>
      <c r="E69" s="481">
        <v>53.07</v>
      </c>
      <c r="F69" s="481"/>
      <c r="G69" s="481"/>
      <c r="H69" s="481"/>
      <c r="I69" s="481"/>
      <c r="J69" s="481"/>
      <c r="K69" s="481"/>
    </row>
    <row r="70" spans="2:11">
      <c r="B70" s="481" t="s">
        <v>410</v>
      </c>
      <c r="C70" s="481" t="s">
        <v>409</v>
      </c>
      <c r="D70" s="481"/>
      <c r="E70" s="481">
        <v>17.989999999999998</v>
      </c>
      <c r="F70" s="481"/>
      <c r="G70" s="481"/>
      <c r="H70" s="481"/>
      <c r="I70" s="481"/>
      <c r="J70" s="481"/>
      <c r="K70" s="481"/>
    </row>
    <row r="71" spans="2:11">
      <c r="B71" s="481" t="s">
        <v>411</v>
      </c>
      <c r="C71" s="481" t="s">
        <v>412</v>
      </c>
      <c r="D71" s="481"/>
      <c r="E71" s="481">
        <v>69.989999999999995</v>
      </c>
      <c r="F71" s="481"/>
      <c r="G71" s="481"/>
      <c r="H71" s="481"/>
      <c r="I71" s="481"/>
      <c r="J71" s="481"/>
      <c r="K71" s="481"/>
    </row>
    <row r="72" spans="2:11">
      <c r="B72" t="s">
        <v>413</v>
      </c>
      <c r="C72" t="s">
        <v>412</v>
      </c>
      <c r="E72">
        <v>43.29</v>
      </c>
    </row>
    <row r="74" spans="2:11">
      <c r="B74" t="s">
        <v>393</v>
      </c>
      <c r="C74" t="s">
        <v>394</v>
      </c>
      <c r="D74">
        <v>2122397765</v>
      </c>
      <c r="E74">
        <v>81.99</v>
      </c>
    </row>
    <row r="75" spans="2:11">
      <c r="B75" t="s">
        <v>395</v>
      </c>
      <c r="C75" t="s">
        <v>396</v>
      </c>
      <c r="F75" t="s">
        <v>397</v>
      </c>
    </row>
    <row r="76" spans="2:11">
      <c r="B76" t="s">
        <v>398</v>
      </c>
      <c r="C76" t="s">
        <v>399</v>
      </c>
      <c r="E76">
        <v>69.989999999999995</v>
      </c>
      <c r="G76" t="s">
        <v>400</v>
      </c>
    </row>
    <row r="77" spans="2:11">
      <c r="B77" t="s">
        <v>401</v>
      </c>
      <c r="C77" t="s">
        <v>402</v>
      </c>
      <c r="E77">
        <v>6.69</v>
      </c>
      <c r="F77" t="s">
        <v>403</v>
      </c>
      <c r="G77" t="s">
        <v>404</v>
      </c>
    </row>
    <row r="79" spans="2:11">
      <c r="B79" t="s">
        <v>416</v>
      </c>
      <c r="C79" t="s">
        <v>417</v>
      </c>
      <c r="E79" s="5">
        <v>1</v>
      </c>
    </row>
    <row r="80" spans="2:11">
      <c r="B80" s="17" t="s">
        <v>418</v>
      </c>
      <c r="C80" t="s">
        <v>419</v>
      </c>
      <c r="D80">
        <v>18002893355</v>
      </c>
      <c r="E80">
        <v>418</v>
      </c>
      <c r="G80" t="s">
        <v>420</v>
      </c>
    </row>
    <row r="81" spans="2:7" s="481" customFormat="1">
      <c r="B81" s="545"/>
    </row>
    <row r="82" spans="2:7">
      <c r="B82" t="s">
        <v>2712</v>
      </c>
    </row>
    <row r="83" spans="2:7">
      <c r="B83" s="481" t="s">
        <v>2711</v>
      </c>
    </row>
    <row r="86" spans="2:7">
      <c r="B86" s="7" t="s">
        <v>2813</v>
      </c>
    </row>
    <row r="87" spans="2:7">
      <c r="B87" s="481" t="s">
        <v>2812</v>
      </c>
    </row>
    <row r="88" spans="2:7">
      <c r="B88" s="481" t="s">
        <v>2814</v>
      </c>
    </row>
    <row r="90" spans="2:7">
      <c r="B90" t="s">
        <v>421</v>
      </c>
      <c r="C90" t="s">
        <v>422</v>
      </c>
      <c r="E90">
        <v>6</v>
      </c>
      <c r="G90" t="s">
        <v>423</v>
      </c>
    </row>
    <row r="91" spans="2:7">
      <c r="B91" t="s">
        <v>424</v>
      </c>
      <c r="C91" t="s">
        <v>422</v>
      </c>
      <c r="E91">
        <v>6.99</v>
      </c>
      <c r="G91" t="s">
        <v>425</v>
      </c>
    </row>
    <row r="92" spans="2:7">
      <c r="B92" t="s">
        <v>426</v>
      </c>
      <c r="C92" t="s">
        <v>422</v>
      </c>
      <c r="E92">
        <v>4.99</v>
      </c>
    </row>
    <row r="93" spans="2:7">
      <c r="B93" t="s">
        <v>427</v>
      </c>
      <c r="C93" t="s">
        <v>422</v>
      </c>
      <c r="E93">
        <v>5.99</v>
      </c>
    </row>
    <row r="94" spans="2:7">
      <c r="B94" t="s">
        <v>428</v>
      </c>
      <c r="C94" t="s">
        <v>422</v>
      </c>
      <c r="E94">
        <v>1.49</v>
      </c>
    </row>
    <row r="96" spans="2:7">
      <c r="B96" s="17" t="s">
        <v>429</v>
      </c>
      <c r="E96" s="17" t="s">
        <v>430</v>
      </c>
    </row>
    <row r="97" spans="1:7">
      <c r="B97" s="17" t="s">
        <v>431</v>
      </c>
      <c r="C97" t="s">
        <v>432</v>
      </c>
      <c r="E97">
        <v>3.35</v>
      </c>
      <c r="G97" t="s">
        <v>433</v>
      </c>
    </row>
    <row r="98" spans="1:7">
      <c r="B98" t="s">
        <v>434</v>
      </c>
    </row>
    <row r="99" spans="1:7">
      <c r="B99" t="s">
        <v>435</v>
      </c>
      <c r="C99" t="s">
        <v>436</v>
      </c>
      <c r="E99" t="s">
        <v>437</v>
      </c>
      <c r="F99" t="s">
        <v>4267</v>
      </c>
    </row>
    <row r="100" spans="1:7">
      <c r="A100">
        <v>2013</v>
      </c>
      <c r="B100" t="s">
        <v>438</v>
      </c>
    </row>
    <row r="101" spans="1:7">
      <c r="B101" t="s">
        <v>439</v>
      </c>
    </row>
    <row r="103" spans="1:7">
      <c r="B103" t="s">
        <v>448</v>
      </c>
      <c r="C103" t="s">
        <v>440</v>
      </c>
      <c r="D103">
        <v>6094724633</v>
      </c>
      <c r="E103" t="s">
        <v>441</v>
      </c>
    </row>
    <row r="104" spans="1:7">
      <c r="B104" t="s">
        <v>447</v>
      </c>
      <c r="C104" t="s">
        <v>440</v>
      </c>
      <c r="D104">
        <v>6094724633</v>
      </c>
      <c r="E104" t="s">
        <v>442</v>
      </c>
    </row>
    <row r="105" spans="1:7">
      <c r="B105" t="s">
        <v>443</v>
      </c>
      <c r="C105" t="s">
        <v>440</v>
      </c>
      <c r="D105">
        <v>6094724633</v>
      </c>
      <c r="E105" t="s">
        <v>444</v>
      </c>
    </row>
    <row r="106" spans="1:7">
      <c r="B106" t="s">
        <v>445</v>
      </c>
      <c r="C106" t="s">
        <v>440</v>
      </c>
      <c r="D106">
        <v>6094724633</v>
      </c>
      <c r="E106">
        <v>30</v>
      </c>
      <c r="G106" t="s">
        <v>446</v>
      </c>
    </row>
    <row r="107" spans="1:7" s="481" customFormat="1">
      <c r="B107" t="s">
        <v>405</v>
      </c>
      <c r="C107" t="s">
        <v>406</v>
      </c>
      <c r="D107"/>
      <c r="E107" t="s">
        <v>407</v>
      </c>
      <c r="F107"/>
      <c r="G107"/>
    </row>
    <row r="108" spans="1:7" s="481" customFormat="1">
      <c r="A108" s="481" t="s">
        <v>3841</v>
      </c>
      <c r="B108"/>
      <c r="C108"/>
      <c r="D108"/>
      <c r="E108"/>
      <c r="F108"/>
      <c r="G108"/>
    </row>
    <row r="109" spans="1:7" s="481" customFormat="1">
      <c r="B109" t="s">
        <v>414</v>
      </c>
      <c r="C109" t="s">
        <v>415</v>
      </c>
      <c r="D109"/>
      <c r="E109" t="s">
        <v>573</v>
      </c>
      <c r="F109"/>
      <c r="G109"/>
    </row>
    <row r="110" spans="1:7">
      <c r="B110" t="s">
        <v>826</v>
      </c>
      <c r="C110" t="s">
        <v>830</v>
      </c>
      <c r="D110">
        <v>8666097936</v>
      </c>
      <c r="E110" t="s">
        <v>832</v>
      </c>
      <c r="F110" t="s">
        <v>831</v>
      </c>
      <c r="G110" t="s">
        <v>833</v>
      </c>
    </row>
    <row r="111" spans="1:7">
      <c r="B111" t="s">
        <v>452</v>
      </c>
    </row>
    <row r="112" spans="1:7">
      <c r="B112" t="s">
        <v>453</v>
      </c>
    </row>
    <row r="113" spans="1:7">
      <c r="B113" t="s">
        <v>4269</v>
      </c>
      <c r="C113" t="s">
        <v>4268</v>
      </c>
      <c r="D113" s="784">
        <v>8007079903</v>
      </c>
      <c r="E113" t="s">
        <v>4270</v>
      </c>
    </row>
    <row r="114" spans="1:7" s="481" customFormat="1">
      <c r="B114" s="481" t="s">
        <v>4271</v>
      </c>
      <c r="C114" s="481" t="s">
        <v>4268</v>
      </c>
      <c r="D114" s="481" t="s">
        <v>4277</v>
      </c>
      <c r="E114" s="481" t="s">
        <v>4272</v>
      </c>
      <c r="F114" s="481" t="s">
        <v>4281</v>
      </c>
      <c r="G114" s="471" t="s">
        <v>4282</v>
      </c>
    </row>
    <row r="115" spans="1:7" s="481" customFormat="1">
      <c r="B115" s="481" t="s">
        <v>4279</v>
      </c>
      <c r="C115" s="481" t="s">
        <v>4268</v>
      </c>
      <c r="D115" s="481">
        <v>8045913360</v>
      </c>
      <c r="E115" t="s">
        <v>4273</v>
      </c>
      <c r="F115" s="481" t="s">
        <v>4280</v>
      </c>
      <c r="G115" s="481" t="s">
        <v>4278</v>
      </c>
    </row>
    <row r="116" spans="1:7">
      <c r="B116" s="481" t="s">
        <v>3836</v>
      </c>
      <c r="C116" s="481" t="s">
        <v>3837</v>
      </c>
      <c r="D116" s="481" t="s">
        <v>3838</v>
      </c>
      <c r="E116" s="545"/>
      <c r="F116" s="481" t="s">
        <v>3839</v>
      </c>
      <c r="G116" s="481"/>
    </row>
    <row r="117" spans="1:7">
      <c r="B117" s="481"/>
      <c r="C117" s="481" t="s">
        <v>3837</v>
      </c>
      <c r="D117" s="481"/>
      <c r="E117" s="545"/>
      <c r="F117" s="481" t="s">
        <v>3840</v>
      </c>
      <c r="G117" s="481"/>
    </row>
    <row r="118" spans="1:7">
      <c r="B118" t="s">
        <v>910</v>
      </c>
      <c r="C118" s="114" t="s">
        <v>912</v>
      </c>
      <c r="E118" t="s">
        <v>911</v>
      </c>
      <c r="F118" s="481"/>
      <c r="G118" s="481"/>
    </row>
    <row r="119" spans="1:7" s="481" customFormat="1">
      <c r="C119" s="421"/>
    </row>
    <row r="120" spans="1:7" s="481" customFormat="1">
      <c r="B120" s="481" t="s">
        <v>4274</v>
      </c>
      <c r="C120" s="481" t="s">
        <v>4276</v>
      </c>
      <c r="E120" s="785" t="s">
        <v>4275</v>
      </c>
    </row>
    <row r="122" spans="1:7">
      <c r="B122" t="s">
        <v>827</v>
      </c>
      <c r="C122" t="s">
        <v>828</v>
      </c>
      <c r="D122">
        <v>2158492011</v>
      </c>
      <c r="E122" s="93">
        <v>200</v>
      </c>
      <c r="F122" t="s">
        <v>829</v>
      </c>
    </row>
    <row r="124" spans="1:7" s="481" customFormat="1">
      <c r="B124" s="481" t="s">
        <v>4303</v>
      </c>
    </row>
    <row r="125" spans="1:7" s="481" customFormat="1">
      <c r="B125" s="481" t="s">
        <v>4304</v>
      </c>
    </row>
    <row r="126" spans="1:7" s="481" customFormat="1"/>
    <row r="127" spans="1:7" s="481" customFormat="1">
      <c r="A127" s="472">
        <v>45</v>
      </c>
      <c r="B127" s="481" t="s">
        <v>4305</v>
      </c>
    </row>
    <row r="129" spans="1:10">
      <c r="H129" s="92" t="s">
        <v>451</v>
      </c>
      <c r="I129" s="92"/>
      <c r="J129" s="92" t="s">
        <v>449</v>
      </c>
    </row>
    <row r="130" spans="1:10">
      <c r="A130">
        <v>61.99</v>
      </c>
      <c r="B130" s="481" t="s">
        <v>4458</v>
      </c>
      <c r="C130" t="s">
        <v>4459</v>
      </c>
    </row>
    <row r="132" spans="1:10" ht="24.75" customHeight="1"/>
    <row r="133" spans="1:10">
      <c r="B133" s="273" t="s">
        <v>1568</v>
      </c>
      <c r="C133" s="273" t="s">
        <v>1569</v>
      </c>
      <c r="D133" s="273" t="s">
        <v>1570</v>
      </c>
      <c r="H133" s="254" t="s">
        <v>1535</v>
      </c>
    </row>
    <row r="134" spans="1:10" ht="18.75">
      <c r="B134" s="29" t="s">
        <v>1911</v>
      </c>
      <c r="H134" s="232"/>
    </row>
    <row r="135" spans="1:10">
      <c r="B135" t="s">
        <v>1912</v>
      </c>
      <c r="C135" t="s">
        <v>1913</v>
      </c>
      <c r="D135" s="5">
        <v>2800</v>
      </c>
      <c r="E135" t="s">
        <v>1914</v>
      </c>
      <c r="F135" s="93">
        <v>2437</v>
      </c>
      <c r="H135" s="232" t="s">
        <v>1538</v>
      </c>
    </row>
    <row r="136" spans="1:10">
      <c r="B136" t="s">
        <v>1915</v>
      </c>
      <c r="C136" t="s">
        <v>1916</v>
      </c>
      <c r="E136" t="s">
        <v>1914</v>
      </c>
      <c r="F136" s="5">
        <v>3493</v>
      </c>
      <c r="G136" s="92" t="s">
        <v>450</v>
      </c>
      <c r="H136" s="232"/>
    </row>
    <row r="137" spans="1:10">
      <c r="B137" t="s">
        <v>1917</v>
      </c>
      <c r="C137" t="s">
        <v>1918</v>
      </c>
      <c r="H137" s="232"/>
    </row>
    <row r="138" spans="1:10">
      <c r="H138" s="232"/>
    </row>
    <row r="139" spans="1:10" ht="26.25">
      <c r="B139" s="252" t="s">
        <v>1529</v>
      </c>
      <c r="H139" s="232" t="s">
        <v>1546</v>
      </c>
    </row>
    <row r="140" spans="1:10" ht="18.75">
      <c r="B140" t="s">
        <v>377</v>
      </c>
      <c r="C140" s="253" t="s">
        <v>1530</v>
      </c>
      <c r="D140" s="253" t="s">
        <v>1531</v>
      </c>
      <c r="E140" s="253" t="s">
        <v>1532</v>
      </c>
      <c r="F140" s="253" t="s">
        <v>1533</v>
      </c>
      <c r="G140" s="253" t="s">
        <v>1534</v>
      </c>
      <c r="H140" s="232" t="s">
        <v>1538</v>
      </c>
    </row>
    <row r="141" spans="1:10">
      <c r="C141" s="119"/>
      <c r="D141" s="119"/>
      <c r="E141" s="119"/>
      <c r="F141" s="119"/>
      <c r="G141" s="119"/>
    </row>
    <row r="142" spans="1:10">
      <c r="B142" s="255">
        <v>18004468848</v>
      </c>
      <c r="C142" s="119" t="s">
        <v>1536</v>
      </c>
      <c r="D142" s="119">
        <v>0</v>
      </c>
      <c r="E142" s="119">
        <v>0</v>
      </c>
      <c r="F142" s="119" t="s">
        <v>1537</v>
      </c>
      <c r="G142" s="119">
        <v>91</v>
      </c>
    </row>
    <row r="143" spans="1:10">
      <c r="B143" s="255"/>
      <c r="C143" s="119" t="s">
        <v>1539</v>
      </c>
      <c r="D143" s="119">
        <v>25</v>
      </c>
      <c r="E143" s="119">
        <v>47.6</v>
      </c>
      <c r="F143" s="119">
        <v>0</v>
      </c>
      <c r="G143" s="119">
        <f>2*E143+D143+F143</f>
        <v>120.2</v>
      </c>
    </row>
    <row r="144" spans="1:10">
      <c r="B144" s="255"/>
      <c r="C144" s="119" t="s">
        <v>1540</v>
      </c>
      <c r="D144" s="119">
        <v>0</v>
      </c>
      <c r="E144" s="119">
        <v>56.48</v>
      </c>
      <c r="F144" s="119">
        <v>0</v>
      </c>
      <c r="G144" s="119">
        <f>2*E144+D144+F144</f>
        <v>112.96</v>
      </c>
    </row>
    <row r="145" spans="2:7">
      <c r="B145" s="255"/>
      <c r="C145" s="119" t="s">
        <v>1541</v>
      </c>
      <c r="D145" s="119">
        <v>0</v>
      </c>
      <c r="E145" s="119"/>
      <c r="F145" s="119">
        <v>0</v>
      </c>
      <c r="G145" s="119">
        <f>2*E145+D145+F145</f>
        <v>0</v>
      </c>
    </row>
    <row r="146" spans="2:7">
      <c r="B146" s="256" t="s">
        <v>1542</v>
      </c>
      <c r="C146" s="119" t="s">
        <v>1543</v>
      </c>
      <c r="D146" s="119">
        <v>0</v>
      </c>
      <c r="E146" s="119"/>
      <c r="F146" s="119" t="s">
        <v>1544</v>
      </c>
      <c r="G146" s="119" t="s">
        <v>1545</v>
      </c>
    </row>
    <row r="147" spans="2:7">
      <c r="B147" s="255"/>
      <c r="C147" s="119" t="s">
        <v>1547</v>
      </c>
      <c r="D147" s="119">
        <v>0</v>
      </c>
      <c r="E147" s="119" t="s">
        <v>1548</v>
      </c>
      <c r="F147" s="119">
        <v>0</v>
      </c>
      <c r="G147" s="119" t="s">
        <v>1549</v>
      </c>
    </row>
    <row r="148" spans="2:7">
      <c r="C148" s="257" t="s">
        <v>1550</v>
      </c>
      <c r="D148" s="257" t="s">
        <v>1551</v>
      </c>
      <c r="E148" s="258" t="s">
        <v>1552</v>
      </c>
      <c r="F148" s="259" t="s">
        <v>1553</v>
      </c>
      <c r="G148" s="119"/>
    </row>
    <row r="149" spans="2:7">
      <c r="C149" s="201"/>
      <c r="D149" s="260"/>
      <c r="E149" s="260"/>
      <c r="F149" s="260"/>
      <c r="G149" s="111"/>
    </row>
    <row r="150" spans="2:7">
      <c r="C150" s="111"/>
      <c r="D150" s="261"/>
      <c r="E150" s="261"/>
      <c r="F150" s="261"/>
      <c r="G150" s="111"/>
    </row>
    <row r="151" spans="2:7" ht="15.75" thickBot="1">
      <c r="C151" s="262" t="s">
        <v>1554</v>
      </c>
      <c r="D151" s="263" t="s">
        <v>1555</v>
      </c>
      <c r="E151" s="264" t="s">
        <v>1556</v>
      </c>
      <c r="F151" s="265"/>
      <c r="G151" s="197"/>
    </row>
    <row r="152" spans="2:7" ht="30">
      <c r="C152" s="266" t="s">
        <v>1557</v>
      </c>
      <c r="D152" s="267" t="s">
        <v>1558</v>
      </c>
      <c r="E152" s="267" t="s">
        <v>1559</v>
      </c>
      <c r="F152" s="267"/>
      <c r="G152" s="111"/>
    </row>
    <row r="154" spans="2:7">
      <c r="B154" s="17" t="s">
        <v>1920</v>
      </c>
      <c r="C154" s="17" t="s">
        <v>1919</v>
      </c>
      <c r="D154" s="17" t="s">
        <v>446</v>
      </c>
      <c r="E154" s="17"/>
    </row>
    <row r="155" spans="2:7" ht="15.75" thickBot="1"/>
    <row r="156" spans="2:7" ht="78" thickTop="1" thickBot="1">
      <c r="B156" s="530" t="s">
        <v>2707</v>
      </c>
      <c r="C156" s="530" t="s">
        <v>2708</v>
      </c>
      <c r="D156" s="530" t="s">
        <v>2709</v>
      </c>
      <c r="E156" s="530" t="s">
        <v>2710</v>
      </c>
    </row>
    <row r="157" spans="2:7" ht="15.75" thickTop="1"/>
    <row r="158" spans="2:7">
      <c r="B158" t="s">
        <v>1921</v>
      </c>
      <c r="D158">
        <v>2158431553</v>
      </c>
    </row>
    <row r="159" spans="2:7">
      <c r="B159" s="17" t="s">
        <v>1272</v>
      </c>
      <c r="C159" s="17"/>
      <c r="D159" s="17" t="s">
        <v>1273</v>
      </c>
    </row>
    <row r="160" spans="2:7" s="481" customFormat="1">
      <c r="B160" s="545" t="s">
        <v>3857</v>
      </c>
      <c r="C160" s="545" t="s">
        <v>3860</v>
      </c>
      <c r="D160" s="545" t="s">
        <v>3858</v>
      </c>
      <c r="E160" s="481" t="s">
        <v>3859</v>
      </c>
    </row>
    <row r="162" spans="1:16" ht="21">
      <c r="B162" s="274" t="s">
        <v>1571</v>
      </c>
      <c r="H162">
        <v>2000</v>
      </c>
    </row>
    <row r="163" spans="1:16" ht="18.75">
      <c r="C163" s="275" t="s">
        <v>1572</v>
      </c>
      <c r="D163" s="111"/>
      <c r="E163" s="275" t="s">
        <v>1534</v>
      </c>
      <c r="L163" s="191"/>
      <c r="P163" s="289"/>
    </row>
    <row r="164" spans="1:16" ht="28.5">
      <c r="C164" s="276" t="s">
        <v>1573</v>
      </c>
      <c r="D164" s="111"/>
      <c r="E164" s="12">
        <v>92.25</v>
      </c>
      <c r="L164" s="191"/>
      <c r="M164" s="191"/>
      <c r="N164" s="191"/>
      <c r="O164" s="368"/>
      <c r="P164" s="13"/>
    </row>
    <row r="165" spans="1:16" ht="15.75">
      <c r="C165" s="277" t="s">
        <v>1574</v>
      </c>
      <c r="D165" s="111"/>
      <c r="E165" s="12" t="s">
        <v>1575</v>
      </c>
      <c r="L165" s="250"/>
      <c r="M165" s="250"/>
      <c r="N165" s="250"/>
      <c r="O165" s="250"/>
    </row>
    <row r="166" spans="1:16" ht="31.5">
      <c r="C166" s="277" t="s">
        <v>1576</v>
      </c>
      <c r="D166" s="278" t="s">
        <v>1577</v>
      </c>
      <c r="E166" s="12" t="s">
        <v>1578</v>
      </c>
      <c r="F166" t="s">
        <v>1579</v>
      </c>
    </row>
    <row r="167" spans="1:16" ht="31.5">
      <c r="C167" s="277" t="s">
        <v>1580</v>
      </c>
      <c r="D167" s="111" t="s">
        <v>1581</v>
      </c>
      <c r="E167" s="12">
        <v>85.83</v>
      </c>
      <c r="F167" t="s">
        <v>1582</v>
      </c>
      <c r="L167" s="289"/>
      <c r="M167" s="289"/>
    </row>
    <row r="168" spans="1:16" ht="15.75">
      <c r="C168" s="277" t="s">
        <v>1583</v>
      </c>
      <c r="D168" s="278" t="s">
        <v>1584</v>
      </c>
      <c r="E168" s="12" t="s">
        <v>1585</v>
      </c>
      <c r="M168" s="289"/>
    </row>
    <row r="169" spans="1:16" ht="31.5">
      <c r="C169" s="277" t="s">
        <v>1586</v>
      </c>
      <c r="D169" s="278" t="s">
        <v>1587</v>
      </c>
      <c r="E169" s="12" t="s">
        <v>1588</v>
      </c>
    </row>
    <row r="170" spans="1:16" ht="15.75">
      <c r="C170" s="277" t="s">
        <v>1589</v>
      </c>
      <c r="D170" s="278" t="s">
        <v>1590</v>
      </c>
      <c r="E170" s="12" t="s">
        <v>1591</v>
      </c>
    </row>
    <row r="171" spans="1:16" s="481" customFormat="1" ht="15.75">
      <c r="A171" s="481" t="s">
        <v>3856</v>
      </c>
      <c r="C171" s="374"/>
      <c r="D171" s="375"/>
      <c r="E171" s="376"/>
    </row>
    <row r="172" spans="1:16" s="481" customFormat="1" ht="15.75">
      <c r="B172" s="481" t="s">
        <v>3852</v>
      </c>
      <c r="C172" s="749" t="s">
        <v>3853</v>
      </c>
      <c r="D172" s="375"/>
      <c r="E172" s="376"/>
    </row>
    <row r="173" spans="1:16" s="481" customFormat="1" ht="15.75">
      <c r="B173" s="481" t="s">
        <v>3854</v>
      </c>
      <c r="C173" s="749">
        <v>56</v>
      </c>
      <c r="D173" s="375"/>
      <c r="E173" s="376"/>
    </row>
    <row r="174" spans="1:16" s="481" customFormat="1" ht="15.75">
      <c r="B174" s="481" t="s">
        <v>3855</v>
      </c>
      <c r="C174" s="749">
        <v>56</v>
      </c>
      <c r="D174" s="375"/>
      <c r="E174" s="376"/>
    </row>
    <row r="175" spans="1:16" s="481" customFormat="1" ht="15.75">
      <c r="C175" s="374"/>
      <c r="D175" s="375"/>
      <c r="E175" s="376"/>
    </row>
    <row r="176" spans="1:16" s="481" customFormat="1" ht="15.75">
      <c r="B176" s="481" t="s">
        <v>3796</v>
      </c>
      <c r="C176" s="374"/>
      <c r="D176" s="375" t="s">
        <v>3797</v>
      </c>
      <c r="E176" s="376"/>
    </row>
    <row r="177" spans="1:16" s="481" customFormat="1" ht="15.75">
      <c r="C177" s="374"/>
      <c r="D177" s="375"/>
      <c r="E177" s="376"/>
    </row>
    <row r="178" spans="1:16" ht="15.75">
      <c r="A178" s="7" t="s">
        <v>3792</v>
      </c>
      <c r="C178" s="374"/>
      <c r="D178" s="375"/>
      <c r="E178" s="376"/>
    </row>
    <row r="179" spans="1:16" ht="15.75">
      <c r="B179" s="481" t="s">
        <v>3793</v>
      </c>
      <c r="C179" s="374" t="s">
        <v>1935</v>
      </c>
      <c r="D179" t="s">
        <v>1932</v>
      </c>
      <c r="E179" s="376"/>
    </row>
    <row r="180" spans="1:16" ht="15.75">
      <c r="B180" s="481" t="s">
        <v>3793</v>
      </c>
      <c r="C180" s="377" t="s">
        <v>1936</v>
      </c>
      <c r="D180" t="s">
        <v>1933</v>
      </c>
    </row>
    <row r="181" spans="1:16" ht="15.75">
      <c r="B181" s="481" t="s">
        <v>3793</v>
      </c>
      <c r="C181" s="377" t="s">
        <v>1937</v>
      </c>
      <c r="D181" t="s">
        <v>1934</v>
      </c>
      <c r="L181" s="370"/>
      <c r="M181" s="289"/>
    </row>
    <row r="182" spans="1:16" ht="15.75">
      <c r="A182" s="7"/>
      <c r="C182" s="377"/>
      <c r="L182" s="289"/>
      <c r="M182" s="371"/>
      <c r="N182" s="289"/>
      <c r="O182" s="289"/>
      <c r="P182" s="289"/>
    </row>
    <row r="183" spans="1:16" ht="15.75">
      <c r="B183" s="481" t="s">
        <v>3794</v>
      </c>
      <c r="C183" s="377" t="s">
        <v>1975</v>
      </c>
      <c r="D183" t="s">
        <v>1932</v>
      </c>
      <c r="L183" s="95"/>
      <c r="M183" s="95"/>
      <c r="N183" s="372"/>
    </row>
    <row r="184" spans="1:16" ht="15.75">
      <c r="B184" s="481" t="s">
        <v>3794</v>
      </c>
      <c r="C184" s="377" t="s">
        <v>1976</v>
      </c>
      <c r="D184" t="s">
        <v>1933</v>
      </c>
      <c r="L184" s="111"/>
      <c r="M184" s="111"/>
    </row>
    <row r="185" spans="1:16" ht="15.75">
      <c r="B185" s="481" t="s">
        <v>3794</v>
      </c>
      <c r="C185" s="377" t="s">
        <v>1977</v>
      </c>
      <c r="D185" t="s">
        <v>1934</v>
      </c>
      <c r="L185" s="111"/>
      <c r="M185" s="111"/>
      <c r="N185" s="111"/>
      <c r="O185" s="111"/>
      <c r="P185" s="111"/>
    </row>
    <row r="186" spans="1:16" s="481" customFormat="1" ht="15.75">
      <c r="C186" s="377"/>
      <c r="L186" s="473"/>
      <c r="M186" s="473"/>
      <c r="N186" s="473"/>
      <c r="O186" s="473"/>
      <c r="P186" s="473"/>
    </row>
    <row r="187" spans="1:16" s="481" customFormat="1" ht="15.75">
      <c r="A187" s="7" t="s">
        <v>3785</v>
      </c>
      <c r="C187" s="377"/>
      <c r="L187" s="473"/>
      <c r="M187" s="473"/>
      <c r="N187" s="473"/>
      <c r="O187" s="473"/>
      <c r="P187" s="473"/>
    </row>
    <row r="188" spans="1:16" s="481" customFormat="1" ht="15.75">
      <c r="B188" s="481" t="s">
        <v>3862</v>
      </c>
      <c r="C188" s="377"/>
      <c r="D188" s="481" t="s">
        <v>3795</v>
      </c>
      <c r="L188" s="473"/>
      <c r="M188" s="473"/>
      <c r="N188" s="473"/>
      <c r="O188" s="473"/>
      <c r="P188" s="473"/>
    </row>
    <row r="189" spans="1:16" s="481" customFormat="1" ht="15.75">
      <c r="B189" s="481" t="s">
        <v>3786</v>
      </c>
      <c r="C189" s="377"/>
      <c r="D189" s="481" t="s">
        <v>3795</v>
      </c>
      <c r="L189" s="473"/>
      <c r="M189" s="473"/>
      <c r="N189" s="473"/>
      <c r="O189" s="473"/>
      <c r="P189" s="473"/>
    </row>
    <row r="190" spans="1:16" s="481" customFormat="1" ht="15.75">
      <c r="B190" s="481" t="s">
        <v>3863</v>
      </c>
      <c r="C190" s="377"/>
      <c r="L190" s="473"/>
      <c r="M190" s="473"/>
      <c r="N190" s="473"/>
      <c r="O190" s="473"/>
      <c r="P190" s="473"/>
    </row>
    <row r="191" spans="1:16" s="481" customFormat="1" ht="15.75">
      <c r="B191" s="481" t="s">
        <v>3787</v>
      </c>
      <c r="C191" s="377"/>
      <c r="D191" s="481" t="s">
        <v>3795</v>
      </c>
      <c r="L191" s="473"/>
      <c r="M191" s="473"/>
      <c r="N191" s="473"/>
      <c r="O191" s="473"/>
      <c r="P191" s="473"/>
    </row>
    <row r="192" spans="1:16" s="481" customFormat="1" ht="15.75">
      <c r="B192" s="481" t="s">
        <v>3788</v>
      </c>
      <c r="C192" s="377"/>
      <c r="D192" s="481" t="s">
        <v>3795</v>
      </c>
      <c r="L192" s="473"/>
      <c r="M192" s="473"/>
      <c r="N192" s="473"/>
      <c r="O192" s="473"/>
      <c r="P192" s="473"/>
    </row>
    <row r="193" spans="1:16" s="481" customFormat="1" ht="15.75">
      <c r="B193" s="481" t="s">
        <v>3789</v>
      </c>
      <c r="C193" s="377"/>
      <c r="D193" s="481" t="s">
        <v>3795</v>
      </c>
      <c r="L193" s="473"/>
      <c r="M193" s="473"/>
      <c r="N193" s="473"/>
      <c r="O193" s="473"/>
      <c r="P193" s="473"/>
    </row>
    <row r="194" spans="1:16" s="481" customFormat="1" ht="15.75">
      <c r="B194" s="481" t="s">
        <v>3790</v>
      </c>
      <c r="C194" s="377">
        <v>100</v>
      </c>
      <c r="D194" s="481" t="s">
        <v>3795</v>
      </c>
      <c r="L194" s="473"/>
      <c r="M194" s="473"/>
      <c r="N194" s="473"/>
      <c r="O194" s="473"/>
      <c r="P194" s="473"/>
    </row>
    <row r="195" spans="1:16" s="481" customFormat="1" ht="15.75">
      <c r="B195" s="481" t="s">
        <v>3791</v>
      </c>
      <c r="C195" s="377"/>
      <c r="D195" s="481" t="s">
        <v>3795</v>
      </c>
      <c r="L195" s="473"/>
      <c r="M195" s="473"/>
      <c r="N195" s="473"/>
      <c r="O195" s="473"/>
      <c r="P195" s="473"/>
    </row>
    <row r="196" spans="1:16" s="481" customFormat="1" ht="15.75">
      <c r="B196" s="481" t="s">
        <v>3861</v>
      </c>
      <c r="C196" s="377">
        <v>34.950000000000003</v>
      </c>
      <c r="D196" s="481" t="s">
        <v>3795</v>
      </c>
      <c r="L196" s="473"/>
      <c r="M196" s="473"/>
      <c r="N196" s="473"/>
      <c r="O196" s="473"/>
      <c r="P196" s="473"/>
    </row>
    <row r="197" spans="1:16" s="481" customFormat="1" ht="15.75">
      <c r="C197" s="377"/>
      <c r="D197" s="481" t="s">
        <v>3795</v>
      </c>
      <c r="L197" s="473"/>
      <c r="M197" s="473"/>
      <c r="N197" s="473"/>
      <c r="O197" s="473"/>
      <c r="P197" s="473"/>
    </row>
    <row r="198" spans="1:16" s="481" customFormat="1" ht="15.75">
      <c r="B198" s="481" t="s">
        <v>3864</v>
      </c>
      <c r="C198" s="377">
        <v>80</v>
      </c>
      <c r="D198" s="481" t="s">
        <v>3795</v>
      </c>
      <c r="L198" s="473"/>
      <c r="M198" s="473"/>
      <c r="N198" s="473"/>
      <c r="O198" s="473"/>
      <c r="P198" s="473"/>
    </row>
    <row r="199" spans="1:16" s="481" customFormat="1" ht="15.75">
      <c r="C199" s="377"/>
      <c r="L199" s="473"/>
      <c r="M199" s="473"/>
      <c r="N199" s="473"/>
      <c r="O199" s="473"/>
      <c r="P199" s="473"/>
    </row>
    <row r="200" spans="1:16" s="481" customFormat="1" ht="15.75">
      <c r="C200" s="377"/>
      <c r="L200" s="473"/>
      <c r="M200" s="473"/>
      <c r="N200" s="473"/>
      <c r="O200" s="473"/>
      <c r="P200" s="473"/>
    </row>
    <row r="201" spans="1:16" s="481" customFormat="1" ht="15.75">
      <c r="C201" s="377"/>
      <c r="L201" s="473"/>
      <c r="M201" s="473"/>
      <c r="N201" s="473"/>
      <c r="O201" s="473"/>
      <c r="P201" s="473"/>
    </row>
    <row r="202" spans="1:16" s="481" customFormat="1" ht="15.75">
      <c r="A202" s="7" t="s">
        <v>4358</v>
      </c>
      <c r="C202" s="377"/>
      <c r="D202" s="7" t="s">
        <v>4353</v>
      </c>
      <c r="E202" s="7" t="s">
        <v>4354</v>
      </c>
      <c r="F202" s="7" t="s">
        <v>4355</v>
      </c>
      <c r="G202" s="7" t="s">
        <v>4356</v>
      </c>
      <c r="H202" s="7" t="s">
        <v>4357</v>
      </c>
      <c r="L202" s="473"/>
      <c r="M202" s="473"/>
      <c r="N202" s="473"/>
      <c r="O202" s="473"/>
      <c r="P202" s="473"/>
    </row>
    <row r="203" spans="1:16" s="481" customFormat="1" ht="15.75">
      <c r="B203" s="481" t="s">
        <v>4325</v>
      </c>
      <c r="C203" s="377" t="s">
        <v>4343</v>
      </c>
      <c r="L203" s="473"/>
      <c r="M203" s="473"/>
      <c r="N203" s="473"/>
      <c r="O203" s="473"/>
      <c r="P203" s="473"/>
    </row>
    <row r="204" spans="1:16" s="481" customFormat="1" ht="15.75">
      <c r="B204" s="481" t="s">
        <v>4326</v>
      </c>
      <c r="C204" s="377" t="s">
        <v>4343</v>
      </c>
      <c r="L204" s="473"/>
      <c r="M204" s="473"/>
      <c r="N204" s="473"/>
      <c r="O204" s="473"/>
      <c r="P204" s="473"/>
    </row>
    <row r="205" spans="1:16" s="481" customFormat="1" ht="15.75">
      <c r="B205" s="481" t="s">
        <v>4327</v>
      </c>
      <c r="C205" s="377">
        <v>8666636132</v>
      </c>
      <c r="D205" s="481" t="s">
        <v>4351</v>
      </c>
      <c r="L205" s="473"/>
      <c r="M205" s="473"/>
      <c r="N205" s="473"/>
      <c r="O205" s="473"/>
      <c r="P205" s="473"/>
    </row>
    <row r="206" spans="1:16" s="481" customFormat="1" ht="15.75">
      <c r="B206" s="481" t="s">
        <v>4328</v>
      </c>
      <c r="C206" s="377"/>
      <c r="L206" s="473"/>
      <c r="M206" s="473"/>
      <c r="N206" s="473"/>
      <c r="O206" s="473"/>
      <c r="P206" s="473"/>
    </row>
    <row r="207" spans="1:16" s="481" customFormat="1" ht="15.75">
      <c r="B207" s="481" t="s">
        <v>4329</v>
      </c>
      <c r="C207" s="377"/>
      <c r="L207" s="473"/>
      <c r="M207" s="473"/>
      <c r="N207" s="473"/>
      <c r="O207" s="473"/>
      <c r="P207" s="473"/>
    </row>
    <row r="208" spans="1:16" s="481" customFormat="1" ht="31.5">
      <c r="B208" s="481" t="s">
        <v>4330</v>
      </c>
      <c r="C208" s="377" t="s">
        <v>4352</v>
      </c>
      <c r="L208" s="473"/>
      <c r="M208" s="473"/>
      <c r="N208" s="473"/>
      <c r="O208" s="473"/>
      <c r="P208" s="473"/>
    </row>
    <row r="209" spans="1:16" s="481" customFormat="1" ht="15.75">
      <c r="B209" s="481" t="s">
        <v>4331</v>
      </c>
      <c r="C209" s="377"/>
      <c r="L209" s="473"/>
      <c r="M209" s="473"/>
      <c r="N209" s="473"/>
      <c r="O209" s="473"/>
      <c r="P209" s="473"/>
    </row>
    <row r="210" spans="1:16" s="481" customFormat="1" ht="15.75">
      <c r="B210" s="481" t="s">
        <v>4332</v>
      </c>
      <c r="C210" s="377"/>
      <c r="L210" s="473"/>
      <c r="M210" s="473"/>
      <c r="N210" s="473"/>
      <c r="O210" s="473"/>
      <c r="P210" s="473"/>
    </row>
    <row r="211" spans="1:16" s="481" customFormat="1" ht="15.75">
      <c r="B211" s="481" t="s">
        <v>4333</v>
      </c>
      <c r="C211" s="377" t="s">
        <v>4343</v>
      </c>
      <c r="L211" s="473"/>
      <c r="M211" s="473"/>
      <c r="N211" s="473"/>
      <c r="O211" s="473"/>
      <c r="P211" s="473"/>
    </row>
    <row r="212" spans="1:16" s="481" customFormat="1" ht="15.75">
      <c r="B212" s="481" t="s">
        <v>4334</v>
      </c>
      <c r="C212" s="377"/>
      <c r="L212" s="473"/>
      <c r="M212" s="473"/>
      <c r="N212" s="473"/>
      <c r="O212" s="473"/>
      <c r="P212" s="473"/>
    </row>
    <row r="213" spans="1:16" s="481" customFormat="1" ht="15.75">
      <c r="A213" s="481" t="s">
        <v>287</v>
      </c>
      <c r="B213" s="481" t="s">
        <v>4335</v>
      </c>
      <c r="C213" s="377"/>
      <c r="L213" s="473"/>
      <c r="M213" s="473"/>
      <c r="N213" s="473"/>
      <c r="O213" s="473"/>
      <c r="P213" s="473"/>
    </row>
    <row r="214" spans="1:16" s="481" customFormat="1" ht="15.75">
      <c r="B214" s="481" t="s">
        <v>4336</v>
      </c>
      <c r="C214" s="377"/>
      <c r="L214" s="473"/>
      <c r="M214" s="473"/>
      <c r="N214" s="473"/>
      <c r="O214" s="473"/>
      <c r="P214" s="473"/>
    </row>
    <row r="215" spans="1:16" s="481" customFormat="1" ht="15.75">
      <c r="A215" s="481" t="s">
        <v>287</v>
      </c>
      <c r="B215" s="481" t="s">
        <v>4337</v>
      </c>
      <c r="C215" s="377"/>
      <c r="L215" s="473"/>
      <c r="M215" s="473"/>
      <c r="N215" s="473"/>
      <c r="O215" s="473"/>
      <c r="P215" s="473"/>
    </row>
    <row r="216" spans="1:16" s="481" customFormat="1" ht="15.75">
      <c r="B216" s="481" t="s">
        <v>4338</v>
      </c>
      <c r="C216" s="377"/>
      <c r="L216" s="473"/>
      <c r="M216" s="473"/>
      <c r="N216" s="473"/>
      <c r="O216" s="473"/>
      <c r="P216" s="473"/>
    </row>
    <row r="217" spans="1:16" s="481" customFormat="1" ht="15.75">
      <c r="B217" s="481" t="s">
        <v>4339</v>
      </c>
      <c r="C217" s="377"/>
      <c r="L217" s="473"/>
      <c r="M217" s="473"/>
      <c r="N217" s="473"/>
      <c r="O217" s="473"/>
      <c r="P217" s="473"/>
    </row>
    <row r="218" spans="1:16" s="481" customFormat="1" ht="15.75">
      <c r="B218" s="481" t="s">
        <v>4340</v>
      </c>
      <c r="C218" s="377" t="s">
        <v>4343</v>
      </c>
      <c r="L218" s="473"/>
      <c r="M218" s="473"/>
      <c r="N218" s="473"/>
      <c r="O218" s="473"/>
      <c r="P218" s="473"/>
    </row>
    <row r="219" spans="1:16" s="481" customFormat="1" ht="15.75">
      <c r="B219" s="481" t="s">
        <v>4341</v>
      </c>
      <c r="C219" s="377" t="s">
        <v>4343</v>
      </c>
      <c r="L219" s="473"/>
      <c r="M219" s="473"/>
      <c r="N219" s="473"/>
      <c r="O219" s="473"/>
      <c r="P219" s="473"/>
    </row>
    <row r="220" spans="1:16" s="481" customFormat="1" ht="15.75">
      <c r="B220" s="481" t="s">
        <v>4342</v>
      </c>
      <c r="C220" s="377" t="s">
        <v>4343</v>
      </c>
      <c r="L220" s="473"/>
      <c r="M220" s="473"/>
      <c r="N220" s="473"/>
      <c r="O220" s="473"/>
      <c r="P220" s="473"/>
    </row>
    <row r="221" spans="1:16" s="481" customFormat="1" ht="15.75">
      <c r="B221" s="481" t="s">
        <v>4344</v>
      </c>
      <c r="C221" s="377" t="s">
        <v>4343</v>
      </c>
      <c r="L221" s="473"/>
      <c r="M221" s="473"/>
      <c r="N221" s="473"/>
      <c r="O221" s="473"/>
      <c r="P221" s="473"/>
    </row>
    <row r="222" spans="1:16" s="481" customFormat="1" ht="15.75">
      <c r="B222" s="481" t="s">
        <v>4345</v>
      </c>
      <c r="C222" s="377"/>
      <c r="L222" s="473"/>
      <c r="M222" s="473"/>
      <c r="N222" s="473"/>
      <c r="O222" s="473"/>
      <c r="P222" s="473"/>
    </row>
    <row r="223" spans="1:16" s="481" customFormat="1" ht="15.75">
      <c r="B223" s="481" t="s">
        <v>4346</v>
      </c>
      <c r="C223" s="377"/>
      <c r="L223" s="473"/>
      <c r="M223" s="473"/>
      <c r="N223" s="473"/>
      <c r="O223" s="473"/>
      <c r="P223" s="473"/>
    </row>
    <row r="224" spans="1:16" s="481" customFormat="1" ht="15.75">
      <c r="B224" s="545" t="s">
        <v>4347</v>
      </c>
      <c r="C224" s="377"/>
      <c r="L224" s="473"/>
      <c r="M224" s="473"/>
      <c r="N224" s="473"/>
      <c r="O224" s="473"/>
      <c r="P224" s="473"/>
    </row>
    <row r="225" spans="2:16" s="481" customFormat="1" ht="15.75">
      <c r="B225" s="481" t="s">
        <v>4348</v>
      </c>
      <c r="C225" s="377"/>
      <c r="L225" s="473"/>
      <c r="M225" s="473"/>
      <c r="N225" s="473"/>
      <c r="O225" s="473"/>
      <c r="P225" s="473"/>
    </row>
    <row r="226" spans="2:16" s="481" customFormat="1" ht="15.75">
      <c r="B226" s="419" t="s">
        <v>4349</v>
      </c>
      <c r="C226" s="377"/>
      <c r="L226" s="473"/>
      <c r="M226" s="473"/>
      <c r="N226" s="473"/>
      <c r="O226" s="473"/>
      <c r="P226" s="473"/>
    </row>
    <row r="227" spans="2:16" s="481" customFormat="1" ht="15.75">
      <c r="B227" s="481" t="s">
        <v>4350</v>
      </c>
      <c r="C227" s="377"/>
      <c r="L227" s="473"/>
      <c r="M227" s="473"/>
      <c r="N227" s="473"/>
      <c r="O227" s="473"/>
      <c r="P227" s="473"/>
    </row>
    <row r="228" spans="2:16" s="481" customFormat="1" ht="31.5">
      <c r="B228" s="750" t="s">
        <v>4376</v>
      </c>
      <c r="C228" s="377" t="s">
        <v>4377</v>
      </c>
      <c r="L228" s="473"/>
      <c r="M228" s="473"/>
      <c r="N228" s="473"/>
      <c r="O228" s="473"/>
      <c r="P228" s="473"/>
    </row>
    <row r="229" spans="2:16">
      <c r="L229" s="250"/>
      <c r="M229" s="250"/>
      <c r="N229" s="250"/>
      <c r="O229" s="250"/>
      <c r="P229" s="250"/>
    </row>
    <row r="230" spans="2:16">
      <c r="B230" s="95" t="s">
        <v>1862</v>
      </c>
      <c r="C230" s="191"/>
      <c r="D230" s="95"/>
      <c r="E230" s="191">
        <v>8004542429</v>
      </c>
      <c r="F230" s="191"/>
      <c r="G230" s="95"/>
      <c r="H230" s="368" t="s">
        <v>1863</v>
      </c>
      <c r="I230" s="191"/>
      <c r="J230" s="191"/>
      <c r="K230" s="191"/>
      <c r="L230" s="191"/>
      <c r="M230" s="95"/>
      <c r="N230" s="95"/>
      <c r="O230" s="95"/>
      <c r="P230" s="95"/>
    </row>
    <row r="231" spans="2:16">
      <c r="B231" s="191" t="s">
        <v>1864</v>
      </c>
      <c r="C231" s="191"/>
      <c r="D231" s="191"/>
      <c r="E231" s="191">
        <v>6108532220</v>
      </c>
      <c r="F231" s="191"/>
      <c r="G231" s="191"/>
      <c r="H231" s="191" t="s">
        <v>1865</v>
      </c>
      <c r="I231" s="191"/>
      <c r="J231" s="95"/>
      <c r="K231" s="191"/>
      <c r="L231" s="111"/>
      <c r="M231" s="111"/>
      <c r="N231" s="111"/>
      <c r="O231" s="111"/>
      <c r="P231" s="111"/>
    </row>
    <row r="232" spans="2:16">
      <c r="B232" s="250" t="s">
        <v>1866</v>
      </c>
      <c r="C232" s="250"/>
      <c r="D232" s="250"/>
      <c r="E232" s="250">
        <v>2154834040</v>
      </c>
      <c r="F232" s="63"/>
      <c r="G232" s="250"/>
      <c r="H232" s="63" t="s">
        <v>1867</v>
      </c>
      <c r="I232" s="63"/>
      <c r="J232" s="250"/>
      <c r="K232" s="250"/>
    </row>
    <row r="233" spans="2:16">
      <c r="B233" s="250" t="s">
        <v>1868</v>
      </c>
      <c r="C233" s="250"/>
      <c r="D233" s="250"/>
      <c r="E233" s="250">
        <v>2158291776</v>
      </c>
      <c r="F233" s="250"/>
      <c r="G233" s="63"/>
      <c r="H233" s="250" t="s">
        <v>1869</v>
      </c>
      <c r="I233" s="250"/>
    </row>
    <row r="234" spans="2:16">
      <c r="B234" s="17" t="s">
        <v>1870</v>
      </c>
      <c r="C234" s="197"/>
      <c r="D234" s="197"/>
      <c r="E234" s="197">
        <v>6103531600</v>
      </c>
      <c r="F234" s="197"/>
      <c r="G234" s="197"/>
      <c r="H234" s="197" t="s">
        <v>1871</v>
      </c>
      <c r="I234" s="17"/>
      <c r="J234" s="197"/>
      <c r="K234" s="202" t="s">
        <v>1872</v>
      </c>
    </row>
    <row r="235" spans="2:16">
      <c r="B235" s="250" t="s">
        <v>1873</v>
      </c>
      <c r="C235" s="63"/>
      <c r="D235" s="63"/>
      <c r="E235" s="250">
        <v>2159181002</v>
      </c>
      <c r="F235" s="250"/>
      <c r="G235" s="250"/>
      <c r="H235" s="250" t="s">
        <v>1869</v>
      </c>
      <c r="I235" s="250"/>
    </row>
    <row r="236" spans="2:16">
      <c r="B236" s="63" t="s">
        <v>1874</v>
      </c>
      <c r="C236" s="250"/>
      <c r="D236" s="250"/>
      <c r="E236" s="250">
        <v>2156378223</v>
      </c>
      <c r="F236" s="250"/>
      <c r="G236" s="250"/>
      <c r="H236" s="250" t="s">
        <v>1869</v>
      </c>
      <c r="I236" s="250"/>
    </row>
    <row r="237" spans="2:16">
      <c r="B237" s="250" t="s">
        <v>1875</v>
      </c>
      <c r="C237" s="63"/>
      <c r="D237" s="250"/>
      <c r="E237" s="250">
        <v>2154931996</v>
      </c>
      <c r="F237" s="250"/>
      <c r="G237" s="63"/>
      <c r="H237" s="250" t="s">
        <v>1869</v>
      </c>
      <c r="I237" s="250"/>
    </row>
    <row r="238" spans="2:16">
      <c r="B238" s="95" t="s">
        <v>1876</v>
      </c>
      <c r="C238" s="191"/>
      <c r="D238" s="191"/>
      <c r="E238" s="191">
        <v>2159233100</v>
      </c>
      <c r="F238" s="95"/>
      <c r="G238" s="191"/>
      <c r="H238" s="191" t="s">
        <v>1877</v>
      </c>
      <c r="I238" s="191"/>
      <c r="J238" s="191"/>
      <c r="K238" s="191"/>
    </row>
    <row r="239" spans="2:16">
      <c r="B239" s="197" t="s">
        <v>1878</v>
      </c>
      <c r="C239" s="197"/>
      <c r="D239" s="197"/>
      <c r="E239" s="369">
        <v>2153219842</v>
      </c>
      <c r="F239" s="197"/>
      <c r="G239" s="197"/>
      <c r="H239" s="17" t="s">
        <v>1879</v>
      </c>
      <c r="I239" s="197"/>
      <c r="J239" s="197"/>
    </row>
    <row r="240" spans="2:16">
      <c r="B240" s="197" t="s">
        <v>1880</v>
      </c>
      <c r="C240" s="17"/>
      <c r="D240" s="197"/>
      <c r="E240" s="197">
        <v>6108341115</v>
      </c>
      <c r="F240" s="197"/>
      <c r="G240" s="197"/>
      <c r="H240" s="197" t="s">
        <v>1881</v>
      </c>
      <c r="I240" s="197"/>
      <c r="J240" s="197"/>
      <c r="K240" s="17" t="s">
        <v>1879</v>
      </c>
    </row>
    <row r="241" spans="2:11">
      <c r="B241" s="63" t="s">
        <v>1882</v>
      </c>
      <c r="C241" s="250"/>
      <c r="D241" s="63"/>
      <c r="E241" s="250">
        <v>2152472900</v>
      </c>
      <c r="F241" s="250"/>
      <c r="G241" s="250"/>
      <c r="H241" s="250" t="s">
        <v>1883</v>
      </c>
      <c r="I241" s="63"/>
      <c r="J241" s="250"/>
      <c r="K241" s="250"/>
    </row>
    <row r="242" spans="2:11">
      <c r="B242" s="191" t="s">
        <v>1884</v>
      </c>
      <c r="C242" s="191"/>
      <c r="D242" s="191"/>
      <c r="E242" s="191">
        <v>2157132886</v>
      </c>
      <c r="F242" s="191"/>
      <c r="G242" s="191"/>
      <c r="H242" s="191" t="s">
        <v>1885</v>
      </c>
      <c r="I242" s="191"/>
      <c r="J242" s="95"/>
      <c r="K242" s="368"/>
    </row>
    <row r="243" spans="2:11">
      <c r="B243" s="191" t="s">
        <v>1886</v>
      </c>
      <c r="C243" s="191"/>
      <c r="D243" s="191"/>
      <c r="E243" s="95">
        <v>6108622249</v>
      </c>
      <c r="F243" s="191"/>
      <c r="G243" s="95"/>
      <c r="H243" s="372" t="s">
        <v>1887</v>
      </c>
      <c r="I243" s="368"/>
      <c r="J243" s="373" t="s">
        <v>1888</v>
      </c>
      <c r="K243" s="95"/>
    </row>
    <row r="244" spans="2:11">
      <c r="B244" s="111" t="s">
        <v>1889</v>
      </c>
      <c r="C244" s="111"/>
      <c r="D244" s="111"/>
      <c r="E244" s="111">
        <v>2154912700</v>
      </c>
      <c r="G244" s="111"/>
      <c r="H244" t="s">
        <v>1890</v>
      </c>
      <c r="I244" s="111"/>
      <c r="J244" s="201"/>
      <c r="K244" s="111"/>
    </row>
    <row r="245" spans="2:11">
      <c r="B245" t="s">
        <v>1891</v>
      </c>
      <c r="E245">
        <v>2156598910</v>
      </c>
      <c r="F245" s="111"/>
      <c r="G245" s="111"/>
      <c r="H245" s="111" t="s">
        <v>1892</v>
      </c>
      <c r="J245" s="111"/>
      <c r="K245" s="111"/>
    </row>
    <row r="246" spans="2:11">
      <c r="B246" s="250" t="s">
        <v>1893</v>
      </c>
      <c r="C246" s="250"/>
      <c r="D246" s="250"/>
      <c r="E246" s="250">
        <v>2152457900</v>
      </c>
      <c r="F246" s="63"/>
      <c r="G246" s="250"/>
      <c r="H246" s="250" t="s">
        <v>1894</v>
      </c>
      <c r="I246" s="250"/>
      <c r="J246" s="250"/>
      <c r="K246" s="250"/>
    </row>
    <row r="247" spans="2:11">
      <c r="B247" s="191" t="s">
        <v>1895</v>
      </c>
      <c r="C247" s="191"/>
      <c r="D247" s="191"/>
      <c r="E247" s="191">
        <v>6102595500</v>
      </c>
      <c r="F247" s="191"/>
      <c r="G247" s="95"/>
      <c r="H247" s="191" t="s">
        <v>1896</v>
      </c>
      <c r="I247" s="191"/>
      <c r="J247" s="191"/>
      <c r="K247" s="95"/>
    </row>
    <row r="248" spans="2:11">
      <c r="B248" t="s">
        <v>1897</v>
      </c>
      <c r="C248" s="111"/>
      <c r="E248" s="242">
        <v>2153210281</v>
      </c>
      <c r="F248" s="111"/>
      <c r="G248" s="244"/>
      <c r="H248" s="111" t="s">
        <v>1898</v>
      </c>
      <c r="I248" s="111"/>
      <c r="J248" s="111"/>
      <c r="K248" s="111"/>
    </row>
    <row r="249" spans="2:11">
      <c r="B249" s="250" t="s">
        <v>1899</v>
      </c>
      <c r="C249" s="250"/>
      <c r="D249" s="250"/>
      <c r="E249" s="63">
        <v>2158879500</v>
      </c>
      <c r="F249" s="250"/>
      <c r="G249" s="250"/>
      <c r="H249" s="63" t="s">
        <v>1900</v>
      </c>
      <c r="I249" s="250"/>
    </row>
    <row r="250" spans="2:11">
      <c r="B250" s="250" t="s">
        <v>1901</v>
      </c>
      <c r="C250" s="250"/>
      <c r="D250" s="63"/>
      <c r="E250" s="250">
        <v>4845670150</v>
      </c>
      <c r="F250" s="63"/>
      <c r="G250" s="250"/>
      <c r="H250" s="250" t="s">
        <v>1900</v>
      </c>
      <c r="I250" s="250"/>
    </row>
    <row r="251" spans="2:11">
      <c r="B251" s="250" t="s">
        <v>1902</v>
      </c>
      <c r="C251" s="250"/>
      <c r="D251" s="250"/>
      <c r="E251" s="250">
        <v>6108983810</v>
      </c>
      <c r="F251" s="250"/>
      <c r="G251" s="250"/>
      <c r="H251" s="250" t="s">
        <v>1900</v>
      </c>
      <c r="I251" s="250"/>
    </row>
    <row r="252" spans="2:11">
      <c r="B252" s="250" t="s">
        <v>1903</v>
      </c>
      <c r="C252" s="250"/>
      <c r="D252" s="250"/>
      <c r="E252" s="250">
        <v>2159257656</v>
      </c>
      <c r="F252" s="250"/>
      <c r="G252" s="250"/>
      <c r="H252" s="63" t="s">
        <v>1900</v>
      </c>
      <c r="I252" s="250"/>
    </row>
    <row r="253" spans="2:11">
      <c r="B253" s="250" t="s">
        <v>1904</v>
      </c>
      <c r="C253" s="250"/>
      <c r="D253" s="250"/>
      <c r="E253" s="250">
        <v>2159271490</v>
      </c>
      <c r="F253" s="250"/>
      <c r="G253" s="250"/>
      <c r="H253" s="250" t="s">
        <v>1900</v>
      </c>
      <c r="I253" s="250"/>
    </row>
    <row r="254" spans="2:11">
      <c r="B254" s="250" t="s">
        <v>1905</v>
      </c>
      <c r="C254" s="250"/>
      <c r="D254" s="250"/>
      <c r="E254" s="250">
        <v>2154827000</v>
      </c>
      <c r="F254" s="250"/>
      <c r="G254" s="250"/>
      <c r="H254" s="250" t="s">
        <v>1900</v>
      </c>
      <c r="I254" s="250"/>
    </row>
    <row r="255" spans="2:11">
      <c r="B255" s="250" t="s">
        <v>1906</v>
      </c>
      <c r="C255" s="250"/>
      <c r="D255" s="250"/>
      <c r="E255" s="250">
        <v>6106473115</v>
      </c>
      <c r="F255" s="250"/>
      <c r="G255" s="250"/>
      <c r="H255" s="250" t="s">
        <v>1907</v>
      </c>
      <c r="I255" s="250"/>
    </row>
    <row r="256" spans="2:11">
      <c r="B256" s="250" t="s">
        <v>1908</v>
      </c>
      <c r="C256" s="250"/>
      <c r="D256" s="250"/>
      <c r="E256" s="250">
        <v>6105651918</v>
      </c>
      <c r="F256" s="250"/>
      <c r="G256" s="250"/>
      <c r="H256" s="250" t="s">
        <v>1909</v>
      </c>
      <c r="I256" s="250"/>
    </row>
    <row r="257" spans="2:9">
      <c r="B257" s="250" t="s">
        <v>1910</v>
      </c>
      <c r="C257" s="250"/>
      <c r="D257" s="250"/>
      <c r="E257" s="250">
        <v>2156292800</v>
      </c>
      <c r="F257" s="250"/>
      <c r="G257" s="250"/>
      <c r="H257" s="250" t="s">
        <v>1907</v>
      </c>
      <c r="I257" s="250"/>
    </row>
    <row r="259" spans="2:9">
      <c r="B259" s="481" t="s">
        <v>4460</v>
      </c>
    </row>
    <row r="260" spans="2:9">
      <c r="C260" s="7" t="s">
        <v>1949</v>
      </c>
    </row>
    <row r="261" spans="2:9">
      <c r="D261" t="s">
        <v>1950</v>
      </c>
      <c r="E261" t="s">
        <v>122</v>
      </c>
      <c r="F261">
        <v>13.75</v>
      </c>
    </row>
    <row r="262" spans="2:9">
      <c r="D262" t="s">
        <v>3876</v>
      </c>
    </row>
    <row r="264" spans="2:9">
      <c r="D264" t="s">
        <v>3892</v>
      </c>
    </row>
    <row r="265" spans="2:9">
      <c r="D265" t="s">
        <v>3893</v>
      </c>
    </row>
    <row r="267" spans="2:9">
      <c r="D267" s="481" t="s">
        <v>4374</v>
      </c>
    </row>
    <row r="269" spans="2:9">
      <c r="D269" t="s">
        <v>4375</v>
      </c>
    </row>
    <row r="273" spans="1:3">
      <c r="A273" t="s">
        <v>1112</v>
      </c>
      <c r="B273" s="421" t="s">
        <v>4409</v>
      </c>
      <c r="C273" s="795" t="s">
        <v>4410</v>
      </c>
    </row>
    <row r="274" spans="1:3">
      <c r="C274" s="795" t="s">
        <v>4411</v>
      </c>
    </row>
    <row r="276" spans="1:3">
      <c r="B276" s="481" t="s">
        <v>4413</v>
      </c>
      <c r="C276" s="481" t="s">
        <v>4412</v>
      </c>
    </row>
    <row r="278" spans="1:3">
      <c r="B278" s="481" t="s">
        <v>4414</v>
      </c>
      <c r="C278" s="481">
        <v>9096955234</v>
      </c>
    </row>
    <row r="280" spans="1:3">
      <c r="B280" s="421" t="s">
        <v>4415</v>
      </c>
    </row>
    <row r="282" spans="1:3">
      <c r="B282" s="421" t="s">
        <v>4416</v>
      </c>
    </row>
    <row r="284" spans="1:3">
      <c r="B284" s="481" t="s">
        <v>4417</v>
      </c>
    </row>
    <row r="286" spans="1:3">
      <c r="B286" s="481" t="s">
        <v>4418</v>
      </c>
    </row>
    <row r="288" spans="1:3">
      <c r="B288" s="421" t="s">
        <v>4419</v>
      </c>
    </row>
    <row r="290" spans="2:2">
      <c r="B290" s="481" t="s">
        <v>4420</v>
      </c>
    </row>
    <row r="292" spans="2:2">
      <c r="B292" s="481" t="s">
        <v>4421</v>
      </c>
    </row>
    <row r="294" spans="2:2">
      <c r="B294" s="481" t="s">
        <v>4422</v>
      </c>
    </row>
    <row r="296" spans="2:2">
      <c r="B296" s="481" t="s">
        <v>4423</v>
      </c>
    </row>
    <row r="298" spans="2:2">
      <c r="B298" s="421" t="s">
        <v>4425</v>
      </c>
    </row>
    <row r="299" spans="2:2">
      <c r="B299" s="481" t="s">
        <v>4424</v>
      </c>
    </row>
    <row r="301" spans="2:2">
      <c r="B301" s="481" t="s">
        <v>4426</v>
      </c>
    </row>
    <row r="303" spans="2:2">
      <c r="B303" s="481" t="s">
        <v>4427</v>
      </c>
    </row>
    <row r="305" spans="2:2">
      <c r="B305" s="481" t="s">
        <v>4428</v>
      </c>
    </row>
  </sheetData>
  <mergeCells count="5">
    <mergeCell ref="C63:C64"/>
    <mergeCell ref="C66:C67"/>
    <mergeCell ref="D66:D67"/>
    <mergeCell ref="E66:E67"/>
    <mergeCell ref="F66:F67"/>
  </mergeCells>
  <hyperlinks>
    <hyperlink ref="G63" r:id="rId1"/>
    <hyperlink ref="G66" r:id="rId2"/>
    <hyperlink ref="E35" r:id="rId3"/>
    <hyperlink ref="D22" r:id="rId4"/>
    <hyperlink ref="B228" r:id="rId5"/>
    <hyperlink ref="B273" r:id="rId6"/>
    <hyperlink ref="B298" r:id="rId7"/>
    <hyperlink ref="B288" r:id="rId8"/>
    <hyperlink ref="B280" r:id="rId9"/>
    <hyperlink ref="B282" r:id="rId10"/>
  </hyperlinks>
  <pageMargins left="0.7" right="0.7" top="0.75" bottom="0.75" header="0.3" footer="0.3"/>
  <pageSetup orientation="portrait"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3"/>
  <sheetViews>
    <sheetView topLeftCell="A220" workbookViewId="0">
      <selection activeCell="E123" sqref="E123"/>
    </sheetView>
  </sheetViews>
  <sheetFormatPr defaultRowHeight="15"/>
  <cols>
    <col min="3" max="3" width="20.7109375" customWidth="1"/>
    <col min="4" max="4" width="53.28515625" customWidth="1"/>
    <col min="5" max="5" width="64.28515625" bestFit="1" customWidth="1"/>
    <col min="6" max="6" width="28.7109375" customWidth="1"/>
    <col min="7" max="7" width="39.7109375" customWidth="1"/>
    <col min="8" max="8" width="18.7109375" customWidth="1"/>
    <col min="9" max="9" width="29.140625" customWidth="1"/>
    <col min="10" max="10" width="18.7109375" customWidth="1"/>
    <col min="13" max="13" width="12.85546875" bestFit="1" customWidth="1"/>
    <col min="14" max="14" width="13.42578125" bestFit="1" customWidth="1"/>
    <col min="15" max="15" width="12.42578125" bestFit="1" customWidth="1"/>
    <col min="17" max="17" width="12.85546875" bestFit="1" customWidth="1"/>
    <col min="18" max="18" width="13.42578125" bestFit="1" customWidth="1"/>
    <col min="19" max="19" width="12.42578125" bestFit="1" customWidth="1"/>
  </cols>
  <sheetData>
    <row r="1" spans="3:8" ht="18.75">
      <c r="C1" s="63" t="s">
        <v>2026</v>
      </c>
      <c r="D1" s="388"/>
      <c r="E1" s="23" t="s">
        <v>161</v>
      </c>
      <c r="F1" s="17" t="s">
        <v>924</v>
      </c>
      <c r="G1" s="482" t="s">
        <v>2375</v>
      </c>
    </row>
    <row r="2" spans="3:8" s="13" customFormat="1" ht="15.75">
      <c r="E2" s="486" t="s">
        <v>2366</v>
      </c>
    </row>
    <row r="3" spans="3:8" s="13" customFormat="1">
      <c r="D3" s="390" t="s">
        <v>2027</v>
      </c>
      <c r="E3" s="386" t="s">
        <v>2374</v>
      </c>
      <c r="F3" s="387"/>
    </row>
    <row r="4" spans="3:8" s="13" customFormat="1" ht="25.5" customHeight="1">
      <c r="D4" s="386"/>
      <c r="E4" s="386"/>
      <c r="F4" s="385"/>
      <c r="G4" s="392" t="s">
        <v>2377</v>
      </c>
      <c r="H4" s="13" t="s">
        <v>2376</v>
      </c>
    </row>
    <row r="5" spans="3:8" s="13" customFormat="1" ht="17.25" customHeight="1">
      <c r="C5" s="399" t="s">
        <v>2030</v>
      </c>
      <c r="D5" s="390" t="s">
        <v>2029</v>
      </c>
      <c r="E5" s="390" t="s">
        <v>1103</v>
      </c>
      <c r="F5" s="385"/>
    </row>
    <row r="6" spans="3:8" s="13" customFormat="1" ht="15.75" customHeight="1">
      <c r="D6" s="386"/>
      <c r="E6" s="390" t="s">
        <v>1103</v>
      </c>
      <c r="F6" s="385"/>
      <c r="G6" s="113"/>
    </row>
    <row r="7" spans="3:8" s="13" customFormat="1">
      <c r="D7" s="386"/>
      <c r="E7" s="386" t="s">
        <v>2028</v>
      </c>
      <c r="G7" s="113"/>
    </row>
    <row r="8" spans="3:8" s="395" customFormat="1">
      <c r="D8" s="391"/>
      <c r="E8" s="392" t="s">
        <v>2036</v>
      </c>
      <c r="G8" s="396"/>
    </row>
    <row r="9" spans="3:8" s="13" customFormat="1">
      <c r="D9" s="386"/>
      <c r="E9" s="386"/>
    </row>
    <row r="10" spans="3:8" s="13" customFormat="1">
      <c r="C10" s="394" t="s">
        <v>2031</v>
      </c>
      <c r="D10" s="396" t="s">
        <v>2035</v>
      </c>
      <c r="E10" s="397" t="s">
        <v>1104</v>
      </c>
      <c r="G10" s="113"/>
    </row>
    <row r="11" spans="3:8" s="395" customFormat="1">
      <c r="C11" s="394"/>
      <c r="E11" s="397" t="s">
        <v>2032</v>
      </c>
      <c r="F11" s="410" t="s">
        <v>2033</v>
      </c>
      <c r="G11" s="396"/>
    </row>
    <row r="12" spans="3:8" s="395" customFormat="1">
      <c r="C12" s="394"/>
      <c r="E12" s="397" t="s">
        <v>2028</v>
      </c>
      <c r="G12" s="396"/>
    </row>
    <row r="13" spans="3:8" s="13" customFormat="1">
      <c r="D13" s="390" t="s">
        <v>1069</v>
      </c>
      <c r="E13" s="386"/>
      <c r="G13" s="113"/>
    </row>
    <row r="14" spans="3:8" s="13" customFormat="1">
      <c r="D14" s="390" t="s">
        <v>1071</v>
      </c>
      <c r="E14" s="386"/>
      <c r="G14" s="113"/>
    </row>
    <row r="15" spans="3:8" s="13" customFormat="1">
      <c r="D15" s="390" t="s">
        <v>1070</v>
      </c>
      <c r="E15" s="386"/>
      <c r="F15" s="385"/>
      <c r="G15" s="113"/>
    </row>
    <row r="16" spans="3:8" s="13" customFormat="1">
      <c r="D16" s="396" t="s">
        <v>2034</v>
      </c>
      <c r="E16" s="396"/>
      <c r="F16" s="385"/>
      <c r="G16" s="113"/>
      <c r="H16" s="113"/>
    </row>
    <row r="17" spans="1:8" s="400" customFormat="1">
      <c r="D17" s="401" t="s">
        <v>51</v>
      </c>
      <c r="E17" s="401"/>
      <c r="F17" s="398"/>
      <c r="G17" s="401"/>
      <c r="H17" s="401"/>
    </row>
    <row r="18" spans="1:8" s="400" customFormat="1">
      <c r="D18" s="401" t="s">
        <v>2038</v>
      </c>
      <c r="E18" s="401"/>
      <c r="F18" s="398"/>
      <c r="G18" s="401"/>
      <c r="H18" s="401"/>
    </row>
    <row r="19" spans="1:8" s="395" customFormat="1">
      <c r="E19" s="396"/>
      <c r="F19" s="393"/>
      <c r="G19" s="396"/>
      <c r="H19" s="396"/>
    </row>
    <row r="20" spans="1:8" s="13" customFormat="1">
      <c r="C20" s="399" t="s">
        <v>2037</v>
      </c>
      <c r="D20" s="381" t="s">
        <v>1101</v>
      </c>
      <c r="E20" s="386"/>
      <c r="F20" s="385"/>
    </row>
    <row r="21" spans="1:8" s="13" customFormat="1">
      <c r="D21" s="400" t="s">
        <v>2039</v>
      </c>
      <c r="E21" s="386"/>
      <c r="F21" s="385"/>
      <c r="G21" s="384"/>
    </row>
    <row r="22" spans="1:8" s="13" customFormat="1">
      <c r="E22" s="386"/>
      <c r="F22" s="385"/>
    </row>
    <row r="23" spans="1:8" s="13" customFormat="1">
      <c r="C23" s="412" t="s">
        <v>2040</v>
      </c>
      <c r="D23" s="402" t="s">
        <v>1102</v>
      </c>
      <c r="E23" s="386"/>
      <c r="F23" s="408" t="s">
        <v>1106</v>
      </c>
      <c r="G23" s="113"/>
    </row>
    <row r="24" spans="1:8" s="407" customFormat="1">
      <c r="C24" s="412"/>
      <c r="D24" s="411"/>
      <c r="E24" s="405"/>
      <c r="F24" s="408" t="s">
        <v>1110</v>
      </c>
      <c r="G24" s="411"/>
    </row>
    <row r="25" spans="1:8" s="407" customFormat="1">
      <c r="A25" s="410" t="s">
        <v>1105</v>
      </c>
      <c r="B25" s="410"/>
      <c r="C25" s="412" t="s">
        <v>2041</v>
      </c>
      <c r="D25" s="390" t="s">
        <v>2044</v>
      </c>
      <c r="E25" s="405"/>
      <c r="F25" s="408" t="s">
        <v>1107</v>
      </c>
      <c r="G25" s="411"/>
    </row>
    <row r="26" spans="1:8" s="13" customFormat="1">
      <c r="D26" s="390" t="s">
        <v>2042</v>
      </c>
      <c r="F26" s="408" t="s">
        <v>1108</v>
      </c>
      <c r="G26" s="113"/>
    </row>
    <row r="27" spans="1:8" s="13" customFormat="1">
      <c r="D27" s="390" t="s">
        <v>2043</v>
      </c>
      <c r="E27" s="386"/>
      <c r="F27" s="408" t="s">
        <v>1109</v>
      </c>
      <c r="G27" s="113"/>
    </row>
    <row r="28" spans="1:8" s="13" customFormat="1">
      <c r="D28" s="390" t="s">
        <v>2045</v>
      </c>
      <c r="E28" s="386"/>
      <c r="F28" s="385"/>
      <c r="G28" s="113"/>
    </row>
    <row r="29" spans="1:8" s="13" customFormat="1">
      <c r="D29" s="390" t="s">
        <v>2046</v>
      </c>
      <c r="E29" s="386"/>
      <c r="F29" s="385"/>
      <c r="G29" s="113"/>
    </row>
    <row r="30" spans="1:8" s="13" customFormat="1">
      <c r="E30" s="386"/>
      <c r="F30" s="387"/>
      <c r="G30" s="113"/>
    </row>
    <row r="31" spans="1:8" s="13" customFormat="1">
      <c r="D31" s="386"/>
      <c r="E31"/>
      <c r="F31" s="387"/>
    </row>
    <row r="32" spans="1:8" s="13" customFormat="1">
      <c r="D32" s="386"/>
      <c r="E32" s="386"/>
      <c r="F32" s="387"/>
    </row>
    <row r="33" spans="1:18" s="13" customFormat="1" ht="15.75" customHeight="1">
      <c r="D33" s="390"/>
      <c r="E33" s="386"/>
      <c r="F33" s="387"/>
      <c r="I33" s="493" t="s">
        <v>2520</v>
      </c>
      <c r="J33" s="97" t="s">
        <v>1156</v>
      </c>
      <c r="K33" s="97" t="s">
        <v>1157</v>
      </c>
      <c r="L33" s="97" t="s">
        <v>1158</v>
      </c>
      <c r="M33" s="97" t="s">
        <v>1159</v>
      </c>
      <c r="N33" s="97" t="s">
        <v>1160</v>
      </c>
      <c r="O33" s="97" t="s">
        <v>1161</v>
      </c>
      <c r="P33" s="97" t="s">
        <v>1162</v>
      </c>
      <c r="Q33" s="97" t="s">
        <v>1163</v>
      </c>
    </row>
    <row r="34" spans="1:18" s="13" customFormat="1">
      <c r="B34" s="493" t="s">
        <v>2740</v>
      </c>
      <c r="E34" s="383"/>
      <c r="G34" s="113"/>
    </row>
    <row r="35" spans="1:18" s="13" customFormat="1">
      <c r="A35" s="490" t="s">
        <v>1154</v>
      </c>
      <c r="B35" s="490" t="s">
        <v>2513</v>
      </c>
      <c r="C35" s="491" t="s">
        <v>2511</v>
      </c>
      <c r="D35" s="492" t="s">
        <v>2512</v>
      </c>
      <c r="E35" s="491" t="s">
        <v>2514</v>
      </c>
      <c r="F35" s="436" t="s">
        <v>2515</v>
      </c>
      <c r="G35" s="491" t="s">
        <v>159</v>
      </c>
      <c r="H35" s="491" t="s">
        <v>1162</v>
      </c>
      <c r="I35" s="491" t="s">
        <v>2516</v>
      </c>
      <c r="J35" s="491" t="s">
        <v>2517</v>
      </c>
      <c r="K35" s="491" t="s">
        <v>159</v>
      </c>
      <c r="L35" s="491" t="s">
        <v>143</v>
      </c>
      <c r="M35" s="491" t="s">
        <v>2518</v>
      </c>
      <c r="N35" s="491" t="s">
        <v>159</v>
      </c>
      <c r="O35" s="491" t="s">
        <v>143</v>
      </c>
      <c r="P35" s="491" t="s">
        <v>2519</v>
      </c>
      <c r="Q35" s="491" t="s">
        <v>159</v>
      </c>
      <c r="R35" s="491" t="s">
        <v>143</v>
      </c>
    </row>
    <row r="36" spans="1:18" ht="18.75">
      <c r="D36" s="63"/>
      <c r="E36" s="214" t="s">
        <v>113</v>
      </c>
      <c r="F36" s="129" t="s">
        <v>26</v>
      </c>
      <c r="G36" s="129" t="s">
        <v>27</v>
      </c>
      <c r="H36" s="28" t="s">
        <v>143</v>
      </c>
      <c r="I36" s="129" t="s">
        <v>35</v>
      </c>
      <c r="J36" s="129" t="s">
        <v>178</v>
      </c>
      <c r="K36" s="28" t="s">
        <v>143</v>
      </c>
    </row>
    <row r="37" spans="1:18" s="481" customFormat="1" ht="18.75">
      <c r="D37" s="419"/>
      <c r="E37" s="214"/>
      <c r="F37" s="129"/>
      <c r="G37" s="129"/>
      <c r="H37" s="28"/>
      <c r="I37" s="129"/>
      <c r="J37" s="129"/>
      <c r="K37" s="28"/>
    </row>
    <row r="38" spans="1:18" ht="16.5" customHeight="1">
      <c r="E38" s="7" t="s">
        <v>497</v>
      </c>
      <c r="F38" s="129"/>
      <c r="G38" s="129"/>
      <c r="H38" s="28"/>
      <c r="I38" s="129"/>
      <c r="J38" s="129"/>
      <c r="K38" s="28"/>
    </row>
    <row r="39" spans="1:18" s="481" customFormat="1" ht="16.5" customHeight="1">
      <c r="E39" s="7"/>
      <c r="F39" s="129"/>
      <c r="G39" s="129"/>
      <c r="H39" s="28"/>
      <c r="I39" s="129"/>
      <c r="J39" s="129"/>
      <c r="K39" s="28"/>
    </row>
    <row r="40" spans="1:18" s="481" customFormat="1" ht="16.5" customHeight="1">
      <c r="E40" s="92" t="s">
        <v>4308</v>
      </c>
      <c r="F40" s="501" t="s">
        <v>2473</v>
      </c>
      <c r="G40" s="129">
        <v>11.97</v>
      </c>
      <c r="H40" s="28"/>
      <c r="I40" s="129"/>
      <c r="J40" s="129"/>
      <c r="K40" s="28"/>
    </row>
    <row r="41" spans="1:18" s="481" customFormat="1" ht="16.5" customHeight="1">
      <c r="E41" s="7"/>
      <c r="F41" s="129"/>
      <c r="G41" s="129"/>
      <c r="H41" s="28"/>
      <c r="I41" s="129"/>
      <c r="J41" s="129"/>
      <c r="K41" s="28"/>
    </row>
    <row r="42" spans="1:18">
      <c r="C42" s="237" t="s">
        <v>2018</v>
      </c>
    </row>
    <row r="43" spans="1:18">
      <c r="A43" s="59" t="s">
        <v>1230</v>
      </c>
      <c r="D43" s="413"/>
      <c r="E43" s="225" t="s">
        <v>1229</v>
      </c>
      <c r="F43" s="17" t="s">
        <v>122</v>
      </c>
      <c r="G43" s="17">
        <v>11.34</v>
      </c>
    </row>
    <row r="44" spans="1:18">
      <c r="D44" s="413"/>
      <c r="E44" s="225" t="s">
        <v>582</v>
      </c>
    </row>
    <row r="45" spans="1:18">
      <c r="D45" s="413"/>
      <c r="E45" s="417" t="s">
        <v>953</v>
      </c>
      <c r="F45" t="s">
        <v>939</v>
      </c>
      <c r="G45" s="142">
        <v>33.99</v>
      </c>
      <c r="H45" t="s">
        <v>956</v>
      </c>
    </row>
    <row r="46" spans="1:18" s="415" customFormat="1">
      <c r="G46" s="420"/>
    </row>
    <row r="49" spans="1:11" s="417" customFormat="1" ht="16.5" customHeight="1">
      <c r="E49" s="89"/>
      <c r="F49" s="129"/>
      <c r="G49" s="129"/>
      <c r="H49" s="501"/>
      <c r="I49" s="129"/>
      <c r="J49" s="129"/>
      <c r="K49" s="501"/>
    </row>
    <row r="50" spans="1:11" s="481" customFormat="1" ht="16.5" customHeight="1">
      <c r="A50" s="54" t="s">
        <v>2768</v>
      </c>
      <c r="B50" s="419"/>
      <c r="C50" s="88" t="s">
        <v>2753</v>
      </c>
      <c r="D50" s="481" t="s">
        <v>2382</v>
      </c>
      <c r="E50" s="30"/>
      <c r="F50" s="129"/>
      <c r="G50" s="129"/>
      <c r="H50" s="28"/>
      <c r="I50" s="129"/>
      <c r="J50" s="129"/>
      <c r="K50" s="28"/>
    </row>
    <row r="51" spans="1:11" s="481" customFormat="1" ht="16.5" customHeight="1">
      <c r="A51" s="481" t="s">
        <v>2597</v>
      </c>
      <c r="B51" s="54"/>
      <c r="D51" s="417"/>
      <c r="E51" s="84" t="s">
        <v>2596</v>
      </c>
      <c r="F51" s="89" t="s">
        <v>122</v>
      </c>
      <c r="G51" s="176">
        <v>25.95</v>
      </c>
      <c r="H51" s="28"/>
      <c r="I51" s="129"/>
      <c r="J51" s="129"/>
      <c r="K51" s="28"/>
    </row>
    <row r="52" spans="1:11">
      <c r="D52" s="56"/>
      <c r="E52" s="39" t="s">
        <v>473</v>
      </c>
      <c r="F52" t="s">
        <v>474</v>
      </c>
      <c r="G52">
        <v>2.79</v>
      </c>
      <c r="I52" t="s">
        <v>42</v>
      </c>
      <c r="J52">
        <v>2.97</v>
      </c>
    </row>
    <row r="53" spans="1:11">
      <c r="D53" s="56"/>
      <c r="E53" s="39" t="s">
        <v>1067</v>
      </c>
    </row>
    <row r="54" spans="1:11">
      <c r="D54" s="56"/>
      <c r="E54" t="s">
        <v>2014</v>
      </c>
      <c r="F54" t="s">
        <v>942</v>
      </c>
      <c r="G54" s="142">
        <v>6.31</v>
      </c>
    </row>
    <row r="55" spans="1:11">
      <c r="D55" s="54" t="s">
        <v>2359</v>
      </c>
      <c r="G55" s="142"/>
    </row>
    <row r="56" spans="1:11">
      <c r="D56" s="56"/>
      <c r="E56" s="39" t="s">
        <v>2015</v>
      </c>
      <c r="G56" s="142"/>
    </row>
    <row r="57" spans="1:11">
      <c r="D57" s="56"/>
      <c r="E57" s="39" t="s">
        <v>2016</v>
      </c>
      <c r="G57" s="142"/>
    </row>
    <row r="58" spans="1:11">
      <c r="D58" s="56"/>
      <c r="E58" t="s">
        <v>2017</v>
      </c>
      <c r="I58" t="s">
        <v>944</v>
      </c>
      <c r="J58" s="189">
        <v>6.38</v>
      </c>
    </row>
    <row r="59" spans="1:11" s="481" customFormat="1">
      <c r="C59" s="54" t="s">
        <v>2598</v>
      </c>
      <c r="D59" s="141"/>
      <c r="E59" s="389" t="s">
        <v>2752</v>
      </c>
      <c r="J59" s="189"/>
    </row>
    <row r="60" spans="1:11" s="417" customFormat="1">
      <c r="D60" s="96"/>
      <c r="E60" s="96"/>
      <c r="J60" s="144"/>
    </row>
    <row r="62" spans="1:11">
      <c r="A62" s="54" t="s">
        <v>2767</v>
      </c>
      <c r="C62" s="7" t="s">
        <v>2592</v>
      </c>
    </row>
    <row r="63" spans="1:11" s="481" customFormat="1" ht="16.5" customHeight="1">
      <c r="A63" s="7"/>
      <c r="B63" s="481" t="s">
        <v>2595</v>
      </c>
      <c r="C63" s="54"/>
      <c r="D63" s="417"/>
      <c r="E63" s="84" t="s">
        <v>2594</v>
      </c>
      <c r="F63" s="89" t="s">
        <v>122</v>
      </c>
      <c r="G63" s="176">
        <v>25.95</v>
      </c>
      <c r="H63" s="28"/>
      <c r="I63" s="129"/>
      <c r="J63" s="129"/>
      <c r="K63" s="28"/>
    </row>
    <row r="64" spans="1:11">
      <c r="C64" s="417"/>
      <c r="D64" s="172" t="s">
        <v>2556</v>
      </c>
      <c r="E64" s="481" t="s">
        <v>122</v>
      </c>
      <c r="F64" s="482">
        <v>4.9800000000000004</v>
      </c>
      <c r="G64" s="481" t="s">
        <v>2589</v>
      </c>
      <c r="H64" s="481"/>
      <c r="I64" s="481">
        <v>30820</v>
      </c>
    </row>
    <row r="65" spans="1:9">
      <c r="C65" s="417"/>
      <c r="D65" s="172" t="s">
        <v>2557</v>
      </c>
      <c r="E65" s="481" t="s">
        <v>122</v>
      </c>
      <c r="F65" s="482">
        <v>6.97</v>
      </c>
      <c r="G65" s="481" t="s">
        <v>2590</v>
      </c>
      <c r="H65" s="481"/>
      <c r="I65" s="481">
        <v>468935</v>
      </c>
    </row>
    <row r="66" spans="1:9">
      <c r="C66" s="417"/>
      <c r="D66" s="172" t="s">
        <v>2558</v>
      </c>
      <c r="E66" s="481" t="s">
        <v>122</v>
      </c>
      <c r="F66" s="482">
        <v>6.2</v>
      </c>
      <c r="G66" s="481" t="s">
        <v>2591</v>
      </c>
      <c r="H66" s="481"/>
      <c r="I66" s="481">
        <v>432486</v>
      </c>
    </row>
    <row r="67" spans="1:9">
      <c r="C67" s="417"/>
      <c r="D67" s="172" t="s">
        <v>2559</v>
      </c>
      <c r="E67" s="481" t="s">
        <v>122</v>
      </c>
      <c r="F67" s="482">
        <v>10.97</v>
      </c>
      <c r="G67" s="481" t="s">
        <v>2590</v>
      </c>
      <c r="H67" s="481"/>
      <c r="I67" s="481">
        <v>468937</v>
      </c>
    </row>
    <row r="68" spans="1:9" s="417" customFormat="1">
      <c r="B68" s="482" t="s">
        <v>2598</v>
      </c>
      <c r="C68" s="419"/>
      <c r="D68" s="389" t="s">
        <v>2751</v>
      </c>
      <c r="G68" s="144"/>
    </row>
    <row r="69" spans="1:9" s="417" customFormat="1">
      <c r="D69" s="96"/>
      <c r="G69" s="144"/>
    </row>
    <row r="71" spans="1:9" s="417" customFormat="1">
      <c r="D71" s="96"/>
      <c r="G71" s="144"/>
    </row>
    <row r="72" spans="1:9">
      <c r="A72" s="419" t="s">
        <v>2767</v>
      </c>
      <c r="C72" s="7" t="s">
        <v>2748</v>
      </c>
      <c r="D72" s="56"/>
      <c r="E72" s="39" t="s">
        <v>2299</v>
      </c>
      <c r="F72" s="468" t="s">
        <v>120</v>
      </c>
      <c r="G72" s="468">
        <v>5.37</v>
      </c>
    </row>
    <row r="73" spans="1:9" s="470" customFormat="1">
      <c r="D73" s="413"/>
      <c r="E73" s="39" t="s">
        <v>2298</v>
      </c>
      <c r="F73" s="468" t="s">
        <v>120</v>
      </c>
      <c r="G73" s="468">
        <v>7.75</v>
      </c>
    </row>
    <row r="74" spans="1:9" s="470" customFormat="1">
      <c r="D74" s="413"/>
      <c r="E74" s="389" t="s">
        <v>2301</v>
      </c>
      <c r="F74" s="468"/>
      <c r="G74" s="468"/>
    </row>
    <row r="75" spans="1:9" s="470" customFormat="1">
      <c r="D75" s="413"/>
      <c r="E75" s="389" t="s">
        <v>2302</v>
      </c>
      <c r="F75" s="468"/>
      <c r="G75" s="468"/>
    </row>
    <row r="76" spans="1:9" s="470" customFormat="1">
      <c r="D76" s="413"/>
      <c r="E76" s="41" t="s">
        <v>2300</v>
      </c>
      <c r="F76" s="468"/>
      <c r="G76" s="468"/>
    </row>
    <row r="77" spans="1:9">
      <c r="D77" s="56"/>
      <c r="E77" s="39" t="s">
        <v>583</v>
      </c>
    </row>
    <row r="78" spans="1:9">
      <c r="D78" s="419"/>
      <c r="E78" s="39"/>
    </row>
    <row r="79" spans="1:9" s="417" customFormat="1">
      <c r="A79" t="s">
        <v>2378</v>
      </c>
      <c r="D79" s="134"/>
      <c r="G79" s="144"/>
    </row>
    <row r="80" spans="1:9" ht="15.75" customHeight="1">
      <c r="A80" s="54" t="s">
        <v>2769</v>
      </c>
      <c r="E80" s="207" t="s">
        <v>1947</v>
      </c>
    </row>
    <row r="81" spans="1:14">
      <c r="A81" s="54" t="s">
        <v>2379</v>
      </c>
      <c r="B81" s="54"/>
      <c r="C81" s="54" t="s">
        <v>2373</v>
      </c>
      <c r="E81" s="96" t="s">
        <v>578</v>
      </c>
      <c r="F81" s="17" t="s">
        <v>616</v>
      </c>
      <c r="G81" s="17">
        <v>6.47</v>
      </c>
      <c r="H81" t="s">
        <v>579</v>
      </c>
      <c r="I81" s="17" t="s">
        <v>122</v>
      </c>
      <c r="J81" s="17">
        <v>6.47</v>
      </c>
    </row>
    <row r="82" spans="1:14">
      <c r="C82" s="425" t="s">
        <v>2593</v>
      </c>
      <c r="D82" s="56"/>
      <c r="E82" s="96" t="s">
        <v>1945</v>
      </c>
      <c r="F82" t="s">
        <v>42</v>
      </c>
      <c r="G82" s="17">
        <v>10.25</v>
      </c>
      <c r="H82" t="s">
        <v>1235</v>
      </c>
      <c r="I82" t="s">
        <v>54</v>
      </c>
      <c r="J82">
        <v>10.25</v>
      </c>
    </row>
    <row r="83" spans="1:14">
      <c r="D83" s="56"/>
      <c r="E83" s="96" t="s">
        <v>1946</v>
      </c>
      <c r="F83" s="481" t="s">
        <v>122</v>
      </c>
      <c r="G83" s="17"/>
    </row>
    <row r="84" spans="1:14" s="481" customFormat="1">
      <c r="D84" s="413"/>
      <c r="E84" s="96" t="s">
        <v>4001</v>
      </c>
      <c r="F84" s="481" t="s">
        <v>122</v>
      </c>
      <c r="G84" s="545">
        <v>11.45</v>
      </c>
    </row>
    <row r="85" spans="1:14" s="481" customFormat="1">
      <c r="D85" s="413"/>
      <c r="E85" s="96" t="s">
        <v>4000</v>
      </c>
      <c r="F85" s="481" t="s">
        <v>122</v>
      </c>
      <c r="G85" s="545">
        <v>49.98</v>
      </c>
    </row>
    <row r="86" spans="1:14">
      <c r="E86" s="7" t="s">
        <v>1299</v>
      </c>
    </row>
    <row r="87" spans="1:14">
      <c r="D87" s="56"/>
      <c r="E87" s="6" t="s">
        <v>1943</v>
      </c>
      <c r="F87" t="s">
        <v>42</v>
      </c>
      <c r="G87" s="471">
        <v>13.98</v>
      </c>
      <c r="I87" t="s">
        <v>1474</v>
      </c>
      <c r="J87" s="59">
        <v>13.98</v>
      </c>
    </row>
    <row r="88" spans="1:14">
      <c r="A88" s="41"/>
      <c r="B88" s="41"/>
      <c r="C88" s="41"/>
      <c r="D88" s="56"/>
      <c r="E88" s="6" t="s">
        <v>1944</v>
      </c>
    </row>
    <row r="90" spans="1:14">
      <c r="A90" s="54" t="s">
        <v>2754</v>
      </c>
      <c r="E90" s="134" t="s">
        <v>1095</v>
      </c>
      <c r="F90" s="17" t="s">
        <v>42</v>
      </c>
      <c r="G90" s="17">
        <v>1.73</v>
      </c>
      <c r="H90" t="s">
        <v>1236</v>
      </c>
      <c r="I90" t="s">
        <v>114</v>
      </c>
      <c r="J90">
        <v>1.45</v>
      </c>
      <c r="K90" t="s">
        <v>160</v>
      </c>
    </row>
    <row r="91" spans="1:14">
      <c r="A91" s="54" t="s">
        <v>2773</v>
      </c>
      <c r="D91" s="439" t="s">
        <v>2097</v>
      </c>
      <c r="E91" s="134" t="s">
        <v>2771</v>
      </c>
      <c r="F91" t="s">
        <v>42</v>
      </c>
      <c r="G91">
        <v>14.38</v>
      </c>
      <c r="I91" t="s">
        <v>125</v>
      </c>
      <c r="J91">
        <v>14</v>
      </c>
    </row>
    <row r="92" spans="1:14">
      <c r="A92" s="419" t="s">
        <v>2770</v>
      </c>
      <c r="E92" s="92" t="s">
        <v>2772</v>
      </c>
      <c r="F92" t="s">
        <v>42</v>
      </c>
      <c r="G92">
        <v>14.85</v>
      </c>
      <c r="I92" t="s">
        <v>125</v>
      </c>
      <c r="J92">
        <v>14.38</v>
      </c>
    </row>
    <row r="93" spans="1:14">
      <c r="A93" s="54" t="s">
        <v>2756</v>
      </c>
      <c r="B93" s="419"/>
      <c r="D93" s="413" t="s">
        <v>1254</v>
      </c>
      <c r="E93" s="92" t="s">
        <v>504</v>
      </c>
      <c r="F93" t="s">
        <v>42</v>
      </c>
      <c r="G93">
        <v>5.49</v>
      </c>
      <c r="H93" t="s">
        <v>134</v>
      </c>
      <c r="I93" t="s">
        <v>124</v>
      </c>
      <c r="J93">
        <v>6.48</v>
      </c>
      <c r="L93" s="17" t="s">
        <v>129</v>
      </c>
      <c r="M93" s="17">
        <v>5.49</v>
      </c>
      <c r="N93" s="63" t="s">
        <v>1099</v>
      </c>
    </row>
    <row r="94" spans="1:14">
      <c r="A94" s="54" t="s">
        <v>2755</v>
      </c>
      <c r="B94" s="419"/>
      <c r="D94" s="413" t="s">
        <v>1255</v>
      </c>
      <c r="E94" s="92" t="s">
        <v>4302</v>
      </c>
      <c r="F94" t="s">
        <v>122</v>
      </c>
      <c r="G94">
        <v>1.75</v>
      </c>
    </row>
    <row r="95" spans="1:14" s="481" customFormat="1">
      <c r="E95" s="92"/>
    </row>
    <row r="96" spans="1:14" ht="18.75">
      <c r="E96" s="29" t="s">
        <v>1948</v>
      </c>
    </row>
    <row r="97" spans="1:11" s="415" customFormat="1">
      <c r="A97" s="54" t="s">
        <v>2765</v>
      </c>
      <c r="E97" s="415" t="s">
        <v>2096</v>
      </c>
      <c r="F97" s="545" t="s">
        <v>122</v>
      </c>
      <c r="G97" s="545">
        <v>9.77</v>
      </c>
    </row>
    <row r="98" spans="1:11">
      <c r="A98" s="54" t="s">
        <v>2763</v>
      </c>
      <c r="E98" t="s">
        <v>580</v>
      </c>
      <c r="F98" s="545" t="s">
        <v>122</v>
      </c>
      <c r="G98" s="545">
        <v>10.47</v>
      </c>
    </row>
    <row r="99" spans="1:11">
      <c r="A99" s="54" t="s">
        <v>2372</v>
      </c>
      <c r="B99" t="s">
        <v>2371</v>
      </c>
      <c r="E99" t="s">
        <v>585</v>
      </c>
      <c r="F99" s="59" t="s">
        <v>119</v>
      </c>
      <c r="G99" s="59">
        <v>5</v>
      </c>
      <c r="H99" s="59" t="s">
        <v>586</v>
      </c>
      <c r="I99" s="59" t="s">
        <v>42</v>
      </c>
      <c r="J99" s="59">
        <v>8.4700000000000006</v>
      </c>
      <c r="K99" s="18" t="s">
        <v>118</v>
      </c>
    </row>
    <row r="100" spans="1:11">
      <c r="A100" s="54" t="s">
        <v>2756</v>
      </c>
      <c r="B100" s="419"/>
      <c r="E100" s="96" t="s">
        <v>1942</v>
      </c>
      <c r="F100" s="17" t="s">
        <v>120</v>
      </c>
      <c r="G100" s="17">
        <v>3.97</v>
      </c>
      <c r="H100" s="59"/>
      <c r="I100" s="59"/>
      <c r="J100" s="59"/>
      <c r="K100" s="18"/>
    </row>
    <row r="102" spans="1:11" ht="21">
      <c r="C102" t="s">
        <v>1355</v>
      </c>
      <c r="E102" s="30" t="s">
        <v>576</v>
      </c>
      <c r="G102" s="39"/>
      <c r="H102" s="206"/>
    </row>
    <row r="103" spans="1:11">
      <c r="A103" s="54" t="s">
        <v>2759</v>
      </c>
      <c r="C103" t="s">
        <v>2760</v>
      </c>
      <c r="E103" t="s">
        <v>581</v>
      </c>
      <c r="F103" s="482" t="s">
        <v>42</v>
      </c>
      <c r="G103" s="482">
        <v>11.98</v>
      </c>
      <c r="H103" t="s">
        <v>127</v>
      </c>
      <c r="I103" s="17"/>
      <c r="J103" s="17"/>
    </row>
    <row r="104" spans="1:11" s="415" customFormat="1">
      <c r="A104" s="54" t="s">
        <v>2763</v>
      </c>
      <c r="B104" s="419"/>
      <c r="C104" t="s">
        <v>1354</v>
      </c>
      <c r="E104" s="417" t="s">
        <v>2370</v>
      </c>
      <c r="F104" s="482" t="s">
        <v>122</v>
      </c>
      <c r="G104" s="482">
        <v>19.579999999999998</v>
      </c>
      <c r="I104" s="416"/>
      <c r="J104" s="416"/>
    </row>
    <row r="105" spans="1:11" s="415" customFormat="1">
      <c r="A105" s="54" t="s">
        <v>2764</v>
      </c>
      <c r="B105" s="419"/>
      <c r="C105" t="s">
        <v>1353</v>
      </c>
      <c r="E105" s="417" t="s">
        <v>2762</v>
      </c>
      <c r="F105" s="482" t="s">
        <v>42</v>
      </c>
      <c r="G105" s="482">
        <v>46.55</v>
      </c>
      <c r="I105" s="416"/>
      <c r="J105" s="416"/>
    </row>
    <row r="106" spans="1:11" s="417" customFormat="1"/>
    <row r="107" spans="1:11">
      <c r="A107" s="54"/>
      <c r="D107" s="413" t="s">
        <v>591</v>
      </c>
      <c r="E107" s="416" t="s">
        <v>2761</v>
      </c>
    </row>
    <row r="108" spans="1:11">
      <c r="A108" s="54"/>
      <c r="D108" s="413" t="s">
        <v>590</v>
      </c>
      <c r="E108" s="130" t="s">
        <v>577</v>
      </c>
      <c r="F108" s="17" t="s">
        <v>1351</v>
      </c>
      <c r="G108" s="17" t="s">
        <v>1352</v>
      </c>
    </row>
    <row r="110" spans="1:11" s="481" customFormat="1">
      <c r="A110" s="54" t="s">
        <v>2750</v>
      </c>
      <c r="D110" s="482"/>
      <c r="E110" s="417" t="s">
        <v>2830</v>
      </c>
      <c r="F110" s="482" t="s">
        <v>122</v>
      </c>
      <c r="G110" s="482">
        <v>26.84</v>
      </c>
    </row>
    <row r="111" spans="1:11" s="481" customFormat="1">
      <c r="A111" s="419" t="s">
        <v>2749</v>
      </c>
      <c r="D111" s="482"/>
      <c r="E111" s="417" t="s">
        <v>2831</v>
      </c>
      <c r="F111" s="482" t="s">
        <v>122</v>
      </c>
      <c r="G111" s="482">
        <v>43.98</v>
      </c>
    </row>
    <row r="112" spans="1:11" s="481" customFormat="1">
      <c r="D112" s="482"/>
      <c r="E112" s="417" t="s">
        <v>2832</v>
      </c>
      <c r="F112" s="482" t="s">
        <v>122</v>
      </c>
      <c r="G112" s="482">
        <v>59.98</v>
      </c>
    </row>
    <row r="113" spans="1:12" s="481" customFormat="1">
      <c r="D113" s="482"/>
      <c r="E113" s="417" t="s">
        <v>752</v>
      </c>
      <c r="F113" s="482"/>
      <c r="G113" s="482"/>
    </row>
    <row r="114" spans="1:12">
      <c r="C114" s="499"/>
    </row>
    <row r="115" spans="1:12" ht="21">
      <c r="D115" s="54" t="s">
        <v>2766</v>
      </c>
      <c r="E115" s="30" t="s">
        <v>1096</v>
      </c>
    </row>
    <row r="116" spans="1:12" s="481" customFormat="1">
      <c r="B116" s="54"/>
      <c r="E116" s="41" t="s">
        <v>2019</v>
      </c>
      <c r="F116" s="17" t="s">
        <v>42</v>
      </c>
      <c r="G116" s="17">
        <v>2.1800000000000002</v>
      </c>
      <c r="H116" s="17" t="s">
        <v>116</v>
      </c>
    </row>
    <row r="117" spans="1:12" s="481" customFormat="1">
      <c r="B117" s="54"/>
      <c r="E117" s="417"/>
      <c r="F117" s="545"/>
      <c r="G117" s="545"/>
      <c r="H117" s="545"/>
    </row>
    <row r="118" spans="1:12" s="481" customFormat="1">
      <c r="E118" s="7" t="s">
        <v>472</v>
      </c>
      <c r="F118" s="482"/>
      <c r="G118" s="482"/>
      <c r="H118" s="482"/>
    </row>
    <row r="119" spans="1:12">
      <c r="D119" s="419" t="s">
        <v>2418</v>
      </c>
      <c r="E119" s="417" t="s">
        <v>2451</v>
      </c>
      <c r="F119" s="417" t="s">
        <v>2452</v>
      </c>
      <c r="G119" s="417" t="s">
        <v>2453</v>
      </c>
      <c r="I119" s="59"/>
    </row>
    <row r="120" spans="1:12" s="481" customFormat="1">
      <c r="D120" s="419" t="s">
        <v>446</v>
      </c>
      <c r="E120" s="417" t="s">
        <v>2455</v>
      </c>
      <c r="F120" s="417" t="s">
        <v>2456</v>
      </c>
      <c r="G120" s="417" t="s">
        <v>2454</v>
      </c>
      <c r="I120" s="473" t="s">
        <v>1726</v>
      </c>
      <c r="J120" s="478" t="s">
        <v>1728</v>
      </c>
      <c r="K120" s="59"/>
      <c r="L120" s="59"/>
    </row>
    <row r="121" spans="1:12" s="417" customFormat="1">
      <c r="D121" s="419"/>
      <c r="E121" s="482"/>
    </row>
    <row r="122" spans="1:12" s="417" customFormat="1">
      <c r="D122" s="419"/>
      <c r="E122" s="417" t="s">
        <v>1974</v>
      </c>
      <c r="F122" s="417" t="s">
        <v>2471</v>
      </c>
      <c r="G122" s="417" t="s">
        <v>2470</v>
      </c>
      <c r="H122" s="417" t="s">
        <v>2467</v>
      </c>
      <c r="I122" s="482" t="s">
        <v>2468</v>
      </c>
    </row>
    <row r="123" spans="1:12" s="417" customFormat="1">
      <c r="D123" s="417" t="s">
        <v>3990</v>
      </c>
      <c r="E123" s="417" t="s">
        <v>3989</v>
      </c>
      <c r="F123" s="417" t="s">
        <v>122</v>
      </c>
      <c r="G123" s="417">
        <v>55.97</v>
      </c>
    </row>
    <row r="124" spans="1:12">
      <c r="F124" s="419" t="s">
        <v>121</v>
      </c>
      <c r="G124" s="419" t="s">
        <v>2469</v>
      </c>
      <c r="H124" s="59"/>
      <c r="I124" s="59"/>
      <c r="J124" s="59"/>
      <c r="K124" s="59"/>
      <c r="L124" s="59"/>
    </row>
    <row r="125" spans="1:12">
      <c r="A125" s="41"/>
      <c r="B125" s="41"/>
      <c r="C125" s="41"/>
      <c r="E125" s="7" t="s">
        <v>2457</v>
      </c>
    </row>
    <row r="126" spans="1:12" s="41" customFormat="1">
      <c r="A126"/>
      <c r="B126"/>
      <c r="E126" s="63" t="s">
        <v>139</v>
      </c>
      <c r="F126" s="18" t="s">
        <v>121</v>
      </c>
      <c r="G126" s="18" t="s">
        <v>2461</v>
      </c>
      <c r="H126" s="18"/>
    </row>
    <row r="127" spans="1:12">
      <c r="C127" s="41"/>
      <c r="D127" s="41"/>
      <c r="E127" s="417" t="s">
        <v>2458</v>
      </c>
      <c r="F127" s="41" t="s">
        <v>2459</v>
      </c>
      <c r="G127" s="41" t="s">
        <v>2460</v>
      </c>
      <c r="H127" s="41"/>
      <c r="I127" s="41"/>
      <c r="J127" s="41"/>
      <c r="K127" s="41"/>
    </row>
    <row r="128" spans="1:12">
      <c r="E128" s="417" t="s">
        <v>2464</v>
      </c>
      <c r="F128" s="417" t="s">
        <v>2466</v>
      </c>
      <c r="G128" s="417" t="s">
        <v>2465</v>
      </c>
    </row>
    <row r="129" spans="2:15" s="481" customFormat="1">
      <c r="E129" s="417"/>
      <c r="F129" s="417"/>
      <c r="G129" s="417"/>
    </row>
    <row r="130" spans="2:15">
      <c r="D130" s="419"/>
      <c r="E130" s="7" t="s">
        <v>2462</v>
      </c>
    </row>
    <row r="131" spans="2:15">
      <c r="E131" t="s">
        <v>2463</v>
      </c>
      <c r="F131" s="249" t="s">
        <v>1726</v>
      </c>
      <c r="G131" s="475">
        <v>0.28000000000000003</v>
      </c>
      <c r="H131" s="481" t="s">
        <v>1727</v>
      </c>
      <c r="I131" s="249" t="s">
        <v>874</v>
      </c>
      <c r="J131" s="478">
        <v>0.35</v>
      </c>
      <c r="L131" s="249" t="s">
        <v>877</v>
      </c>
      <c r="M131" s="478">
        <v>0.37</v>
      </c>
      <c r="N131" s="473" t="s">
        <v>1730</v>
      </c>
      <c r="O131" s="478">
        <v>0.66</v>
      </c>
    </row>
    <row r="132" spans="2:15">
      <c r="E132" s="63" t="s">
        <v>518</v>
      </c>
    </row>
    <row r="133" spans="2:15">
      <c r="I133" s="41"/>
      <c r="J133" s="41"/>
      <c r="K133" s="41"/>
    </row>
    <row r="134" spans="2:15" ht="21">
      <c r="E134" s="30" t="s">
        <v>510</v>
      </c>
    </row>
    <row r="135" spans="2:15">
      <c r="B135" s="54" t="s">
        <v>711</v>
      </c>
      <c r="C135" s="7" t="s">
        <v>1271</v>
      </c>
    </row>
    <row r="136" spans="2:15">
      <c r="C136" s="413" t="s">
        <v>590</v>
      </c>
    </row>
    <row r="137" spans="2:15">
      <c r="C137" s="413" t="s">
        <v>591</v>
      </c>
      <c r="D137" t="s">
        <v>1231</v>
      </c>
      <c r="E137" s="17" t="s">
        <v>122</v>
      </c>
      <c r="F137" s="142">
        <v>22.75</v>
      </c>
    </row>
    <row r="138" spans="2:15">
      <c r="C138" s="413" t="s">
        <v>592</v>
      </c>
      <c r="D138" t="s">
        <v>1269</v>
      </c>
      <c r="E138" s="17" t="s">
        <v>122</v>
      </c>
      <c r="F138" s="142">
        <v>7.98</v>
      </c>
    </row>
    <row r="139" spans="2:15">
      <c r="B139" s="54" t="s">
        <v>2758</v>
      </c>
      <c r="C139" s="10" t="s">
        <v>1758</v>
      </c>
      <c r="D139" t="s">
        <v>1270</v>
      </c>
      <c r="E139" s="17" t="s">
        <v>122</v>
      </c>
      <c r="F139" s="142">
        <v>1.48</v>
      </c>
    </row>
    <row r="141" spans="2:15" s="481" customFormat="1">
      <c r="D141" s="544" t="s">
        <v>2833</v>
      </c>
    </row>
    <row r="142" spans="2:15" s="481" customFormat="1">
      <c r="D142" s="545" t="s">
        <v>2834</v>
      </c>
    </row>
    <row r="143" spans="2:15" s="481" customFormat="1">
      <c r="D143" s="545" t="s">
        <v>2835</v>
      </c>
    </row>
    <row r="144" spans="2:15" s="417" customFormat="1">
      <c r="C144" s="7" t="s">
        <v>4300</v>
      </c>
    </row>
    <row r="145" spans="3:6" s="481" customFormat="1">
      <c r="D145" s="417" t="s">
        <v>4283</v>
      </c>
      <c r="E145" s="481" t="s">
        <v>122</v>
      </c>
      <c r="F145" s="471">
        <v>10.99</v>
      </c>
    </row>
    <row r="146" spans="3:6" s="481" customFormat="1">
      <c r="D146" s="417" t="s">
        <v>4284</v>
      </c>
      <c r="E146" s="481" t="s">
        <v>122</v>
      </c>
      <c r="F146" s="471">
        <v>24</v>
      </c>
    </row>
    <row r="147" spans="3:6" s="481" customFormat="1">
      <c r="C147" s="7" t="s">
        <v>4291</v>
      </c>
      <c r="D147" s="417"/>
      <c r="F147" s="471"/>
    </row>
    <row r="148" spans="3:6" s="481" customFormat="1">
      <c r="C148" s="481">
        <v>2</v>
      </c>
      <c r="D148" s="417" t="s">
        <v>4285</v>
      </c>
      <c r="E148" s="417" t="s">
        <v>4286</v>
      </c>
      <c r="F148" s="471">
        <v>2.78</v>
      </c>
    </row>
    <row r="149" spans="3:6" s="481" customFormat="1">
      <c r="D149" s="481" t="s">
        <v>4287</v>
      </c>
      <c r="E149" s="417" t="s">
        <v>4288</v>
      </c>
      <c r="F149" s="471">
        <v>1.58</v>
      </c>
    </row>
    <row r="150" spans="3:6" s="481" customFormat="1">
      <c r="D150" s="481" t="s">
        <v>4289</v>
      </c>
      <c r="E150" s="417" t="s">
        <v>4290</v>
      </c>
      <c r="F150" s="471">
        <v>10.06</v>
      </c>
    </row>
    <row r="151" spans="3:6" s="481" customFormat="1">
      <c r="E151" s="417"/>
      <c r="F151" s="471"/>
    </row>
    <row r="152" spans="3:6" s="481" customFormat="1">
      <c r="E152" s="417"/>
      <c r="F152" s="471"/>
    </row>
    <row r="153" spans="3:6" s="481" customFormat="1">
      <c r="E153" s="417"/>
      <c r="F153" s="471"/>
    </row>
    <row r="154" spans="3:6" s="481" customFormat="1">
      <c r="E154" s="417"/>
      <c r="F154" s="471"/>
    </row>
    <row r="155" spans="3:6" s="481" customFormat="1">
      <c r="E155" s="7" t="s">
        <v>2959</v>
      </c>
      <c r="F155" s="481" t="s">
        <v>4146</v>
      </c>
    </row>
    <row r="156" spans="3:6" s="481" customFormat="1">
      <c r="D156" s="417" t="s">
        <v>3991</v>
      </c>
      <c r="E156" s="143" t="s">
        <v>122</v>
      </c>
      <c r="F156" s="481">
        <v>6.38</v>
      </c>
    </row>
    <row r="157" spans="3:6" s="481" customFormat="1">
      <c r="D157" s="417" t="s">
        <v>2962</v>
      </c>
      <c r="E157" s="143" t="s">
        <v>122</v>
      </c>
      <c r="F157" s="481">
        <v>2.4900000000000002</v>
      </c>
    </row>
    <row r="158" spans="3:6" s="481" customFormat="1">
      <c r="D158" s="417" t="s">
        <v>2960</v>
      </c>
      <c r="E158" s="545" t="s">
        <v>122</v>
      </c>
      <c r="F158" s="481" t="s">
        <v>2961</v>
      </c>
    </row>
    <row r="159" spans="3:6" s="481" customFormat="1">
      <c r="D159" s="481" t="s">
        <v>4147</v>
      </c>
      <c r="E159" s="545" t="s">
        <v>122</v>
      </c>
      <c r="F159" s="481">
        <v>36.96</v>
      </c>
    </row>
    <row r="160" spans="3:6" s="481" customFormat="1"/>
    <row r="161" spans="3:10">
      <c r="D161" s="419" t="s">
        <v>2889</v>
      </c>
      <c r="E161" t="s">
        <v>122</v>
      </c>
      <c r="F161" s="545">
        <v>98</v>
      </c>
    </row>
    <row r="162" spans="3:10" s="419" customFormat="1"/>
    <row r="163" spans="3:10">
      <c r="C163" t="s">
        <v>1356</v>
      </c>
    </row>
    <row r="164" spans="3:10">
      <c r="C164" t="s">
        <v>1357</v>
      </c>
      <c r="G164" t="s">
        <v>1717</v>
      </c>
    </row>
    <row r="165" spans="3:10">
      <c r="C165" t="s">
        <v>1358</v>
      </c>
    </row>
    <row r="166" spans="3:10">
      <c r="C166" t="s">
        <v>1359</v>
      </c>
      <c r="F166" s="109" t="s">
        <v>1718</v>
      </c>
      <c r="G166" s="249"/>
      <c r="H166" t="s">
        <v>1719</v>
      </c>
      <c r="I166" s="10" t="s">
        <v>1720</v>
      </c>
      <c r="J166" s="10"/>
    </row>
    <row r="167" spans="3:10">
      <c r="C167" t="s">
        <v>1360</v>
      </c>
      <c r="F167" s="249" t="s">
        <v>1721</v>
      </c>
      <c r="G167" s="249">
        <f>3.15/8</f>
        <v>0.39374999999999999</v>
      </c>
      <c r="I167" s="111" t="s">
        <v>1721</v>
      </c>
      <c r="J167" s="111">
        <f>7.48/8</f>
        <v>0.93500000000000005</v>
      </c>
    </row>
    <row r="168" spans="3:10">
      <c r="C168" t="s">
        <v>1361</v>
      </c>
      <c r="F168" s="249" t="s">
        <v>570</v>
      </c>
      <c r="G168" s="249">
        <v>0.44500000000000001</v>
      </c>
      <c r="H168" t="s">
        <v>1722</v>
      </c>
      <c r="I168" s="111" t="s">
        <v>570</v>
      </c>
      <c r="J168" s="111">
        <f>9.04/8</f>
        <v>1.1299999999999999</v>
      </c>
    </row>
    <row r="169" spans="3:10">
      <c r="C169" t="s">
        <v>1362</v>
      </c>
      <c r="F169" s="249" t="s">
        <v>42</v>
      </c>
      <c r="G169" s="249">
        <v>6.64</v>
      </c>
      <c r="I169" s="111" t="s">
        <v>42</v>
      </c>
      <c r="J169" s="111">
        <f>11.35/8</f>
        <v>1.41875</v>
      </c>
    </row>
    <row r="170" spans="3:10">
      <c r="C170" t="s">
        <v>1363</v>
      </c>
      <c r="F170" s="249" t="s">
        <v>1723</v>
      </c>
      <c r="G170" s="249">
        <v>0.38</v>
      </c>
      <c r="I170" s="111" t="s">
        <v>1723</v>
      </c>
      <c r="J170" s="111">
        <v>0.85</v>
      </c>
    </row>
    <row r="171" spans="3:10">
      <c r="C171" t="s">
        <v>1364</v>
      </c>
      <c r="F171" s="249" t="s">
        <v>874</v>
      </c>
      <c r="G171" s="187">
        <v>0.35</v>
      </c>
      <c r="I171" s="111" t="s">
        <v>874</v>
      </c>
      <c r="J171" s="111">
        <v>0.86</v>
      </c>
    </row>
    <row r="172" spans="3:10">
      <c r="C172" t="s">
        <v>1365</v>
      </c>
      <c r="F172" s="249" t="s">
        <v>1724</v>
      </c>
      <c r="G172" s="249">
        <f>3.15/8</f>
        <v>0.39374999999999999</v>
      </c>
      <c r="I172" s="111" t="s">
        <v>1724</v>
      </c>
      <c r="J172" s="111">
        <f>7.48/8</f>
        <v>0.93500000000000005</v>
      </c>
    </row>
    <row r="173" spans="3:10">
      <c r="C173" t="s">
        <v>1366</v>
      </c>
      <c r="F173" s="249" t="s">
        <v>1725</v>
      </c>
      <c r="G173" s="249">
        <v>0.39</v>
      </c>
      <c r="I173" s="111" t="s">
        <v>1725</v>
      </c>
      <c r="J173" s="111">
        <v>1.29</v>
      </c>
    </row>
    <row r="174" spans="3:10">
      <c r="C174" t="s">
        <v>1367</v>
      </c>
      <c r="F174" s="249" t="s">
        <v>877</v>
      </c>
      <c r="G174" s="187">
        <v>0.37</v>
      </c>
      <c r="I174" s="111" t="s">
        <v>877</v>
      </c>
      <c r="J174" s="197">
        <v>0.64</v>
      </c>
    </row>
    <row r="175" spans="3:10">
      <c r="C175" t="s">
        <v>1368</v>
      </c>
      <c r="F175" s="249" t="s">
        <v>1726</v>
      </c>
      <c r="G175" s="197">
        <v>0.28000000000000003</v>
      </c>
      <c r="H175" t="s">
        <v>1727</v>
      </c>
      <c r="I175" s="111" t="s">
        <v>1726</v>
      </c>
      <c r="J175" s="187" t="s">
        <v>1728</v>
      </c>
    </row>
    <row r="176" spans="3:10">
      <c r="C176" t="s">
        <v>1369</v>
      </c>
      <c r="F176" s="249" t="s">
        <v>894</v>
      </c>
      <c r="G176" s="249">
        <v>0.44</v>
      </c>
      <c r="I176" s="111" t="s">
        <v>1729</v>
      </c>
      <c r="J176" s="111">
        <v>1.1000000000000001</v>
      </c>
    </row>
    <row r="177" spans="3:12">
      <c r="C177" t="s">
        <v>1370</v>
      </c>
      <c r="F177" s="249" t="s">
        <v>896</v>
      </c>
      <c r="G177" s="249">
        <v>0.45</v>
      </c>
      <c r="I177" s="111" t="s">
        <v>1730</v>
      </c>
      <c r="J177" s="187">
        <v>0.66</v>
      </c>
    </row>
    <row r="178" spans="3:12">
      <c r="C178" t="s">
        <v>1371</v>
      </c>
      <c r="L178" s="10"/>
    </row>
    <row r="179" spans="3:12">
      <c r="C179" t="s">
        <v>1372</v>
      </c>
      <c r="H179" s="251"/>
    </row>
    <row r="180" spans="3:12">
      <c r="C180" t="s">
        <v>1373</v>
      </c>
      <c r="J180" s="109"/>
    </row>
    <row r="181" spans="3:12">
      <c r="C181" t="s">
        <v>1374</v>
      </c>
    </row>
    <row r="182" spans="3:12">
      <c r="C182" t="s">
        <v>1375</v>
      </c>
    </row>
    <row r="183" spans="3:12">
      <c r="C183" t="s">
        <v>1376</v>
      </c>
    </row>
    <row r="184" spans="3:12">
      <c r="C184" t="s">
        <v>1377</v>
      </c>
    </row>
    <row r="185" spans="3:12">
      <c r="C185" t="s">
        <v>1378</v>
      </c>
    </row>
    <row r="186" spans="3:12">
      <c r="C186" t="s">
        <v>1379</v>
      </c>
    </row>
    <row r="187" spans="3:12">
      <c r="C187" t="s">
        <v>1380</v>
      </c>
    </row>
    <row r="188" spans="3:12">
      <c r="C188" t="s">
        <v>1381</v>
      </c>
    </row>
    <row r="189" spans="3:12">
      <c r="C189" t="s">
        <v>1382</v>
      </c>
    </row>
    <row r="190" spans="3:12">
      <c r="C190" t="s">
        <v>1383</v>
      </c>
    </row>
    <row r="191" spans="3:12">
      <c r="C191" t="s">
        <v>1384</v>
      </c>
    </row>
    <row r="192" spans="3:12">
      <c r="C192" t="s">
        <v>1385</v>
      </c>
    </row>
    <row r="193" spans="3:11">
      <c r="C193" t="s">
        <v>1386</v>
      </c>
    </row>
    <row r="194" spans="3:11">
      <c r="C194" t="s">
        <v>1387</v>
      </c>
    </row>
    <row r="195" spans="3:11">
      <c r="C195" t="s">
        <v>1388</v>
      </c>
      <c r="F195" s="54" t="s">
        <v>2770</v>
      </c>
    </row>
    <row r="196" spans="3:11">
      <c r="C196" t="s">
        <v>1389</v>
      </c>
      <c r="K196" t="s">
        <v>1738</v>
      </c>
    </row>
    <row r="197" spans="3:11">
      <c r="C197" t="s">
        <v>1390</v>
      </c>
    </row>
    <row r="198" spans="3:11">
      <c r="C198" t="s">
        <v>1391</v>
      </c>
    </row>
    <row r="199" spans="3:11">
      <c r="C199" t="s">
        <v>1392</v>
      </c>
    </row>
    <row r="200" spans="3:11">
      <c r="C200" t="s">
        <v>1393</v>
      </c>
    </row>
    <row r="201" spans="3:11">
      <c r="C201" t="s">
        <v>1394</v>
      </c>
    </row>
    <row r="202" spans="3:11">
      <c r="C202" t="s">
        <v>1395</v>
      </c>
    </row>
    <row r="203" spans="3:11">
      <c r="C203" t="s">
        <v>1396</v>
      </c>
    </row>
    <row r="204" spans="3:11">
      <c r="C204" t="s">
        <v>1397</v>
      </c>
    </row>
    <row r="205" spans="3:11">
      <c r="C205" t="s">
        <v>1398</v>
      </c>
    </row>
    <row r="206" spans="3:11">
      <c r="C206" t="s">
        <v>1399</v>
      </c>
    </row>
    <row r="207" spans="3:11">
      <c r="C207" t="s">
        <v>1400</v>
      </c>
    </row>
    <row r="208" spans="3:11">
      <c r="C208" t="s">
        <v>1401</v>
      </c>
    </row>
    <row r="209" spans="3:7">
      <c r="C209" t="s">
        <v>1402</v>
      </c>
    </row>
    <row r="214" spans="3:7">
      <c r="C214" t="s">
        <v>953</v>
      </c>
    </row>
    <row r="215" spans="3:7">
      <c r="C215" t="s">
        <v>953</v>
      </c>
      <c r="D215" t="s">
        <v>926</v>
      </c>
      <c r="E215" s="93"/>
    </row>
    <row r="216" spans="3:7">
      <c r="C216" t="s">
        <v>953</v>
      </c>
      <c r="D216" t="s">
        <v>42</v>
      </c>
      <c r="E216" s="189">
        <v>39.68</v>
      </c>
      <c r="F216" t="s">
        <v>954</v>
      </c>
    </row>
    <row r="217" spans="3:7">
      <c r="C217" t="s">
        <v>953</v>
      </c>
      <c r="D217" t="s">
        <v>955</v>
      </c>
      <c r="E217" s="93">
        <v>59.99</v>
      </c>
      <c r="F217" t="s">
        <v>956</v>
      </c>
    </row>
    <row r="218" spans="3:7">
      <c r="C218" t="s">
        <v>953</v>
      </c>
      <c r="D218" t="s">
        <v>933</v>
      </c>
    </row>
    <row r="219" spans="3:7">
      <c r="C219" t="s">
        <v>953</v>
      </c>
      <c r="D219" t="s">
        <v>54</v>
      </c>
      <c r="E219" t="s">
        <v>957</v>
      </c>
      <c r="F219" t="s">
        <v>958</v>
      </c>
    </row>
    <row r="220" spans="3:7">
      <c r="C220" t="s">
        <v>953</v>
      </c>
      <c r="D220" t="s">
        <v>937</v>
      </c>
      <c r="E220" s="93">
        <v>61.28</v>
      </c>
      <c r="F220" t="s">
        <v>956</v>
      </c>
    </row>
    <row r="221" spans="3:7">
      <c r="C221" t="s">
        <v>953</v>
      </c>
      <c r="D221" t="s">
        <v>939</v>
      </c>
      <c r="E221" s="142">
        <v>33.99</v>
      </c>
      <c r="F221" t="s">
        <v>956</v>
      </c>
    </row>
    <row r="222" spans="3:7">
      <c r="C222" t="s">
        <v>953</v>
      </c>
      <c r="D222" t="s">
        <v>896</v>
      </c>
      <c r="E222" s="344">
        <v>21</v>
      </c>
      <c r="F222" t="s">
        <v>446</v>
      </c>
    </row>
    <row r="223" spans="3:7">
      <c r="C223" t="s">
        <v>953</v>
      </c>
      <c r="D223" t="s">
        <v>941</v>
      </c>
      <c r="E223" s="144">
        <v>51.59</v>
      </c>
      <c r="F223" s="190">
        <v>2000</v>
      </c>
      <c r="G223" t="s">
        <v>959</v>
      </c>
    </row>
    <row r="224" spans="3:7">
      <c r="C224" t="s">
        <v>953</v>
      </c>
      <c r="E224" s="144">
        <v>31.59</v>
      </c>
      <c r="F224">
        <v>1000</v>
      </c>
      <c r="G224" t="s">
        <v>959</v>
      </c>
    </row>
    <row r="225" spans="3:11">
      <c r="D225" t="s">
        <v>944</v>
      </c>
      <c r="E225" s="144">
        <v>56.95</v>
      </c>
      <c r="F225" t="s">
        <v>956</v>
      </c>
    </row>
    <row r="226" spans="3:11">
      <c r="D226" t="s">
        <v>942</v>
      </c>
      <c r="E226" s="189">
        <v>35.619999999999997</v>
      </c>
    </row>
    <row r="227" spans="3:11">
      <c r="C227" t="s">
        <v>139</v>
      </c>
    </row>
    <row r="228" spans="3:11">
      <c r="D228" s="18" t="s">
        <v>121</v>
      </c>
      <c r="E228" s="18">
        <v>0.81</v>
      </c>
      <c r="F228" s="18"/>
      <c r="G228" s="18" t="s">
        <v>141</v>
      </c>
      <c r="I228" t="s">
        <v>138</v>
      </c>
      <c r="J228">
        <v>1.69</v>
      </c>
      <c r="K228" t="s">
        <v>141</v>
      </c>
    </row>
    <row r="231" spans="3:11">
      <c r="C231" t="s">
        <v>4297</v>
      </c>
    </row>
    <row r="232" spans="3:11">
      <c r="C232" t="s">
        <v>4298</v>
      </c>
    </row>
    <row r="233" spans="3:11">
      <c r="C233" t="s">
        <v>4299</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D136" workbookViewId="0">
      <selection activeCell="D145" sqref="D145"/>
    </sheetView>
  </sheetViews>
  <sheetFormatPr defaultRowHeight="15"/>
  <cols>
    <col min="1" max="1" width="33.28515625" style="481" customWidth="1"/>
    <col min="2" max="2" width="26.28515625" customWidth="1"/>
    <col min="3" max="3" width="95" customWidth="1"/>
    <col min="4" max="4" width="35.140625" customWidth="1"/>
    <col min="5" max="5" width="22.28515625" bestFit="1" customWidth="1"/>
    <col min="6" max="6" width="38" customWidth="1"/>
    <col min="7" max="7" width="19.42578125" customWidth="1"/>
    <col min="9" max="9" width="30.5703125" customWidth="1"/>
  </cols>
  <sheetData>
    <row r="1" spans="2:9" ht="18.75">
      <c r="C1" s="23" t="s">
        <v>158</v>
      </c>
      <c r="D1" s="17" t="s">
        <v>924</v>
      </c>
    </row>
    <row r="2" spans="2:9" s="481" customFormat="1" ht="15.75" customHeight="1">
      <c r="C2" s="23"/>
      <c r="D2" s="545"/>
    </row>
    <row r="3" spans="2:9" s="481" customFormat="1" ht="15.75" customHeight="1">
      <c r="C3" s="23"/>
      <c r="D3" s="545"/>
    </row>
    <row r="4" spans="2:9" s="481" customFormat="1" ht="15.75" customHeight="1">
      <c r="C4" s="23"/>
      <c r="D4" s="545"/>
    </row>
    <row r="5" spans="2:9" s="481" customFormat="1" ht="15.75" customHeight="1">
      <c r="B5" s="481" t="s">
        <v>4379</v>
      </c>
      <c r="C5" s="23" t="s">
        <v>120</v>
      </c>
      <c r="D5" s="545">
        <v>17.84</v>
      </c>
    </row>
    <row r="6" spans="2:9" s="481" customFormat="1" ht="15.75" customHeight="1">
      <c r="B6" s="481" t="s">
        <v>4378</v>
      </c>
      <c r="C6" s="23" t="s">
        <v>120</v>
      </c>
      <c r="D6" s="545">
        <v>3.28</v>
      </c>
    </row>
    <row r="7" spans="2:9" s="481" customFormat="1" ht="15.75" customHeight="1">
      <c r="C7" s="23"/>
      <c r="D7" s="545"/>
    </row>
    <row r="8" spans="2:9" ht="18.75">
      <c r="C8" s="29" t="s">
        <v>25</v>
      </c>
      <c r="D8" s="129" t="s">
        <v>26</v>
      </c>
      <c r="E8" s="129" t="s">
        <v>27</v>
      </c>
      <c r="F8" s="129" t="s">
        <v>143</v>
      </c>
      <c r="G8" s="129" t="s">
        <v>35</v>
      </c>
      <c r="H8" s="129" t="s">
        <v>159</v>
      </c>
      <c r="I8" s="29" t="s">
        <v>143</v>
      </c>
    </row>
    <row r="9" spans="2:9" ht="18.75">
      <c r="C9" s="29" t="s">
        <v>613</v>
      </c>
      <c r="D9" s="129"/>
      <c r="E9" s="129"/>
      <c r="F9" s="129"/>
      <c r="G9" s="129"/>
      <c r="H9" s="129"/>
      <c r="I9" s="29"/>
    </row>
    <row r="10" spans="2:9" ht="18.75">
      <c r="C10" s="45" t="s">
        <v>614</v>
      </c>
      <c r="D10" s="129"/>
      <c r="E10" s="129"/>
      <c r="F10" s="129"/>
      <c r="G10" s="129"/>
      <c r="H10" s="129"/>
      <c r="I10" s="29"/>
    </row>
    <row r="11" spans="2:9" ht="18.75">
      <c r="C11" s="23" t="s">
        <v>475</v>
      </c>
    </row>
    <row r="12" spans="2:9" ht="15.75">
      <c r="C12" s="105" t="s">
        <v>499</v>
      </c>
    </row>
    <row r="13" spans="2:9">
      <c r="C13" s="6"/>
    </row>
    <row r="14" spans="2:9" ht="18.75">
      <c r="C14" s="23" t="s">
        <v>161</v>
      </c>
    </row>
    <row r="15" spans="2:9">
      <c r="C15" s="99" t="s">
        <v>477</v>
      </c>
    </row>
    <row r="16" spans="2:9">
      <c r="C16" s="17" t="s">
        <v>1759</v>
      </c>
    </row>
    <row r="17" spans="1:8">
      <c r="C17" s="6"/>
    </row>
    <row r="18" spans="1:8" ht="21">
      <c r="C18" s="98" t="s">
        <v>476</v>
      </c>
    </row>
    <row r="19" spans="1:8" ht="15.75">
      <c r="C19" s="139" t="s">
        <v>603</v>
      </c>
    </row>
    <row r="20" spans="1:8">
      <c r="C20" s="6" t="s">
        <v>43</v>
      </c>
    </row>
    <row r="21" spans="1:8" ht="15.75" customHeight="1">
      <c r="C21" s="6" t="s">
        <v>44</v>
      </c>
      <c r="D21" t="s">
        <v>135</v>
      </c>
      <c r="E21">
        <v>11.39</v>
      </c>
      <c r="G21" t="s">
        <v>42</v>
      </c>
      <c r="H21">
        <v>14.37</v>
      </c>
    </row>
    <row r="22" spans="1:8" ht="15.75" customHeight="1">
      <c r="C22" s="6"/>
    </row>
    <row r="23" spans="1:8" ht="15.75" customHeight="1"/>
    <row r="24" spans="1:8" ht="15.75" customHeight="1"/>
    <row r="25" spans="1:8" s="481" customFormat="1" ht="15.75" customHeight="1">
      <c r="C25" s="238" t="s">
        <v>509</v>
      </c>
    </row>
    <row r="27" spans="1:8">
      <c r="A27" s="54" t="s">
        <v>2719</v>
      </c>
      <c r="B27" s="229" t="s">
        <v>1410</v>
      </c>
    </row>
    <row r="28" spans="1:8">
      <c r="B28" t="s">
        <v>590</v>
      </c>
      <c r="C28" s="17" t="s">
        <v>602</v>
      </c>
    </row>
    <row r="29" spans="1:8">
      <c r="B29" t="s">
        <v>591</v>
      </c>
      <c r="C29" s="17" t="s">
        <v>601</v>
      </c>
    </row>
    <row r="30" spans="1:8">
      <c r="B30" t="s">
        <v>592</v>
      </c>
      <c r="C30" s="17" t="s">
        <v>600</v>
      </c>
    </row>
    <row r="31" spans="1:8" s="481" customFormat="1">
      <c r="C31" s="417"/>
    </row>
    <row r="32" spans="1:8">
      <c r="B32" s="96" t="s">
        <v>2738</v>
      </c>
      <c r="C32" s="482" t="s">
        <v>122</v>
      </c>
      <c r="D32" s="482">
        <v>9.59</v>
      </c>
    </row>
    <row r="33" spans="1:5" s="417" customFormat="1">
      <c r="B33" s="96"/>
    </row>
    <row r="34" spans="1:5" s="417" customFormat="1">
      <c r="B34" s="237" t="s">
        <v>1759</v>
      </c>
    </row>
    <row r="35" spans="1:5" s="417" customFormat="1">
      <c r="B35" s="542" t="s">
        <v>2757</v>
      </c>
    </row>
    <row r="36" spans="1:5" ht="15.75" customHeight="1">
      <c r="B36" s="158" t="s">
        <v>480</v>
      </c>
    </row>
    <row r="37" spans="1:5">
      <c r="B37" s="77" t="s">
        <v>590</v>
      </c>
      <c r="C37" s="17"/>
    </row>
    <row r="38" spans="1:5">
      <c r="B38" s="77" t="s">
        <v>591</v>
      </c>
      <c r="C38" s="135" t="s">
        <v>117</v>
      </c>
    </row>
    <row r="39" spans="1:5">
      <c r="B39" s="205" t="s">
        <v>592</v>
      </c>
      <c r="C39" t="s">
        <v>145</v>
      </c>
      <c r="D39" t="s">
        <v>42</v>
      </c>
      <c r="E39">
        <v>98</v>
      </c>
    </row>
    <row r="40" spans="1:5" s="481" customFormat="1">
      <c r="B40" s="205"/>
      <c r="C40" s="107" t="s">
        <v>1252</v>
      </c>
      <c r="D40" s="17" t="s">
        <v>122</v>
      </c>
      <c r="E40" s="17">
        <v>54</v>
      </c>
    </row>
    <row r="41" spans="1:5" s="481" customFormat="1">
      <c r="B41" s="77"/>
    </row>
    <row r="42" spans="1:5" s="417" customFormat="1">
      <c r="B42" s="96"/>
    </row>
    <row r="43" spans="1:5" ht="21">
      <c r="C43" s="98" t="s">
        <v>1405</v>
      </c>
    </row>
    <row r="44" spans="1:5" ht="15.75">
      <c r="A44" s="419" t="s">
        <v>2659</v>
      </c>
      <c r="C44" s="139" t="s">
        <v>2930</v>
      </c>
    </row>
    <row r="45" spans="1:5" ht="15.75" customHeight="1">
      <c r="B45" s="107" t="s">
        <v>597</v>
      </c>
      <c r="D45" s="226" t="s">
        <v>1415</v>
      </c>
    </row>
    <row r="46" spans="1:5" ht="15.75" customHeight="1">
      <c r="B46" t="s">
        <v>590</v>
      </c>
    </row>
    <row r="47" spans="1:5" ht="15.75" customHeight="1">
      <c r="B47" t="s">
        <v>591</v>
      </c>
    </row>
    <row r="48" spans="1:5" ht="15.75" customHeight="1">
      <c r="B48" t="s">
        <v>2741</v>
      </c>
      <c r="C48" t="s">
        <v>2963</v>
      </c>
      <c r="D48" t="s">
        <v>122</v>
      </c>
      <c r="E48" s="545">
        <v>39</v>
      </c>
    </row>
    <row r="49" spans="1:9" s="481" customFormat="1" ht="15.75" customHeight="1">
      <c r="B49" s="481" t="s">
        <v>2742</v>
      </c>
    </row>
    <row r="50" spans="1:9" s="481" customFormat="1" ht="15.75" customHeight="1"/>
    <row r="51" spans="1:9" ht="15.75" customHeight="1">
      <c r="A51" s="419" t="s">
        <v>4362</v>
      </c>
      <c r="B51" s="545" t="s">
        <v>2935</v>
      </c>
      <c r="C51" s="6" t="s">
        <v>2938</v>
      </c>
    </row>
    <row r="52" spans="1:9" s="481" customFormat="1" ht="15.75" customHeight="1">
      <c r="A52" s="417"/>
    </row>
    <row r="53" spans="1:9" ht="15.75" customHeight="1">
      <c r="A53" s="413" t="s">
        <v>2879</v>
      </c>
      <c r="B53" s="545" t="s">
        <v>2884</v>
      </c>
      <c r="C53" s="227" t="s">
        <v>2881</v>
      </c>
      <c r="F53" s="59" t="s">
        <v>649</v>
      </c>
      <c r="G53" s="546"/>
      <c r="H53" t="s">
        <v>42</v>
      </c>
      <c r="I53">
        <v>19.48</v>
      </c>
    </row>
    <row r="54" spans="1:9" s="417" customFormat="1" ht="15.75" customHeight="1">
      <c r="A54" s="419"/>
      <c r="B54" s="56" t="s">
        <v>647</v>
      </c>
      <c r="C54" s="172" t="s">
        <v>2885</v>
      </c>
      <c r="G54" s="546"/>
    </row>
    <row r="55" spans="1:9" ht="15.75" customHeight="1">
      <c r="A55" s="413" t="s">
        <v>2880</v>
      </c>
      <c r="B55" s="545" t="s">
        <v>2884</v>
      </c>
      <c r="C55" s="227" t="s">
        <v>2882</v>
      </c>
      <c r="D55" t="s">
        <v>42</v>
      </c>
      <c r="E55">
        <v>19.48</v>
      </c>
      <c r="F55" s="59" t="s">
        <v>650</v>
      </c>
      <c r="G55" s="154" t="s">
        <v>651</v>
      </c>
      <c r="H55" t="s">
        <v>42</v>
      </c>
      <c r="I55">
        <v>3.47</v>
      </c>
    </row>
    <row r="56" spans="1:9">
      <c r="A56" s="419"/>
      <c r="B56" s="56" t="s">
        <v>646</v>
      </c>
      <c r="C56" s="172" t="s">
        <v>2886</v>
      </c>
    </row>
    <row r="57" spans="1:9" ht="15.75" customHeight="1">
      <c r="F57" s="141" t="s">
        <v>654</v>
      </c>
      <c r="H57" t="s">
        <v>42</v>
      </c>
      <c r="I57">
        <v>8.99</v>
      </c>
    </row>
    <row r="58" spans="1:9" s="481" customFormat="1" ht="15.75" customHeight="1">
      <c r="F58" s="141"/>
    </row>
    <row r="59" spans="1:9" s="481" customFormat="1" ht="15.75" customHeight="1">
      <c r="A59" s="419" t="s">
        <v>4434</v>
      </c>
      <c r="B59" s="545" t="s">
        <v>4432</v>
      </c>
      <c r="C59" s="417" t="s">
        <v>4431</v>
      </c>
      <c r="D59" s="545" t="s">
        <v>2473</v>
      </c>
      <c r="E59" s="481">
        <v>0.56999999999999995</v>
      </c>
      <c r="F59" s="417" t="s">
        <v>2883</v>
      </c>
      <c r="G59" s="545" t="s">
        <v>122</v>
      </c>
      <c r="H59" s="545">
        <v>0.97</v>
      </c>
    </row>
    <row r="60" spans="1:9" s="481" customFormat="1" ht="15.75" customHeight="1">
      <c r="A60" s="419"/>
      <c r="B60" s="545" t="s">
        <v>4433</v>
      </c>
      <c r="C60" s="417" t="s">
        <v>4430</v>
      </c>
      <c r="D60" s="545" t="s">
        <v>2473</v>
      </c>
      <c r="E60" s="545">
        <v>1.25</v>
      </c>
      <c r="F60" s="96"/>
    </row>
    <row r="61" spans="1:9" ht="15.75" customHeight="1">
      <c r="A61" s="419"/>
      <c r="C61" s="417" t="s">
        <v>2887</v>
      </c>
      <c r="D61" t="s">
        <v>122</v>
      </c>
      <c r="E61">
        <v>4.51</v>
      </c>
    </row>
    <row r="62" spans="1:9" s="481" customFormat="1" ht="15.75" customHeight="1">
      <c r="C62" s="417"/>
      <c r="D62" s="545"/>
      <c r="E62" s="545"/>
      <c r="F62" s="96"/>
    </row>
    <row r="63" spans="1:9" ht="15.75">
      <c r="A63" s="796" t="s">
        <v>2930</v>
      </c>
      <c r="C63" s="417" t="s">
        <v>4435</v>
      </c>
      <c r="D63" s="417" t="s">
        <v>122</v>
      </c>
      <c r="E63" s="417">
        <v>5.85</v>
      </c>
    </row>
    <row r="64" spans="1:9">
      <c r="A64" s="545" t="s">
        <v>2931</v>
      </c>
      <c r="B64" s="545" t="s">
        <v>4437</v>
      </c>
      <c r="C64" s="417" t="s">
        <v>4436</v>
      </c>
      <c r="D64" s="417" t="s">
        <v>122</v>
      </c>
      <c r="E64" s="417">
        <v>0.68</v>
      </c>
    </row>
    <row r="65" spans="1:6" s="481" customFormat="1" ht="15.75" customHeight="1">
      <c r="C65" s="417"/>
      <c r="D65" s="545"/>
      <c r="E65" s="545"/>
    </row>
    <row r="66" spans="1:6">
      <c r="A66" s="417" t="s">
        <v>2929</v>
      </c>
    </row>
    <row r="67" spans="1:6" s="481" customFormat="1" ht="15.75" customHeight="1">
      <c r="A67" s="139" t="s">
        <v>2930</v>
      </c>
      <c r="C67" s="417"/>
      <c r="D67" s="545"/>
      <c r="E67" s="545"/>
    </row>
    <row r="68" spans="1:6" s="417" customFormat="1" ht="15.75" customHeight="1">
      <c r="A68" s="797"/>
    </row>
    <row r="69" spans="1:6" ht="15.75" customHeight="1">
      <c r="B69" s="63" t="s">
        <v>660</v>
      </c>
      <c r="C69" s="225" t="s">
        <v>512</v>
      </c>
      <c r="D69" s="417"/>
      <c r="E69" s="144"/>
    </row>
    <row r="70" spans="1:6">
      <c r="C70" s="39" t="s">
        <v>606</v>
      </c>
    </row>
    <row r="71" spans="1:6" s="417" customFormat="1" ht="15.75" customHeight="1"/>
    <row r="72" spans="1:6" s="417" customFormat="1" ht="15.75" customHeight="1"/>
    <row r="73" spans="1:6" s="417" customFormat="1" ht="15.75" customHeight="1">
      <c r="A73" s="789"/>
    </row>
    <row r="74" spans="1:6" s="417" customFormat="1" ht="15.75" customHeight="1"/>
    <row r="75" spans="1:6" s="417" customFormat="1" ht="15.75" customHeight="1"/>
    <row r="76" spans="1:6" s="417" customFormat="1" ht="15.75" customHeight="1"/>
    <row r="77" spans="1:6" s="417" customFormat="1" ht="15.75" customHeight="1"/>
    <row r="78" spans="1:6" s="417" customFormat="1" ht="15.75" customHeight="1"/>
    <row r="79" spans="1:6" s="417" customFormat="1" ht="15.75" customHeight="1">
      <c r="D79"/>
      <c r="E79" t="s">
        <v>42</v>
      </c>
      <c r="F79">
        <v>5.99</v>
      </c>
    </row>
    <row r="80" spans="1:6" ht="15.75" customHeight="1">
      <c r="A80" s="17" t="s">
        <v>481</v>
      </c>
      <c r="B80" s="107" t="s">
        <v>598</v>
      </c>
    </row>
    <row r="81" spans="1:9" ht="15.75" customHeight="1">
      <c r="B81" s="413" t="s">
        <v>590</v>
      </c>
      <c r="C81" s="482"/>
    </row>
    <row r="82" spans="1:9" ht="15.75" customHeight="1">
      <c r="B82" s="413" t="s">
        <v>591</v>
      </c>
      <c r="C82" s="17"/>
    </row>
    <row r="83" spans="1:9" s="481" customFormat="1" ht="15.75" customHeight="1">
      <c r="B83" s="413" t="s">
        <v>2743</v>
      </c>
      <c r="C83" s="417" t="s">
        <v>2744</v>
      </c>
      <c r="D83" s="481" t="s">
        <v>122</v>
      </c>
      <c r="E83" s="481">
        <v>54</v>
      </c>
    </row>
    <row r="84" spans="1:9" ht="15.75" customHeight="1"/>
    <row r="85" spans="1:9" s="481" customFormat="1" ht="15.75" customHeight="1">
      <c r="B85" s="88" t="s">
        <v>1253</v>
      </c>
      <c r="C85" s="417"/>
      <c r="D85" s="417"/>
      <c r="E85" s="417"/>
    </row>
    <row r="86" spans="1:9" ht="15.75" customHeight="1">
      <c r="B86" s="413" t="s">
        <v>590</v>
      </c>
      <c r="C86" s="143"/>
    </row>
    <row r="87" spans="1:9" ht="15.75" customHeight="1">
      <c r="B87" s="413" t="s">
        <v>591</v>
      </c>
      <c r="C87" s="104" t="s">
        <v>2380</v>
      </c>
    </row>
    <row r="88" spans="1:9" ht="15.75" customHeight="1">
      <c r="B88" s="413" t="s">
        <v>592</v>
      </c>
      <c r="C88" s="92" t="s">
        <v>478</v>
      </c>
      <c r="D88" t="s">
        <v>122</v>
      </c>
      <c r="E88">
        <v>68</v>
      </c>
      <c r="F88" t="s">
        <v>1301</v>
      </c>
    </row>
    <row r="89" spans="1:9" ht="15.75" customHeight="1">
      <c r="B89" s="41"/>
    </row>
    <row r="90" spans="1:9" ht="15.75" customHeight="1">
      <c r="A90" s="417" t="s">
        <v>2658</v>
      </c>
      <c r="B90" s="41"/>
      <c r="C90" s="92" t="s">
        <v>1300</v>
      </c>
      <c r="D90" s="17" t="s">
        <v>1306</v>
      </c>
    </row>
    <row r="91" spans="1:9" ht="15.75" customHeight="1">
      <c r="A91" s="417" t="s">
        <v>2658</v>
      </c>
      <c r="B91" s="413"/>
      <c r="C91" s="134" t="s">
        <v>498</v>
      </c>
      <c r="D91" s="17" t="s">
        <v>42</v>
      </c>
      <c r="E91" s="17">
        <v>5.8</v>
      </c>
      <c r="F91" s="17"/>
      <c r="G91" s="17" t="s">
        <v>1302</v>
      </c>
      <c r="H91" s="17">
        <v>1.75</v>
      </c>
      <c r="I91" s="17" t="s">
        <v>1303</v>
      </c>
    </row>
    <row r="92" spans="1:9" ht="15.75" customHeight="1">
      <c r="A92" s="417" t="s">
        <v>2658</v>
      </c>
      <c r="B92" s="413"/>
      <c r="C92" s="134" t="s">
        <v>1305</v>
      </c>
      <c r="D92" s="17"/>
      <c r="E92" s="17"/>
      <c r="F92" s="17"/>
      <c r="G92" s="17" t="s">
        <v>1304</v>
      </c>
      <c r="H92" s="17"/>
      <c r="I92" s="17"/>
    </row>
    <row r="93" spans="1:9" ht="15.75" customHeight="1">
      <c r="A93" s="417" t="s">
        <v>2658</v>
      </c>
      <c r="B93" s="545" t="s">
        <v>2935</v>
      </c>
      <c r="C93" s="92" t="s">
        <v>2934</v>
      </c>
      <c r="D93" t="s">
        <v>42</v>
      </c>
      <c r="E93">
        <v>5.49</v>
      </c>
    </row>
    <row r="94" spans="1:9" ht="15.75" customHeight="1">
      <c r="A94" s="419" t="s">
        <v>4361</v>
      </c>
      <c r="B94" s="413" t="s">
        <v>646</v>
      </c>
      <c r="C94" s="172" t="s">
        <v>479</v>
      </c>
    </row>
    <row r="95" spans="1:9" ht="15.75" customHeight="1">
      <c r="A95" s="419" t="s">
        <v>4361</v>
      </c>
      <c r="B95" s="413" t="s">
        <v>647</v>
      </c>
      <c r="C95" s="172" t="s">
        <v>648</v>
      </c>
    </row>
    <row r="96" spans="1:9" ht="15.75" customHeight="1"/>
    <row r="97" spans="1:6" ht="15.75" customHeight="1"/>
    <row r="98" spans="1:6" s="481" customFormat="1" ht="15.75" customHeight="1"/>
    <row r="100" spans="1:6" s="417" customFormat="1" ht="15.75" customHeight="1">
      <c r="A100" s="234" t="s">
        <v>1406</v>
      </c>
    </row>
    <row r="101" spans="1:6" s="417" customFormat="1" ht="15.75" customHeight="1">
      <c r="A101" s="234"/>
    </row>
    <row r="102" spans="1:6" ht="15.75" customHeight="1">
      <c r="B102" s="237" t="s">
        <v>513</v>
      </c>
      <c r="C102" s="156" t="s">
        <v>607</v>
      </c>
      <c r="D102" s="417"/>
    </row>
    <row r="103" spans="1:6">
      <c r="B103" s="56" t="s">
        <v>1254</v>
      </c>
      <c r="D103" s="417"/>
      <c r="E103" s="417"/>
      <c r="F103" s="417"/>
    </row>
    <row r="104" spans="1:6">
      <c r="B104" s="56" t="s">
        <v>1255</v>
      </c>
      <c r="C104" s="156"/>
      <c r="D104" s="417"/>
      <c r="E104" s="417"/>
      <c r="F104" s="417"/>
    </row>
    <row r="105" spans="1:6">
      <c r="B105" s="56" t="s">
        <v>592</v>
      </c>
      <c r="D105" s="417"/>
      <c r="E105" s="417"/>
      <c r="F105" s="417"/>
    </row>
    <row r="106" spans="1:6">
      <c r="B106" s="237" t="s">
        <v>1408</v>
      </c>
      <c r="D106" s="156"/>
    </row>
    <row r="107" spans="1:6" s="481" customFormat="1">
      <c r="B107" s="541" t="s">
        <v>1254</v>
      </c>
      <c r="D107" s="156"/>
    </row>
    <row r="108" spans="1:6" s="481" customFormat="1">
      <c r="B108" s="541" t="s">
        <v>1255</v>
      </c>
      <c r="D108" s="156"/>
    </row>
    <row r="109" spans="1:6">
      <c r="A109" s="213" t="s">
        <v>4438</v>
      </c>
      <c r="C109" s="419" t="s">
        <v>2475</v>
      </c>
      <c r="D109" s="482" t="s">
        <v>122</v>
      </c>
      <c r="E109" s="482">
        <v>1.77</v>
      </c>
    </row>
    <row r="110" spans="1:6" s="417" customFormat="1">
      <c r="B110" s="156"/>
      <c r="C110" s="225" t="s">
        <v>2476</v>
      </c>
      <c r="D110" s="482" t="s">
        <v>122</v>
      </c>
      <c r="E110" s="482">
        <v>1.64</v>
      </c>
    </row>
    <row r="111" spans="1:6" s="417" customFormat="1">
      <c r="B111" s="156"/>
      <c r="C111" s="419" t="s">
        <v>2474</v>
      </c>
      <c r="D111" s="482" t="s">
        <v>122</v>
      </c>
      <c r="E111" s="482">
        <v>2.98</v>
      </c>
    </row>
    <row r="112" spans="1:6" s="417" customFormat="1">
      <c r="B112" s="156"/>
    </row>
    <row r="113" spans="1:8" s="417" customFormat="1">
      <c r="A113" s="419" t="s">
        <v>4382</v>
      </c>
      <c r="B113" s="419" t="s">
        <v>4381</v>
      </c>
      <c r="C113" s="225" t="s">
        <v>4380</v>
      </c>
      <c r="D113" s="419" t="s">
        <v>2473</v>
      </c>
      <c r="E113" s="545">
        <v>13.85</v>
      </c>
    </row>
    <row r="114" spans="1:8" s="417" customFormat="1">
      <c r="C114" s="96"/>
    </row>
    <row r="115" spans="1:8" s="417" customFormat="1">
      <c r="B115" s="546" t="s">
        <v>514</v>
      </c>
    </row>
    <row r="116" spans="1:8" s="481" customFormat="1">
      <c r="B116" s="546" t="s">
        <v>2745</v>
      </c>
      <c r="C116" s="135" t="s">
        <v>652</v>
      </c>
    </row>
    <row r="117" spans="1:8" s="417" customFormat="1">
      <c r="B117" s="546"/>
      <c r="C117" s="96"/>
    </row>
    <row r="119" spans="1:8">
      <c r="B119" s="158" t="s">
        <v>2746</v>
      </c>
    </row>
    <row r="120" spans="1:8">
      <c r="B120" t="s">
        <v>590</v>
      </c>
    </row>
    <row r="121" spans="1:8">
      <c r="B121" s="41" t="s">
        <v>591</v>
      </c>
      <c r="C121" t="s">
        <v>1020</v>
      </c>
      <c r="D121" s="41" t="s">
        <v>1765</v>
      </c>
      <c r="E121" s="335">
        <v>186.99</v>
      </c>
      <c r="F121" s="41"/>
      <c r="G121" s="13" t="s">
        <v>1601</v>
      </c>
      <c r="H121" s="335">
        <v>194.81</v>
      </c>
    </row>
    <row r="122" spans="1:8" s="41" customFormat="1">
      <c r="A122" s="417"/>
      <c r="B122" s="41" t="s">
        <v>592</v>
      </c>
      <c r="C122" s="228" t="s">
        <v>609</v>
      </c>
      <c r="D122" t="s">
        <v>120</v>
      </c>
      <c r="E122">
        <v>125</v>
      </c>
      <c r="F122" t="s">
        <v>42</v>
      </c>
      <c r="G122"/>
      <c r="H122">
        <v>129</v>
      </c>
    </row>
    <row r="123" spans="1:8" s="41" customFormat="1" ht="15.75">
      <c r="A123" s="417"/>
      <c r="B123" s="56" t="s">
        <v>1928</v>
      </c>
      <c r="C123" s="84" t="s">
        <v>1927</v>
      </c>
      <c r="D123" s="17" t="s">
        <v>120</v>
      </c>
      <c r="E123" s="17">
        <v>29.97</v>
      </c>
    </row>
    <row r="124" spans="1:8" s="41" customFormat="1" ht="15.75">
      <c r="A124" s="417"/>
      <c r="B124" s="56"/>
      <c r="C124" s="84" t="s">
        <v>1926</v>
      </c>
      <c r="D124" s="17" t="s">
        <v>120</v>
      </c>
      <c r="E124" s="17">
        <v>19.27</v>
      </c>
      <c r="F124"/>
    </row>
    <row r="125" spans="1:8" s="41" customFormat="1" ht="15.75">
      <c r="A125" s="417"/>
      <c r="D125" s="84"/>
      <c r="F125"/>
    </row>
    <row r="126" spans="1:8" s="41" customFormat="1">
      <c r="A126" s="417"/>
      <c r="C126" s="158" t="s">
        <v>1404</v>
      </c>
    </row>
    <row r="127" spans="1:8">
      <c r="B127" s="17" t="s">
        <v>590</v>
      </c>
      <c r="C127" s="41" t="s">
        <v>1403</v>
      </c>
      <c r="D127" s="17" t="s">
        <v>122</v>
      </c>
      <c r="E127" s="17">
        <v>84.99</v>
      </c>
    </row>
    <row r="128" spans="1:8">
      <c r="B128" s="17" t="s">
        <v>591</v>
      </c>
      <c r="C128" s="135" t="s">
        <v>653</v>
      </c>
      <c r="D128" s="17" t="s">
        <v>122</v>
      </c>
      <c r="E128" s="17">
        <v>57</v>
      </c>
    </row>
    <row r="129" spans="1:7">
      <c r="B129" s="17" t="s">
        <v>592</v>
      </c>
      <c r="C129" s="107" t="s">
        <v>2381</v>
      </c>
      <c r="D129" s="17" t="s">
        <v>122</v>
      </c>
      <c r="E129" s="17">
        <v>12.13</v>
      </c>
    </row>
    <row r="130" spans="1:7">
      <c r="B130" s="17"/>
      <c r="C130" s="107" t="s">
        <v>1419</v>
      </c>
      <c r="D130" s="17" t="s">
        <v>122</v>
      </c>
      <c r="E130" s="17">
        <v>39.99</v>
      </c>
    </row>
    <row r="132" spans="1:7">
      <c r="B132" s="419"/>
      <c r="C132" s="56" t="s">
        <v>471</v>
      </c>
      <c r="D132" s="17" t="s">
        <v>122</v>
      </c>
      <c r="E132" s="142">
        <v>9.3000000000000007</v>
      </c>
      <c r="F132" s="17" t="s">
        <v>608</v>
      </c>
    </row>
    <row r="133" spans="1:7">
      <c r="B133" s="419"/>
      <c r="C133" s="56" t="s">
        <v>470</v>
      </c>
      <c r="D133" s="17"/>
      <c r="E133" s="142"/>
      <c r="F133" s="17"/>
    </row>
    <row r="134" spans="1:7">
      <c r="B134" s="41"/>
      <c r="D134" s="17"/>
      <c r="E134" s="142"/>
      <c r="F134" s="17"/>
    </row>
    <row r="135" spans="1:7">
      <c r="C135" s="96"/>
    </row>
    <row r="136" spans="1:7">
      <c r="A136" s="481" t="s">
        <v>2747</v>
      </c>
      <c r="B136" s="158" t="s">
        <v>1407</v>
      </c>
    </row>
    <row r="137" spans="1:7">
      <c r="B137" t="s">
        <v>590</v>
      </c>
      <c r="C137" t="s">
        <v>1409</v>
      </c>
    </row>
    <row r="138" spans="1:7" s="481" customFormat="1"/>
    <row r="139" spans="1:7" s="481" customFormat="1"/>
    <row r="140" spans="1:7">
      <c r="A140" s="17" t="s">
        <v>659</v>
      </c>
      <c r="B140" t="s">
        <v>591</v>
      </c>
      <c r="C140" s="6" t="s">
        <v>4141</v>
      </c>
      <c r="D140" s="481" t="s">
        <v>2235</v>
      </c>
      <c r="E140" s="471">
        <v>24</v>
      </c>
      <c r="F140" s="482" t="s">
        <v>42</v>
      </c>
      <c r="G140" s="482">
        <v>34.950000000000003</v>
      </c>
    </row>
    <row r="141" spans="1:7" s="481" customFormat="1">
      <c r="C141" s="389" t="s">
        <v>4142</v>
      </c>
      <c r="E141" s="471"/>
      <c r="F141" s="417"/>
      <c r="G141" s="417"/>
    </row>
    <row r="142" spans="1:7" s="481" customFormat="1">
      <c r="B142" s="481" t="s">
        <v>4360</v>
      </c>
      <c r="C142" s="96" t="s">
        <v>4301</v>
      </c>
      <c r="E142" s="471"/>
      <c r="F142" s="417"/>
      <c r="G142" s="417"/>
    </row>
    <row r="143" spans="1:7" s="481" customFormat="1">
      <c r="C143" s="96" t="s">
        <v>4441</v>
      </c>
      <c r="E143" s="471"/>
      <c r="F143" s="417"/>
      <c r="G143" s="417"/>
    </row>
    <row r="144" spans="1:7" s="481" customFormat="1">
      <c r="C144" s="413" t="s">
        <v>4445</v>
      </c>
      <c r="D144" s="413" t="s">
        <v>4442</v>
      </c>
      <c r="E144" s="413" t="s">
        <v>4443</v>
      </c>
      <c r="F144" s="481" t="s">
        <v>4444</v>
      </c>
      <c r="G144" s="417"/>
    </row>
    <row r="145" spans="1:7" s="481" customFormat="1">
      <c r="C145" s="417" t="s">
        <v>4452</v>
      </c>
      <c r="D145" s="481" t="s">
        <v>4451</v>
      </c>
      <c r="F145" s="417"/>
      <c r="G145" s="417"/>
    </row>
    <row r="146" spans="1:7" s="481" customFormat="1">
      <c r="F146" s="417"/>
      <c r="G146" s="417"/>
    </row>
    <row r="147" spans="1:7">
      <c r="A147" s="481" t="s">
        <v>4440</v>
      </c>
      <c r="B147" s="419" t="s">
        <v>4439</v>
      </c>
      <c r="C147" s="96" t="s">
        <v>4310</v>
      </c>
    </row>
    <row r="148" spans="1:7">
      <c r="C148" s="481" t="s">
        <v>4446</v>
      </c>
      <c r="D148" s="481" t="s">
        <v>4447</v>
      </c>
      <c r="E148" s="481" t="s">
        <v>4448</v>
      </c>
      <c r="F148" s="481" t="s">
        <v>4449</v>
      </c>
    </row>
    <row r="149" spans="1:7" s="417" customFormat="1"/>
    <row r="150" spans="1:7">
      <c r="B150" s="417" t="s">
        <v>592</v>
      </c>
      <c r="C150" t="s">
        <v>4145</v>
      </c>
      <c r="D150" s="545" t="s">
        <v>122</v>
      </c>
      <c r="E150" s="545">
        <v>119</v>
      </c>
      <c r="F150" s="417"/>
      <c r="G150" s="417"/>
    </row>
    <row r="151" spans="1:7" s="481" customFormat="1">
      <c r="C151" s="389"/>
      <c r="E151" s="471"/>
      <c r="F151" s="417"/>
      <c r="G151" s="417"/>
    </row>
    <row r="152" spans="1:7" s="481" customFormat="1">
      <c r="C152" s="485"/>
      <c r="E152" s="471"/>
      <c r="F152" s="417"/>
      <c r="G152" s="417"/>
    </row>
    <row r="153" spans="1:7" s="481" customFormat="1">
      <c r="B153" s="419" t="s">
        <v>658</v>
      </c>
      <c r="C153" s="545" t="s">
        <v>1779</v>
      </c>
      <c r="D153" t="s">
        <v>122</v>
      </c>
      <c r="E153">
        <v>2.98</v>
      </c>
      <c r="F153" s="417"/>
      <c r="G153" s="417"/>
    </row>
    <row r="154" spans="1:7">
      <c r="C154" s="156"/>
    </row>
    <row r="155" spans="1:7" s="481" customFormat="1">
      <c r="C155" s="389" t="s">
        <v>64</v>
      </c>
    </row>
    <row r="156" spans="1:7" s="481" customFormat="1">
      <c r="C156" s="545" t="s">
        <v>2953</v>
      </c>
    </row>
    <row r="157" spans="1:7" s="481" customFormat="1">
      <c r="C157" s="96"/>
    </row>
    <row r="158" spans="1:7">
      <c r="B158" s="237" t="s">
        <v>604</v>
      </c>
    </row>
    <row r="159" spans="1:7">
      <c r="B159" t="s">
        <v>590</v>
      </c>
      <c r="C159" s="100" t="s">
        <v>4143</v>
      </c>
      <c r="D159" s="545" t="s">
        <v>122</v>
      </c>
      <c r="E159" s="545">
        <v>484</v>
      </c>
    </row>
    <row r="160" spans="1:7">
      <c r="B160" t="s">
        <v>591</v>
      </c>
      <c r="C160" s="22" t="s">
        <v>4144</v>
      </c>
      <c r="D160" s="545" t="s">
        <v>122</v>
      </c>
      <c r="E160" s="545">
        <v>275</v>
      </c>
    </row>
    <row r="161" spans="1:8" s="481" customFormat="1">
      <c r="C161" s="22"/>
      <c r="E161" s="545"/>
    </row>
    <row r="162" spans="1:8" s="481" customFormat="1">
      <c r="A162" s="235" t="s">
        <v>4359</v>
      </c>
    </row>
    <row r="163" spans="1:8" s="481" customFormat="1">
      <c r="B163" s="417"/>
    </row>
    <row r="164" spans="1:8" s="481" customFormat="1">
      <c r="B164" s="417"/>
    </row>
    <row r="165" spans="1:8" ht="21">
      <c r="C165" s="24" t="s">
        <v>482</v>
      </c>
    </row>
    <row r="166" spans="1:8">
      <c r="C166" s="45" t="s">
        <v>1768</v>
      </c>
    </row>
    <row r="167" spans="1:8" ht="18.75">
      <c r="B167" s="134"/>
      <c r="C167" s="488" t="s">
        <v>1774</v>
      </c>
      <c r="D167" s="419" t="s">
        <v>1767</v>
      </c>
      <c r="E167" s="481"/>
      <c r="F167" s="481"/>
      <c r="G167" s="481"/>
      <c r="H167" s="481"/>
    </row>
    <row r="168" spans="1:8">
      <c r="A168" s="54"/>
      <c r="B168" s="134"/>
      <c r="C168" s="158" t="s">
        <v>1771</v>
      </c>
      <c r="D168" s="481"/>
      <c r="E168" s="481"/>
      <c r="F168" s="481"/>
      <c r="G168" s="481"/>
      <c r="H168" s="481"/>
    </row>
    <row r="169" spans="1:8">
      <c r="A169" s="54"/>
      <c r="B169" s="413" t="s">
        <v>2418</v>
      </c>
      <c r="C169" s="417" t="s">
        <v>1268</v>
      </c>
      <c r="D169" s="482" t="s">
        <v>122</v>
      </c>
      <c r="E169" s="482">
        <v>0.39</v>
      </c>
      <c r="F169" s="481" t="s">
        <v>2437</v>
      </c>
      <c r="G169" s="481">
        <v>0.32</v>
      </c>
      <c r="H169" s="481"/>
    </row>
    <row r="170" spans="1:8">
      <c r="A170" s="54"/>
      <c r="B170" s="413"/>
      <c r="C170" s="481" t="s">
        <v>1265</v>
      </c>
      <c r="D170" s="482" t="s">
        <v>122</v>
      </c>
      <c r="E170" s="420">
        <v>0.78</v>
      </c>
      <c r="F170" s="481"/>
      <c r="G170" s="481"/>
      <c r="H170" s="481"/>
    </row>
    <row r="171" spans="1:8">
      <c r="A171" s="54"/>
      <c r="B171" s="413"/>
      <c r="C171" s="96" t="s">
        <v>1264</v>
      </c>
      <c r="D171" s="482" t="s">
        <v>122</v>
      </c>
      <c r="E171" s="482">
        <v>1.98</v>
      </c>
      <c r="F171" s="481"/>
      <c r="G171" s="481"/>
      <c r="H171" s="481"/>
    </row>
    <row r="172" spans="1:8">
      <c r="A172" s="54"/>
      <c r="B172" s="417"/>
      <c r="C172" s="417"/>
      <c r="D172" s="482"/>
      <c r="E172" s="482"/>
      <c r="F172" s="481"/>
      <c r="G172" s="481"/>
      <c r="H172" s="481"/>
    </row>
    <row r="173" spans="1:8">
      <c r="A173" s="54" t="s">
        <v>2418</v>
      </c>
      <c r="B173" s="413" t="s">
        <v>1769</v>
      </c>
      <c r="C173" s="417" t="s">
        <v>1263</v>
      </c>
      <c r="D173" s="482" t="s">
        <v>122</v>
      </c>
      <c r="E173" s="482">
        <v>1.1399999999999999</v>
      </c>
      <c r="F173" s="481" t="s">
        <v>2438</v>
      </c>
      <c r="G173" s="481">
        <v>0.48</v>
      </c>
      <c r="H173" s="481"/>
    </row>
    <row r="174" spans="1:8">
      <c r="A174" s="54" t="s">
        <v>2419</v>
      </c>
      <c r="B174" s="172" t="s">
        <v>1773</v>
      </c>
      <c r="C174" s="481" t="s">
        <v>630</v>
      </c>
      <c r="D174" s="482" t="s">
        <v>2473</v>
      </c>
      <c r="E174" s="482">
        <v>12.97</v>
      </c>
      <c r="F174" s="481"/>
      <c r="G174" s="481"/>
      <c r="H174" s="481"/>
    </row>
    <row r="175" spans="1:8">
      <c r="A175" s="54"/>
      <c r="B175" s="481"/>
      <c r="C175" s="481"/>
      <c r="D175" s="481"/>
      <c r="E175" s="481"/>
      <c r="F175" s="481"/>
      <c r="G175" s="481"/>
      <c r="H175" s="481"/>
    </row>
    <row r="176" spans="1:8">
      <c r="A176" s="54"/>
      <c r="B176" s="158"/>
      <c r="C176" s="158" t="s">
        <v>2436</v>
      </c>
      <c r="D176" s="417"/>
      <c r="E176" s="417"/>
      <c r="F176" s="417"/>
      <c r="G176" s="417"/>
      <c r="H176" s="417"/>
    </row>
    <row r="177" spans="1:8">
      <c r="A177" s="54"/>
      <c r="B177" s="172" t="s">
        <v>2365</v>
      </c>
      <c r="C177" s="481" t="s">
        <v>467</v>
      </c>
      <c r="D177" s="417" t="s">
        <v>122</v>
      </c>
      <c r="E177" s="482">
        <v>0.88</v>
      </c>
      <c r="F177" s="481"/>
      <c r="G177" s="481"/>
      <c r="H177" s="481"/>
    </row>
    <row r="178" spans="1:8">
      <c r="A178" s="54"/>
      <c r="B178" s="134"/>
      <c r="C178" s="417"/>
      <c r="D178" s="417"/>
      <c r="E178" s="417"/>
      <c r="F178" s="417"/>
      <c r="G178" s="417"/>
      <c r="H178" s="417"/>
    </row>
    <row r="179" spans="1:8">
      <c r="A179" s="54"/>
      <c r="B179" s="172" t="s">
        <v>1775</v>
      </c>
      <c r="C179" s="419" t="s">
        <v>2364</v>
      </c>
      <c r="D179" s="417" t="s">
        <v>122</v>
      </c>
      <c r="E179" s="417">
        <v>5.99</v>
      </c>
      <c r="F179" s="481"/>
      <c r="G179" s="481"/>
      <c r="H179" s="481"/>
    </row>
    <row r="180" spans="1:8">
      <c r="A180" s="54"/>
      <c r="B180" s="236"/>
      <c r="C180" s="419" t="s">
        <v>2363</v>
      </c>
      <c r="D180" s="417" t="s">
        <v>122</v>
      </c>
      <c r="E180" s="481">
        <v>9.9700000000000006</v>
      </c>
      <c r="F180" s="481"/>
      <c r="G180" s="481"/>
      <c r="H180" s="481"/>
    </row>
    <row r="181" spans="1:8">
      <c r="A181" s="54"/>
      <c r="B181" s="236"/>
      <c r="C181" s="96" t="s">
        <v>1776</v>
      </c>
      <c r="D181" s="482"/>
      <c r="E181" s="417"/>
      <c r="F181" s="417"/>
      <c r="G181" s="417"/>
      <c r="H181" s="417"/>
    </row>
    <row r="182" spans="1:8">
      <c r="A182" s="54"/>
      <c r="B182" s="236"/>
      <c r="C182" s="225" t="s">
        <v>632</v>
      </c>
      <c r="D182" s="482"/>
      <c r="E182" s="482"/>
      <c r="F182" s="417"/>
      <c r="G182" s="417"/>
      <c r="H182" s="417"/>
    </row>
    <row r="183" spans="1:8">
      <c r="A183" s="54"/>
      <c r="B183" s="158"/>
      <c r="C183" s="96"/>
      <c r="D183" s="417"/>
      <c r="E183" s="417"/>
      <c r="F183" s="417"/>
      <c r="G183" s="417"/>
      <c r="H183" s="417"/>
    </row>
    <row r="184" spans="1:8">
      <c r="A184" s="54"/>
      <c r="B184" s="481"/>
      <c r="C184" s="158" t="s">
        <v>1772</v>
      </c>
      <c r="D184" s="419" t="s">
        <v>2439</v>
      </c>
      <c r="E184" s="481"/>
      <c r="F184" s="481"/>
      <c r="G184" s="481"/>
      <c r="H184" s="481"/>
    </row>
    <row r="185" spans="1:8" s="481" customFormat="1">
      <c r="A185" s="54"/>
      <c r="B185" s="417"/>
      <c r="C185" s="417" t="s">
        <v>1770</v>
      </c>
      <c r="D185" s="482" t="s">
        <v>122</v>
      </c>
      <c r="E185" s="482">
        <v>0.45</v>
      </c>
      <c r="F185" s="481" t="s">
        <v>2431</v>
      </c>
      <c r="G185" s="481">
        <v>0.4</v>
      </c>
    </row>
    <row r="186" spans="1:8" s="41" customFormat="1">
      <c r="A186" s="54"/>
      <c r="B186" s="417"/>
      <c r="C186" s="94" t="s">
        <v>633</v>
      </c>
      <c r="D186" s="482" t="s">
        <v>122</v>
      </c>
      <c r="E186" s="420">
        <v>1.28</v>
      </c>
      <c r="F186" s="481" t="s">
        <v>2431</v>
      </c>
      <c r="G186" s="481">
        <v>0.78</v>
      </c>
      <c r="H186" s="481"/>
    </row>
    <row r="187" spans="1:8" s="41" customFormat="1">
      <c r="A187" s="54"/>
      <c r="B187" s="417"/>
      <c r="C187" s="96"/>
      <c r="D187" s="417"/>
      <c r="E187" s="144"/>
      <c r="F187" s="417"/>
      <c r="G187" s="481"/>
      <c r="H187" s="481"/>
    </row>
    <row r="188" spans="1:8">
      <c r="A188" s="54"/>
      <c r="B188" s="481"/>
      <c r="C188" s="481"/>
      <c r="D188" s="481"/>
      <c r="E188" s="481"/>
      <c r="F188" s="481"/>
      <c r="G188" s="481"/>
      <c r="H188" s="481"/>
    </row>
    <row r="189" spans="1:8">
      <c r="A189" s="54"/>
      <c r="B189" s="481"/>
      <c r="C189" s="158" t="s">
        <v>589</v>
      </c>
      <c r="D189" s="481"/>
      <c r="E189" s="481"/>
      <c r="F189" s="481"/>
      <c r="G189" s="481"/>
      <c r="H189" s="481"/>
    </row>
    <row r="190" spans="1:8">
      <c r="A190" s="54"/>
      <c r="B190" s="481" t="s">
        <v>2434</v>
      </c>
      <c r="C190" s="134" t="s">
        <v>2479</v>
      </c>
      <c r="D190" s="481" t="s">
        <v>122</v>
      </c>
      <c r="E190" s="481">
        <v>13.97</v>
      </c>
      <c r="F190" s="481"/>
      <c r="G190" s="481"/>
      <c r="H190" s="481"/>
    </row>
    <row r="191" spans="1:8">
      <c r="A191" s="54"/>
      <c r="B191" s="417" t="s">
        <v>592</v>
      </c>
      <c r="C191" s="481" t="s">
        <v>2480</v>
      </c>
      <c r="D191" s="482" t="s">
        <v>122</v>
      </c>
      <c r="E191" s="482">
        <v>31.63</v>
      </c>
      <c r="F191" s="481"/>
      <c r="G191" s="481"/>
      <c r="H191" s="481"/>
    </row>
    <row r="192" spans="1:8">
      <c r="A192" s="54"/>
      <c r="B192" s="417" t="s">
        <v>591</v>
      </c>
      <c r="C192" s="482" t="s">
        <v>2482</v>
      </c>
      <c r="D192" s="481"/>
      <c r="E192" s="20"/>
      <c r="F192" s="481"/>
      <c r="G192" s="481"/>
      <c r="H192" s="481"/>
    </row>
    <row r="193" spans="1:9">
      <c r="A193" s="54"/>
      <c r="B193" s="417" t="s">
        <v>590</v>
      </c>
      <c r="C193" s="482" t="s">
        <v>2481</v>
      </c>
      <c r="D193" s="481" t="s">
        <v>42</v>
      </c>
      <c r="E193" s="20">
        <v>75.430000000000007</v>
      </c>
      <c r="F193" s="481"/>
      <c r="G193" s="481"/>
      <c r="H193" s="481"/>
    </row>
    <row r="194" spans="1:9">
      <c r="A194" s="54"/>
      <c r="B194" s="417"/>
      <c r="C194" s="417" t="s">
        <v>2477</v>
      </c>
      <c r="D194" s="482" t="s">
        <v>122</v>
      </c>
      <c r="E194" s="230">
        <v>75</v>
      </c>
      <c r="F194" s="481"/>
      <c r="G194" s="481"/>
      <c r="H194" s="481"/>
    </row>
    <row r="195" spans="1:9" s="481" customFormat="1">
      <c r="A195" s="54"/>
      <c r="B195" s="417"/>
      <c r="C195" s="417" t="s">
        <v>2478</v>
      </c>
      <c r="D195" s="482" t="s">
        <v>122</v>
      </c>
      <c r="E195" s="230">
        <v>59</v>
      </c>
    </row>
    <row r="196" spans="1:9" s="481" customFormat="1">
      <c r="A196" s="54"/>
      <c r="B196" s="417"/>
      <c r="C196" s="417"/>
      <c r="E196" s="20"/>
    </row>
    <row r="197" spans="1:9">
      <c r="A197" s="54"/>
      <c r="B197" s="481"/>
      <c r="C197" s="481" t="s">
        <v>2402</v>
      </c>
      <c r="D197" s="482" t="s">
        <v>120</v>
      </c>
      <c r="E197" s="230">
        <v>12.97</v>
      </c>
      <c r="F197" s="482"/>
      <c r="G197" s="475" t="s">
        <v>2275</v>
      </c>
      <c r="H197" s="482">
        <v>12.99</v>
      </c>
    </row>
    <row r="198" spans="1:9">
      <c r="A198" s="54" t="s">
        <v>2421</v>
      </c>
      <c r="B198" s="481"/>
      <c r="C198" s="481" t="s">
        <v>2420</v>
      </c>
      <c r="D198" s="481"/>
      <c r="E198" s="481"/>
      <c r="F198" s="481"/>
      <c r="G198" s="481"/>
      <c r="H198" s="481"/>
    </row>
    <row r="199" spans="1:9">
      <c r="C199" t="s">
        <v>593</v>
      </c>
      <c r="D199" t="s">
        <v>120</v>
      </c>
      <c r="E199" s="20">
        <v>12.97</v>
      </c>
      <c r="F199" t="s">
        <v>4294</v>
      </c>
      <c r="G199" s="475" t="s">
        <v>2275</v>
      </c>
      <c r="H199">
        <v>12.99</v>
      </c>
    </row>
    <row r="200" spans="1:9">
      <c r="A200" s="419"/>
      <c r="B200" t="s">
        <v>2367</v>
      </c>
      <c r="E200" s="20"/>
    </row>
    <row r="201" spans="1:9">
      <c r="A201" s="419"/>
      <c r="B201" s="17" t="s">
        <v>662</v>
      </c>
      <c r="C201" s="56" t="s">
        <v>468</v>
      </c>
      <c r="D201" s="56" t="s">
        <v>122</v>
      </c>
      <c r="E201" s="157">
        <v>16.07</v>
      </c>
    </row>
    <row r="202" spans="1:9">
      <c r="A202" s="419"/>
      <c r="B202" s="17" t="s">
        <v>661</v>
      </c>
      <c r="C202" s="141" t="s">
        <v>631</v>
      </c>
      <c r="D202" s="56" t="s">
        <v>122</v>
      </c>
      <c r="E202" s="142">
        <v>31.97</v>
      </c>
    </row>
    <row r="203" spans="1:9">
      <c r="A203" s="419"/>
      <c r="C203" s="141" t="s">
        <v>1267</v>
      </c>
      <c r="D203" s="17" t="s">
        <v>122</v>
      </c>
      <c r="E203" s="230">
        <v>48.37</v>
      </c>
    </row>
    <row r="204" spans="1:9" s="41" customFormat="1">
      <c r="A204" s="417"/>
      <c r="C204" s="96"/>
    </row>
    <row r="205" spans="1:9" s="41" customFormat="1">
      <c r="A205" s="417"/>
      <c r="C205" s="96"/>
    </row>
    <row r="206" spans="1:9" ht="23.25">
      <c r="B206" s="100"/>
      <c r="C206" s="145" t="s">
        <v>510</v>
      </c>
      <c r="E206" s="100"/>
      <c r="F206" s="21"/>
      <c r="G206" s="21"/>
      <c r="H206" s="79"/>
      <c r="I206" s="79"/>
    </row>
    <row r="207" spans="1:9" ht="21">
      <c r="C207" s="108" t="s">
        <v>2396</v>
      </c>
      <c r="E207" s="19"/>
      <c r="G207" s="20"/>
      <c r="H207" s="20"/>
      <c r="I207" s="79"/>
    </row>
    <row r="208" spans="1:9" ht="21">
      <c r="B208" s="77"/>
      <c r="F208" s="41"/>
      <c r="G208" s="77"/>
      <c r="H208" s="77"/>
      <c r="I208" s="79"/>
    </row>
    <row r="209" spans="1:9" s="481" customFormat="1" ht="21">
      <c r="B209" s="77"/>
      <c r="C209" t="s">
        <v>1951</v>
      </c>
      <c r="D209" s="17" t="s">
        <v>42</v>
      </c>
      <c r="E209" s="19">
        <v>9.99</v>
      </c>
      <c r="F209" s="417"/>
      <c r="G209" s="77"/>
      <c r="H209" s="77"/>
      <c r="I209" s="79"/>
    </row>
    <row r="210" spans="1:9" s="481" customFormat="1" ht="21">
      <c r="B210" s="77"/>
      <c r="D210" s="482"/>
      <c r="E210" s="19"/>
      <c r="F210" s="417"/>
      <c r="G210" s="77"/>
      <c r="H210" s="77"/>
      <c r="I210" s="79"/>
    </row>
    <row r="211" spans="1:9" s="41" customFormat="1" ht="21">
      <c r="A211" s="417"/>
      <c r="B211" s="77"/>
      <c r="C211" s="108" t="s">
        <v>594</v>
      </c>
      <c r="E211" s="77"/>
      <c r="G211" s="77"/>
      <c r="H211" s="77"/>
      <c r="I211" s="79"/>
    </row>
    <row r="212" spans="1:9" ht="21">
      <c r="B212" s="100"/>
      <c r="C212" s="338" t="s">
        <v>1777</v>
      </c>
      <c r="D212" s="17" t="s">
        <v>42</v>
      </c>
      <c r="E212" s="135">
        <v>29.99</v>
      </c>
      <c r="F212" s="137"/>
      <c r="G212" s="137"/>
      <c r="H212" s="79"/>
      <c r="I212" s="79"/>
    </row>
    <row r="213" spans="1:9" ht="21">
      <c r="B213" s="332"/>
      <c r="C213" s="338" t="s">
        <v>1778</v>
      </c>
      <c r="D213" s="17" t="s">
        <v>42</v>
      </c>
      <c r="E213" s="135">
        <v>14.98</v>
      </c>
      <c r="F213" s="137"/>
      <c r="G213" s="137"/>
      <c r="H213" s="79"/>
      <c r="I213" s="79"/>
    </row>
    <row r="214" spans="1:9" s="481" customFormat="1" ht="21">
      <c r="B214" s="484"/>
      <c r="C214" s="338" t="s">
        <v>2387</v>
      </c>
      <c r="D214" s="482" t="s">
        <v>42</v>
      </c>
      <c r="E214" s="389">
        <v>44.98</v>
      </c>
      <c r="F214" s="137"/>
      <c r="G214" s="137"/>
      <c r="H214" s="79"/>
      <c r="I214" s="79"/>
    </row>
    <row r="215" spans="1:9" s="481" customFormat="1" ht="21">
      <c r="B215" s="484"/>
      <c r="C215" s="338" t="s">
        <v>2388</v>
      </c>
      <c r="D215" s="482" t="s">
        <v>42</v>
      </c>
      <c r="E215" s="389">
        <v>55.11</v>
      </c>
      <c r="F215" s="137"/>
      <c r="G215" s="137"/>
      <c r="H215" s="79"/>
      <c r="I215" s="79"/>
    </row>
    <row r="216" spans="1:9" s="481" customFormat="1" ht="21">
      <c r="B216" s="484"/>
      <c r="C216" s="338"/>
      <c r="D216" s="482"/>
      <c r="E216" s="389"/>
      <c r="F216" s="137"/>
      <c r="G216" s="137"/>
      <c r="H216" s="79"/>
      <c r="I216" s="79"/>
    </row>
    <row r="217" spans="1:9" ht="21">
      <c r="B217" s="100"/>
      <c r="C217" s="108" t="s">
        <v>2391</v>
      </c>
      <c r="E217" s="100"/>
      <c r="F217" s="137"/>
      <c r="G217" s="137"/>
      <c r="H217" s="79"/>
      <c r="I217" s="79"/>
    </row>
    <row r="218" spans="1:9" ht="21">
      <c r="B218" s="209" t="s">
        <v>1254</v>
      </c>
      <c r="C218" s="108" t="s">
        <v>2390</v>
      </c>
      <c r="D218" s="482" t="s">
        <v>42</v>
      </c>
      <c r="E218" s="209">
        <v>15.98</v>
      </c>
      <c r="F218" s="137"/>
      <c r="G218" s="137"/>
      <c r="H218" s="79"/>
      <c r="I218" s="79"/>
    </row>
    <row r="219" spans="1:9" ht="21">
      <c r="B219" s="209" t="s">
        <v>1255</v>
      </c>
      <c r="C219" s="108" t="s">
        <v>2389</v>
      </c>
      <c r="D219" s="482" t="s">
        <v>122</v>
      </c>
      <c r="E219" s="209">
        <v>11.62</v>
      </c>
      <c r="F219" s="137"/>
      <c r="G219" s="137"/>
      <c r="H219" s="79"/>
      <c r="I219" s="79"/>
    </row>
    <row r="220" spans="1:9" s="481" customFormat="1" ht="21">
      <c r="B220" s="484"/>
      <c r="C220" s="136" t="s">
        <v>136</v>
      </c>
      <c r="D220" s="17" t="s">
        <v>42</v>
      </c>
      <c r="E220" s="17">
        <v>14.98</v>
      </c>
      <c r="F220" s="137"/>
      <c r="G220" s="137"/>
      <c r="H220" s="79"/>
      <c r="I220" s="79"/>
    </row>
    <row r="221" spans="1:9" s="481" customFormat="1" ht="21">
      <c r="B221" s="484"/>
      <c r="C221" s="136"/>
      <c r="D221" s="482"/>
      <c r="E221" s="482"/>
      <c r="F221" s="137"/>
      <c r="G221" s="137"/>
      <c r="H221" s="79"/>
      <c r="I221" s="79"/>
    </row>
    <row r="222" spans="1:9" ht="21">
      <c r="C222" s="108" t="s">
        <v>2393</v>
      </c>
      <c r="E222" s="100"/>
      <c r="F222" s="137"/>
      <c r="G222" s="137"/>
      <c r="H222" s="79"/>
      <c r="I222" s="41"/>
    </row>
    <row r="223" spans="1:9" ht="21">
      <c r="B223" t="s">
        <v>590</v>
      </c>
      <c r="C223" s="108" t="s">
        <v>2394</v>
      </c>
      <c r="D223" s="482" t="s">
        <v>42</v>
      </c>
      <c r="E223" s="209">
        <v>18.04</v>
      </c>
      <c r="F223" s="137"/>
      <c r="G223" s="137"/>
      <c r="H223" s="79"/>
      <c r="I223" s="41"/>
    </row>
    <row r="224" spans="1:9" ht="21">
      <c r="B224" s="481" t="s">
        <v>591</v>
      </c>
      <c r="C224" s="108" t="s">
        <v>2392</v>
      </c>
      <c r="D224" t="s">
        <v>122</v>
      </c>
      <c r="E224" s="209">
        <v>12.18</v>
      </c>
      <c r="F224" s="137"/>
      <c r="G224" s="137"/>
      <c r="H224" s="79"/>
      <c r="I224" s="41"/>
    </row>
    <row r="225" spans="1:9" s="481" customFormat="1" ht="21">
      <c r="C225" s="108"/>
      <c r="E225" s="484"/>
      <c r="F225" s="137"/>
      <c r="G225" s="137"/>
      <c r="H225" s="79"/>
      <c r="I225" s="417"/>
    </row>
    <row r="226" spans="1:9" ht="21">
      <c r="C226" s="108" t="s">
        <v>596</v>
      </c>
      <c r="E226" s="100"/>
      <c r="F226" s="137"/>
      <c r="G226" s="137"/>
      <c r="H226" s="79"/>
      <c r="I226" s="41"/>
    </row>
    <row r="227" spans="1:9" ht="21">
      <c r="C227" s="108" t="s">
        <v>2397</v>
      </c>
      <c r="D227" t="s">
        <v>122</v>
      </c>
      <c r="E227" s="209">
        <v>5.73</v>
      </c>
      <c r="F227" s="137"/>
      <c r="G227" s="137"/>
      <c r="H227" s="79"/>
      <c r="I227" s="41"/>
    </row>
    <row r="228" spans="1:9" ht="21">
      <c r="C228" s="108" t="s">
        <v>2398</v>
      </c>
      <c r="D228" t="s">
        <v>122</v>
      </c>
      <c r="E228" s="209">
        <v>11.27</v>
      </c>
      <c r="F228" s="137"/>
      <c r="G228" s="137"/>
      <c r="H228" s="79"/>
      <c r="I228" s="41"/>
    </row>
    <row r="229" spans="1:9" s="481" customFormat="1" ht="21">
      <c r="C229" s="108"/>
      <c r="E229" s="484"/>
      <c r="F229" s="137"/>
      <c r="G229" s="137"/>
      <c r="H229" s="79"/>
      <c r="I229" s="417"/>
    </row>
    <row r="230" spans="1:9" ht="21">
      <c r="C230" s="108" t="s">
        <v>595</v>
      </c>
      <c r="F230" s="137"/>
      <c r="G230" s="137"/>
      <c r="H230" s="79"/>
    </row>
    <row r="231" spans="1:9">
      <c r="C231" t="s">
        <v>2400</v>
      </c>
      <c r="D231" t="s">
        <v>122</v>
      </c>
      <c r="E231">
        <v>12.98</v>
      </c>
      <c r="F231" s="41"/>
      <c r="G231" s="41"/>
      <c r="H231" s="41"/>
    </row>
    <row r="232" spans="1:9" s="481" customFormat="1">
      <c r="C232" s="481" t="s">
        <v>2401</v>
      </c>
      <c r="D232" s="481" t="s">
        <v>122</v>
      </c>
      <c r="E232" s="484">
        <v>16.02</v>
      </c>
      <c r="F232" s="417"/>
      <c r="G232" s="417"/>
      <c r="H232" s="417"/>
    </row>
    <row r="233" spans="1:9" s="481" customFormat="1">
      <c r="E233" s="484"/>
      <c r="F233" s="417"/>
      <c r="G233" s="417"/>
      <c r="H233" s="417"/>
    </row>
    <row r="234" spans="1:9">
      <c r="C234" s="10" t="s">
        <v>2395</v>
      </c>
    </row>
    <row r="235" spans="1:9" s="481" customFormat="1"/>
    <row r="236" spans="1:9" s="481" customFormat="1"/>
    <row r="237" spans="1:9" s="481" customFormat="1" ht="21">
      <c r="A237" s="207" t="s">
        <v>4366</v>
      </c>
    </row>
    <row r="238" spans="1:9" ht="21">
      <c r="C238" s="790" t="s">
        <v>2399</v>
      </c>
      <c r="E238" s="100"/>
      <c r="F238" s="137"/>
      <c r="G238" s="137"/>
      <c r="H238" s="79"/>
      <c r="I238" s="79"/>
    </row>
    <row r="239" spans="1:9" ht="21">
      <c r="C239" t="s">
        <v>4365</v>
      </c>
      <c r="D239" t="s">
        <v>4363</v>
      </c>
      <c r="E239" t="s">
        <v>4364</v>
      </c>
      <c r="F239" t="s">
        <v>122</v>
      </c>
      <c r="G239" s="787">
        <v>100</v>
      </c>
      <c r="H239" s="79"/>
      <c r="I239" s="79"/>
    </row>
    <row r="240" spans="1:9" s="481" customFormat="1" ht="16.5" customHeight="1">
      <c r="C240" s="140" t="s">
        <v>4292</v>
      </c>
      <c r="D240" s="481" t="s">
        <v>122</v>
      </c>
      <c r="E240" s="786">
        <v>6.38</v>
      </c>
      <c r="F240" s="137"/>
      <c r="G240" s="137"/>
      <c r="H240" s="79"/>
      <c r="I240" s="79"/>
    </row>
    <row r="241" spans="2:9" s="481" customFormat="1" ht="16.5" customHeight="1">
      <c r="C241" s="481" t="s">
        <v>4293</v>
      </c>
      <c r="D241" s="481" t="s">
        <v>122</v>
      </c>
      <c r="E241" s="786">
        <v>33.090000000000003</v>
      </c>
      <c r="F241" s="137"/>
      <c r="G241" s="137"/>
      <c r="H241" s="79"/>
      <c r="I241" s="79"/>
    </row>
    <row r="242" spans="2:9" s="481" customFormat="1" ht="16.5" customHeight="1">
      <c r="E242" s="484"/>
      <c r="F242" s="137"/>
      <c r="G242" s="137"/>
      <c r="H242" s="79"/>
      <c r="I242" s="79"/>
    </row>
    <row r="243" spans="2:9">
      <c r="C243" s="229" t="s">
        <v>516</v>
      </c>
      <c r="D243" s="41"/>
      <c r="E243" s="41"/>
      <c r="F243" s="41"/>
      <c r="G243" s="41"/>
      <c r="H243" s="41"/>
      <c r="I243" s="138"/>
    </row>
    <row r="244" spans="2:9" ht="21">
      <c r="C244" t="s">
        <v>1794</v>
      </c>
      <c r="D244" s="17" t="s">
        <v>122</v>
      </c>
      <c r="E244" s="342">
        <v>296.85000000000002</v>
      </c>
      <c r="F244" s="137"/>
      <c r="G244" s="137"/>
      <c r="H244" s="79"/>
      <c r="I244" s="79"/>
    </row>
    <row r="245" spans="2:9" ht="21">
      <c r="E245" s="100"/>
      <c r="F245" s="137"/>
      <c r="G245" s="137"/>
      <c r="H245" s="79"/>
      <c r="I245" s="138"/>
    </row>
    <row r="246" spans="2:9" ht="21">
      <c r="C246" s="140"/>
      <c r="E246" s="339"/>
      <c r="F246" s="137"/>
      <c r="G246" s="137"/>
      <c r="H246" s="79"/>
      <c r="I246" s="138"/>
    </row>
    <row r="247" spans="2:9" ht="21">
      <c r="C247" s="229" t="s">
        <v>515</v>
      </c>
      <c r="F247" s="137"/>
      <c r="G247" s="137"/>
      <c r="H247" s="79"/>
      <c r="I247" s="138"/>
    </row>
    <row r="248" spans="2:9" ht="21">
      <c r="C248" s="146" t="s">
        <v>113</v>
      </c>
      <c r="D248" s="146" t="s">
        <v>26</v>
      </c>
      <c r="E248" s="147" t="s">
        <v>27</v>
      </c>
      <c r="F248" s="146" t="s">
        <v>35</v>
      </c>
      <c r="G248" s="146" t="s">
        <v>159</v>
      </c>
      <c r="H248" s="148" t="s">
        <v>8</v>
      </c>
      <c r="I248" s="148"/>
    </row>
    <row r="249" spans="2:9">
      <c r="C249" s="148" t="s">
        <v>0</v>
      </c>
      <c r="D249" s="148" t="s">
        <v>1</v>
      </c>
      <c r="E249" s="148"/>
      <c r="F249" s="148"/>
      <c r="G249" s="148"/>
      <c r="H249" s="148"/>
      <c r="I249" s="149"/>
    </row>
    <row r="250" spans="2:9">
      <c r="C250" s="148" t="s">
        <v>2</v>
      </c>
      <c r="D250" s="148" t="s">
        <v>3</v>
      </c>
      <c r="E250" s="148"/>
      <c r="F250" s="150" t="s">
        <v>4</v>
      </c>
      <c r="G250" s="148" t="s">
        <v>6</v>
      </c>
      <c r="H250" s="148"/>
      <c r="I250" s="149"/>
    </row>
    <row r="251" spans="2:9">
      <c r="C251" s="148"/>
      <c r="D251" s="148"/>
      <c r="E251" s="150" t="s">
        <v>7</v>
      </c>
      <c r="F251" s="148" t="s">
        <v>5</v>
      </c>
      <c r="G251" s="148">
        <v>1250</v>
      </c>
      <c r="H251" s="148"/>
      <c r="I251" s="149"/>
    </row>
    <row r="252" spans="2:9">
      <c r="C252" s="148"/>
      <c r="D252" s="148"/>
      <c r="E252" s="148" t="s">
        <v>9</v>
      </c>
      <c r="F252" s="148"/>
      <c r="G252" s="148"/>
      <c r="H252" s="149"/>
      <c r="I252" s="149"/>
    </row>
    <row r="253" spans="2:9">
      <c r="C253" s="148"/>
      <c r="D253" s="148"/>
      <c r="E253" s="148"/>
      <c r="F253" s="149" t="s">
        <v>10</v>
      </c>
      <c r="G253" s="149">
        <v>1200</v>
      </c>
      <c r="H253" s="149"/>
      <c r="I253" s="149"/>
    </row>
    <row r="254" spans="2:9">
      <c r="C254" s="148"/>
      <c r="D254" s="148"/>
      <c r="E254" s="148"/>
      <c r="F254" s="149" t="s">
        <v>11</v>
      </c>
      <c r="G254" s="149">
        <v>1200</v>
      </c>
      <c r="H254" s="149"/>
      <c r="I254" s="149"/>
    </row>
    <row r="255" spans="2:9">
      <c r="B255" s="100"/>
      <c r="C255" s="148"/>
      <c r="D255" s="148"/>
      <c r="E255" s="148"/>
      <c r="F255" s="149"/>
      <c r="G255" s="149"/>
      <c r="H255" s="149" t="s">
        <v>11</v>
      </c>
      <c r="I255" s="149"/>
    </row>
    <row r="256" spans="2:9">
      <c r="B256" s="100"/>
      <c r="C256" s="148" t="s">
        <v>12</v>
      </c>
      <c r="D256" s="148" t="s">
        <v>13</v>
      </c>
      <c r="E256" s="148"/>
      <c r="F256" s="149"/>
      <c r="G256" s="149" t="s">
        <v>16</v>
      </c>
      <c r="H256" s="149">
        <v>1250</v>
      </c>
      <c r="I256" s="149"/>
    </row>
    <row r="257" spans="2:15">
      <c r="B257" s="100"/>
      <c r="C257" s="148"/>
      <c r="D257" s="148"/>
      <c r="E257" s="148"/>
      <c r="F257" s="149" t="s">
        <v>14</v>
      </c>
      <c r="G257" s="149">
        <v>1200</v>
      </c>
      <c r="H257" s="149">
        <v>1475</v>
      </c>
      <c r="I257" s="149"/>
    </row>
    <row r="258" spans="2:15">
      <c r="B258" s="100"/>
      <c r="C258" s="148"/>
      <c r="D258" s="148"/>
      <c r="E258" s="148"/>
      <c r="F258" s="149" t="s">
        <v>15</v>
      </c>
      <c r="G258" s="149">
        <v>1300</v>
      </c>
      <c r="H258" s="149"/>
      <c r="I258" s="149"/>
    </row>
    <row r="259" spans="2:15">
      <c r="B259" s="100"/>
      <c r="C259" s="148"/>
      <c r="D259" s="148"/>
      <c r="E259" s="148"/>
      <c r="F259" s="149"/>
      <c r="G259" s="149"/>
      <c r="H259" s="149" t="s">
        <v>11</v>
      </c>
      <c r="I259" s="149"/>
    </row>
    <row r="260" spans="2:15">
      <c r="B260" s="100"/>
      <c r="C260" s="148" t="s">
        <v>17</v>
      </c>
      <c r="D260" s="148"/>
      <c r="E260" s="148"/>
      <c r="F260" s="149"/>
      <c r="G260" s="149" t="s">
        <v>16</v>
      </c>
      <c r="H260" s="149" t="s">
        <v>18</v>
      </c>
      <c r="I260" s="149"/>
    </row>
    <row r="261" spans="2:15">
      <c r="C261" s="148"/>
      <c r="D261" s="148"/>
      <c r="E261" s="148"/>
      <c r="F261" s="149" t="s">
        <v>14</v>
      </c>
      <c r="G261" s="149">
        <v>1190</v>
      </c>
      <c r="H261" s="149" t="s">
        <v>18</v>
      </c>
      <c r="I261" s="149"/>
      <c r="J261" s="2"/>
      <c r="K261" t="s">
        <v>107</v>
      </c>
      <c r="O261">
        <v>1100</v>
      </c>
    </row>
    <row r="262" spans="2:15">
      <c r="C262" s="148"/>
      <c r="D262" s="148"/>
      <c r="E262" s="148"/>
      <c r="F262" s="148">
        <v>0.25</v>
      </c>
      <c r="G262" s="149"/>
      <c r="H262" s="149" t="s">
        <v>18</v>
      </c>
      <c r="I262" s="149"/>
      <c r="J262" s="2"/>
      <c r="K262" t="s">
        <v>108</v>
      </c>
    </row>
    <row r="263" spans="2:15">
      <c r="C263" s="148"/>
      <c r="D263" s="148"/>
      <c r="E263" s="148"/>
      <c r="F263" s="149" t="s">
        <v>15</v>
      </c>
      <c r="G263" s="149"/>
      <c r="H263" s="149"/>
      <c r="I263" s="149"/>
    </row>
    <row r="264" spans="2:15">
      <c r="C264" s="148"/>
      <c r="D264" s="148"/>
      <c r="E264" s="148"/>
      <c r="F264" s="149"/>
      <c r="G264" s="149"/>
      <c r="H264" s="149" t="s">
        <v>11</v>
      </c>
      <c r="I264" s="149"/>
    </row>
    <row r="265" spans="2:15">
      <c r="C265" s="148" t="s">
        <v>19</v>
      </c>
      <c r="D265" s="148"/>
      <c r="E265" s="148"/>
      <c r="F265" s="149"/>
      <c r="G265" s="149" t="s">
        <v>16</v>
      </c>
      <c r="H265" s="149" t="s">
        <v>20</v>
      </c>
      <c r="I265" s="149" t="s">
        <v>22</v>
      </c>
      <c r="J265" s="2"/>
    </row>
    <row r="266" spans="2:15">
      <c r="C266" s="148"/>
      <c r="D266" s="148"/>
      <c r="E266" s="148"/>
      <c r="F266" s="149" t="s">
        <v>14</v>
      </c>
      <c r="G266" s="148">
        <v>1420</v>
      </c>
      <c r="H266" s="149"/>
      <c r="I266" s="149"/>
      <c r="J266" s="2"/>
    </row>
    <row r="267" spans="2:15">
      <c r="C267" s="148"/>
      <c r="D267" s="148"/>
      <c r="E267" s="148"/>
      <c r="F267" s="148">
        <v>0.25</v>
      </c>
      <c r="G267" s="149"/>
      <c r="H267" s="149"/>
      <c r="I267" s="149"/>
      <c r="J267" s="2"/>
    </row>
    <row r="268" spans="2:15">
      <c r="C268" s="148"/>
      <c r="D268" s="148"/>
      <c r="E268" s="148"/>
      <c r="F268" s="149"/>
      <c r="G268" s="149"/>
      <c r="H268" s="149" t="s">
        <v>23</v>
      </c>
      <c r="I268" s="149"/>
      <c r="J268" s="2"/>
    </row>
    <row r="269" spans="2:15">
      <c r="C269" s="148" t="s">
        <v>21</v>
      </c>
      <c r="D269" s="148" t="s">
        <v>99</v>
      </c>
      <c r="E269" s="150" t="s">
        <v>24</v>
      </c>
      <c r="F269" s="149" t="s">
        <v>14</v>
      </c>
      <c r="G269" s="149">
        <v>520</v>
      </c>
      <c r="H269" s="149">
        <v>635</v>
      </c>
      <c r="I269" s="149"/>
      <c r="J269" s="2"/>
    </row>
    <row r="270" spans="2:15">
      <c r="C270" s="148"/>
      <c r="D270" s="148"/>
      <c r="E270" s="148">
        <v>0.25</v>
      </c>
      <c r="F270" s="149"/>
      <c r="G270" s="149">
        <v>685</v>
      </c>
      <c r="H270" s="149"/>
      <c r="I270" s="148"/>
      <c r="J270" s="2"/>
    </row>
    <row r="271" spans="2:15">
      <c r="C271" s="148"/>
      <c r="D271" s="148"/>
      <c r="E271" s="148" t="s">
        <v>28</v>
      </c>
      <c r="F271" s="149"/>
      <c r="G271" s="149"/>
      <c r="H271" s="149"/>
      <c r="I271" s="148"/>
      <c r="J271" s="2"/>
    </row>
    <row r="272" spans="2:15">
      <c r="C272" s="148"/>
      <c r="D272" s="148"/>
      <c r="E272" s="148"/>
      <c r="F272" s="149"/>
      <c r="G272" s="149"/>
      <c r="H272" s="149"/>
      <c r="I272" s="148"/>
      <c r="J272" s="2"/>
    </row>
    <row r="273" spans="1:14">
      <c r="C273" s="148" t="s">
        <v>29</v>
      </c>
      <c r="D273" s="148"/>
      <c r="E273" s="148"/>
      <c r="F273" s="149" t="s">
        <v>30</v>
      </c>
      <c r="G273" s="149"/>
      <c r="H273" s="148"/>
      <c r="I273" s="148"/>
      <c r="J273" s="2"/>
    </row>
    <row r="274" spans="1:14">
      <c r="C274" s="148"/>
      <c r="D274" s="148"/>
      <c r="E274" s="148"/>
      <c r="F274" s="148"/>
      <c r="G274" s="148"/>
      <c r="H274" s="148"/>
      <c r="I274" s="148"/>
      <c r="J274" s="2"/>
    </row>
    <row r="275" spans="1:14">
      <c r="C275" s="148"/>
      <c r="D275" s="148"/>
      <c r="E275" s="148"/>
      <c r="F275" s="148"/>
      <c r="G275" s="148"/>
      <c r="H275" s="148"/>
      <c r="I275" s="148"/>
      <c r="J275" s="2"/>
    </row>
    <row r="276" spans="1:14">
      <c r="C276" s="148"/>
      <c r="D276" s="148"/>
      <c r="E276" s="148"/>
      <c r="F276" s="148"/>
      <c r="G276" s="148"/>
      <c r="H276" s="148"/>
      <c r="I276" s="148"/>
      <c r="J276" s="2"/>
    </row>
    <row r="277" spans="1:14">
      <c r="C277" s="148" t="s">
        <v>31</v>
      </c>
      <c r="D277" s="148"/>
      <c r="E277" s="148"/>
      <c r="F277" s="148" t="s">
        <v>32</v>
      </c>
      <c r="G277" s="148"/>
      <c r="H277" s="148"/>
      <c r="I277" s="95"/>
      <c r="J277" s="2"/>
    </row>
    <row r="278" spans="1:14">
      <c r="C278" s="148"/>
      <c r="D278" s="148"/>
      <c r="E278" s="148"/>
      <c r="F278" s="148"/>
      <c r="G278" s="148"/>
      <c r="H278" s="148"/>
      <c r="I278" s="95"/>
      <c r="J278" s="2"/>
    </row>
    <row r="279" spans="1:14">
      <c r="C279" s="148"/>
      <c r="D279" s="148"/>
      <c r="E279" s="148"/>
      <c r="F279" s="148"/>
      <c r="G279" s="148"/>
      <c r="H279" s="148"/>
      <c r="I279" s="95"/>
      <c r="J279" s="2"/>
    </row>
    <row r="280" spans="1:14">
      <c r="C280" s="151" t="s">
        <v>33</v>
      </c>
      <c r="D280" s="148"/>
      <c r="E280" s="148"/>
      <c r="F280" s="148" t="s">
        <v>34</v>
      </c>
      <c r="G280" s="148"/>
      <c r="H280" s="95"/>
      <c r="I280" s="95"/>
      <c r="J280" s="2"/>
    </row>
    <row r="281" spans="1:14">
      <c r="C281" s="95"/>
      <c r="D281" s="95"/>
      <c r="E281" s="95"/>
      <c r="F281" s="95"/>
      <c r="G281" s="95"/>
      <c r="H281" s="95"/>
      <c r="I281" s="95"/>
      <c r="J281" s="2"/>
    </row>
    <row r="282" spans="1:14">
      <c r="C282" s="95" t="s">
        <v>36</v>
      </c>
      <c r="D282" s="95" t="s">
        <v>40</v>
      </c>
      <c r="E282" s="152">
        <v>700</v>
      </c>
      <c r="F282" s="95"/>
      <c r="G282" s="95"/>
      <c r="H282" s="95"/>
      <c r="I282" s="95"/>
      <c r="J282" s="2"/>
    </row>
    <row r="283" spans="1:14" s="63" customFormat="1">
      <c r="A283" s="419"/>
      <c r="C283" s="63" t="s">
        <v>1017</v>
      </c>
    </row>
    <row r="285" spans="1:14">
      <c r="C285" t="s">
        <v>1018</v>
      </c>
      <c r="D285" t="s">
        <v>962</v>
      </c>
      <c r="H285" t="s">
        <v>1019</v>
      </c>
      <c r="K285" t="s">
        <v>964</v>
      </c>
      <c r="N285" t="s">
        <v>961</v>
      </c>
    </row>
    <row r="286" spans="1:14">
      <c r="C286" t="s">
        <v>1020</v>
      </c>
      <c r="D286" s="111" t="s">
        <v>1021</v>
      </c>
      <c r="E286" s="111" t="s">
        <v>1022</v>
      </c>
      <c r="F286" s="111"/>
      <c r="G286" s="111"/>
      <c r="H286" s="111">
        <v>6102652200</v>
      </c>
      <c r="I286" s="111"/>
      <c r="J286" s="111"/>
      <c r="K286" t="s">
        <v>1023</v>
      </c>
      <c r="M286" s="111"/>
      <c r="N286" t="s">
        <v>1024</v>
      </c>
    </row>
    <row r="287" spans="1:14">
      <c r="D287" s="111" t="s">
        <v>1025</v>
      </c>
      <c r="E287" s="111"/>
      <c r="G287" s="111"/>
      <c r="H287" s="111">
        <v>2157908504</v>
      </c>
      <c r="J287" s="111"/>
      <c r="K287" s="199">
        <v>203.84</v>
      </c>
      <c r="L287" s="111"/>
      <c r="M287" s="111"/>
      <c r="N287" t="s">
        <v>1026</v>
      </c>
    </row>
    <row r="288" spans="1:14">
      <c r="D288" s="111"/>
      <c r="E288" s="111"/>
      <c r="F288" s="111"/>
      <c r="G288" s="111"/>
      <c r="I288" s="111"/>
      <c r="J288" s="111"/>
      <c r="K288" s="111">
        <v>200.94</v>
      </c>
      <c r="L288" s="201"/>
      <c r="N288" t="s">
        <v>1027</v>
      </c>
    </row>
    <row r="289" spans="1:16">
      <c r="D289" s="191" t="s">
        <v>1028</v>
      </c>
      <c r="E289" s="191"/>
      <c r="F289" s="191"/>
      <c r="G289" s="191"/>
      <c r="H289" s="191">
        <v>6106264040</v>
      </c>
      <c r="I289" s="191"/>
      <c r="J289" s="191"/>
      <c r="K289" s="198">
        <v>194.81</v>
      </c>
      <c r="L289" s="191"/>
      <c r="M289" s="191"/>
      <c r="N289" s="191" t="s">
        <v>1026</v>
      </c>
      <c r="O289" s="191"/>
      <c r="P289" s="95"/>
    </row>
    <row r="290" spans="1:16">
      <c r="D290" s="95"/>
      <c r="E290" s="191"/>
      <c r="F290" s="95"/>
      <c r="G290" s="191"/>
      <c r="H290" s="95"/>
      <c r="I290" s="191"/>
      <c r="J290" s="191"/>
      <c r="K290" s="189">
        <v>194.81</v>
      </c>
      <c r="L290" s="191"/>
      <c r="M290" s="191"/>
      <c r="N290" s="191" t="s">
        <v>1027</v>
      </c>
      <c r="O290" s="191"/>
      <c r="P290" s="191"/>
    </row>
    <row r="291" spans="1:16">
      <c r="D291" s="202" t="s">
        <v>1029</v>
      </c>
      <c r="E291" s="197"/>
      <c r="F291" s="203"/>
      <c r="G291" s="17"/>
      <c r="H291" s="197">
        <v>2157481234</v>
      </c>
      <c r="I291" s="197"/>
      <c r="J291" s="17"/>
      <c r="K291" s="200">
        <v>186.99</v>
      </c>
      <c r="L291" s="17"/>
      <c r="M291" s="17"/>
      <c r="N291" s="17" t="s">
        <v>1030</v>
      </c>
      <c r="O291" s="17"/>
      <c r="P291" s="17"/>
    </row>
    <row r="292" spans="1:16">
      <c r="D292" s="111" t="s">
        <v>1031</v>
      </c>
      <c r="E292" s="111"/>
      <c r="F292" s="111"/>
      <c r="G292" s="111"/>
      <c r="H292">
        <v>6102652200</v>
      </c>
      <c r="I292" s="111"/>
      <c r="J292" s="111"/>
      <c r="K292" s="199">
        <v>229.5</v>
      </c>
      <c r="L292" s="111"/>
      <c r="M292" s="111"/>
      <c r="N292" t="s">
        <v>1030</v>
      </c>
    </row>
    <row r="293" spans="1:16">
      <c r="D293" s="111" t="s">
        <v>1032</v>
      </c>
      <c r="E293" s="111"/>
      <c r="G293" s="111"/>
      <c r="H293" s="111">
        <v>6104972400</v>
      </c>
      <c r="I293" s="111"/>
      <c r="J293" s="111"/>
      <c r="K293" s="93">
        <v>224</v>
      </c>
      <c r="L293" s="111"/>
      <c r="M293" s="111"/>
      <c r="N293" t="s">
        <v>1033</v>
      </c>
    </row>
    <row r="294" spans="1:16">
      <c r="D294" s="111" t="s">
        <v>1034</v>
      </c>
      <c r="F294" s="111"/>
      <c r="G294" s="111"/>
      <c r="H294">
        <v>2155459188</v>
      </c>
      <c r="I294" s="111"/>
      <c r="K294" s="199">
        <v>252.1</v>
      </c>
      <c r="L294" s="111"/>
      <c r="N294" t="s">
        <v>1035</v>
      </c>
    </row>
    <row r="295" spans="1:16">
      <c r="D295" s="111" t="s">
        <v>1036</v>
      </c>
      <c r="E295" s="111"/>
      <c r="F295" s="111"/>
      <c r="G295" s="111"/>
      <c r="H295" s="111">
        <v>2155921935</v>
      </c>
      <c r="I295" s="111"/>
      <c r="J295" s="111"/>
      <c r="K295" s="199">
        <v>223</v>
      </c>
      <c r="L295" s="111"/>
      <c r="M295" s="111"/>
      <c r="N295" s="111" t="s">
        <v>1037</v>
      </c>
      <c r="O295" s="111"/>
    </row>
    <row r="298" spans="1:16" s="41" customFormat="1">
      <c r="A298" s="417"/>
      <c r="C298" s="156"/>
    </row>
    <row r="299" spans="1:16" s="41" customFormat="1" ht="15.75">
      <c r="A299" s="417"/>
      <c r="C299" s="447" t="s">
        <v>377</v>
      </c>
      <c r="D299" s="447" t="s">
        <v>2129</v>
      </c>
      <c r="E299" s="448" t="s">
        <v>2130</v>
      </c>
    </row>
    <row r="300" spans="1:16" s="41" customFormat="1" ht="15.75">
      <c r="A300" s="417"/>
      <c r="C300" s="449" t="s">
        <v>2131</v>
      </c>
      <c r="D300" s="447" t="s">
        <v>2132</v>
      </c>
      <c r="E300" s="448" t="s">
        <v>2133</v>
      </c>
    </row>
    <row r="301" spans="1:16" s="41" customFormat="1" ht="15.75">
      <c r="A301" s="417"/>
      <c r="C301" s="449" t="s">
        <v>2134</v>
      </c>
      <c r="D301" s="447" t="s">
        <v>2135</v>
      </c>
      <c r="E301" s="447">
        <v>72.5</v>
      </c>
    </row>
    <row r="302" spans="1:16" s="41" customFormat="1" ht="15.75">
      <c r="A302" s="417"/>
      <c r="C302" s="447" t="s">
        <v>2136</v>
      </c>
      <c r="D302" s="447" t="s">
        <v>2137</v>
      </c>
      <c r="E302" s="447">
        <v>58.81</v>
      </c>
    </row>
    <row r="303" spans="1:16" s="41" customFormat="1" ht="15.75">
      <c r="A303" s="417"/>
      <c r="C303" s="450" t="s">
        <v>2138</v>
      </c>
      <c r="D303" s="451" t="s">
        <v>2139</v>
      </c>
      <c r="E303" s="452">
        <v>633.125</v>
      </c>
    </row>
    <row r="304" spans="1:16" s="41" customFormat="1" ht="15.75">
      <c r="A304" s="417"/>
      <c r="C304" s="447" t="s">
        <v>2140</v>
      </c>
      <c r="D304" s="453" t="s">
        <v>2141</v>
      </c>
      <c r="E304" s="447">
        <v>60</v>
      </c>
    </row>
    <row r="305" spans="1:5" s="41" customFormat="1" ht="15.75">
      <c r="A305" s="417"/>
      <c r="C305" s="287" t="s">
        <v>2142</v>
      </c>
      <c r="D305" s="454" t="s">
        <v>19</v>
      </c>
      <c r="E305" s="455">
        <v>75</v>
      </c>
    </row>
    <row r="306" spans="1:5" s="41" customFormat="1">
      <c r="A306" s="417"/>
      <c r="C306" s="415"/>
      <c r="D306" s="415"/>
      <c r="E306" s="415"/>
    </row>
    <row r="307" spans="1:5" s="41" customFormat="1" ht="15.75">
      <c r="A307" s="417"/>
      <c r="C307" s="287" t="s">
        <v>2143</v>
      </c>
      <c r="D307" s="454" t="s">
        <v>2144</v>
      </c>
      <c r="E307" s="415">
        <v>62.86</v>
      </c>
    </row>
    <row r="308" spans="1:5" s="41" customFormat="1" ht="15.75">
      <c r="A308" s="417"/>
      <c r="C308" s="415">
        <v>2158877114</v>
      </c>
      <c r="D308" s="454" t="s">
        <v>2145</v>
      </c>
      <c r="E308" s="415">
        <v>76.08</v>
      </c>
    </row>
    <row r="309" spans="1:5" s="41" customFormat="1" ht="15.75">
      <c r="A309" s="417"/>
      <c r="C309" s="415" t="s">
        <v>2146</v>
      </c>
      <c r="D309" s="454" t="s">
        <v>2147</v>
      </c>
      <c r="E309" s="415" t="s">
        <v>2148</v>
      </c>
    </row>
    <row r="310" spans="1:5" s="41" customFormat="1" ht="15.75">
      <c r="A310" s="417"/>
      <c r="C310" s="450" t="s">
        <v>2149</v>
      </c>
      <c r="D310" s="448" t="s">
        <v>2150</v>
      </c>
      <c r="E310" s="448" t="s">
        <v>2151</v>
      </c>
    </row>
    <row r="311" spans="1:5" s="41" customFormat="1" ht="15.75">
      <c r="A311" s="417"/>
      <c r="C311" s="450" t="s">
        <v>2152</v>
      </c>
      <c r="D311" s="451" t="s">
        <v>2153</v>
      </c>
      <c r="E311" s="448" t="s">
        <v>2154</v>
      </c>
    </row>
    <row r="312" spans="1:5" s="41" customFormat="1" ht="15.75">
      <c r="A312" s="417"/>
      <c r="C312" s="20" t="s">
        <v>2155</v>
      </c>
      <c r="D312" s="20" t="s">
        <v>2156</v>
      </c>
      <c r="E312" s="455" t="s">
        <v>2157</v>
      </c>
    </row>
    <row r="313" spans="1:5" ht="15.75">
      <c r="C313" s="455"/>
      <c r="D313" s="456" t="s">
        <v>2158</v>
      </c>
      <c r="E313" s="455" t="s">
        <v>2159</v>
      </c>
    </row>
    <row r="314" spans="1:5" ht="15.75">
      <c r="C314" s="455"/>
      <c r="D314" s="456" t="s">
        <v>2160</v>
      </c>
      <c r="E314" s="455" t="s">
        <v>2159</v>
      </c>
    </row>
    <row r="315" spans="1:5" ht="15.75">
      <c r="C315" s="455" t="s">
        <v>2161</v>
      </c>
      <c r="D315" s="455" t="s">
        <v>2162</v>
      </c>
      <c r="E315" s="455" t="s">
        <v>2159</v>
      </c>
    </row>
    <row r="316" spans="1:5" ht="15.75">
      <c r="C316" s="455" t="s">
        <v>2163</v>
      </c>
      <c r="D316" s="455" t="s">
        <v>1751</v>
      </c>
      <c r="E316" s="455" t="s">
        <v>533</v>
      </c>
    </row>
    <row r="317" spans="1:5" ht="15.75">
      <c r="C317" s="455">
        <v>2158826068</v>
      </c>
      <c r="D317" s="455" t="s">
        <v>42</v>
      </c>
      <c r="E317" s="455" t="s">
        <v>533</v>
      </c>
    </row>
    <row r="318" spans="1:5" ht="15.75">
      <c r="C318" s="448" t="s">
        <v>2164</v>
      </c>
      <c r="D318" s="448" t="s">
        <v>2165</v>
      </c>
      <c r="E318" s="448" t="s">
        <v>2166</v>
      </c>
    </row>
    <row r="319" spans="1:5" ht="15.75">
      <c r="C319" s="448">
        <v>2157221515</v>
      </c>
      <c r="D319" s="451" t="s">
        <v>2167</v>
      </c>
      <c r="E319" s="448" t="s">
        <v>2166</v>
      </c>
    </row>
    <row r="320" spans="1:5" ht="15.75">
      <c r="C320" s="450" t="s">
        <v>2168</v>
      </c>
      <c r="D320" s="451" t="s">
        <v>2169</v>
      </c>
      <c r="E320" s="448" t="s">
        <v>1567</v>
      </c>
    </row>
    <row r="321" spans="3:5" ht="15.75">
      <c r="C321" s="450" t="s">
        <v>2170</v>
      </c>
      <c r="D321" s="451" t="s">
        <v>2171</v>
      </c>
      <c r="E321" s="415">
        <v>365</v>
      </c>
    </row>
    <row r="322" spans="3:5" ht="15.75">
      <c r="C322" s="415"/>
      <c r="D322" s="451"/>
      <c r="E322" s="415"/>
    </row>
    <row r="323" spans="3:5">
      <c r="C323" s="415"/>
      <c r="D323" s="415"/>
      <c r="E323" s="415"/>
    </row>
    <row r="324" spans="3:5">
      <c r="C324" s="415"/>
      <c r="D324" s="415"/>
      <c r="E324" s="415"/>
    </row>
    <row r="325" spans="3:5">
      <c r="C325" s="415"/>
      <c r="D325" s="415"/>
      <c r="E325" s="415"/>
    </row>
    <row r="326" spans="3:5">
      <c r="C326" s="415"/>
      <c r="D326" s="415"/>
      <c r="E326" s="415"/>
    </row>
    <row r="327" spans="3:5">
      <c r="C327" s="415"/>
      <c r="D327" s="415"/>
      <c r="E327" s="415"/>
    </row>
    <row r="328" spans="3:5">
      <c r="C328" s="457"/>
      <c r="D328" s="458" t="s">
        <v>2129</v>
      </c>
      <c r="E328" s="458" t="s">
        <v>2172</v>
      </c>
    </row>
    <row r="329" spans="3:5">
      <c r="C329" s="459"/>
      <c r="D329" s="460" t="s">
        <v>2132</v>
      </c>
      <c r="E329" s="460">
        <v>100</v>
      </c>
    </row>
    <row r="330" spans="3:5">
      <c r="C330" s="459"/>
      <c r="D330" s="460" t="s">
        <v>2135</v>
      </c>
      <c r="E330" s="460">
        <v>72.5</v>
      </c>
    </row>
    <row r="331" spans="3:5">
      <c r="C331" s="457"/>
      <c r="D331" s="461" t="s">
        <v>2137</v>
      </c>
      <c r="E331" s="461">
        <v>58.81</v>
      </c>
    </row>
    <row r="332" spans="3:5">
      <c r="C332" s="459"/>
      <c r="D332" s="462" t="s">
        <v>2139</v>
      </c>
      <c r="E332" s="463">
        <v>63</v>
      </c>
    </row>
    <row r="333" spans="3:5">
      <c r="C333" s="457"/>
      <c r="D333" s="462" t="s">
        <v>2141</v>
      </c>
      <c r="E333" s="460">
        <v>60</v>
      </c>
    </row>
    <row r="334" spans="3:5">
      <c r="C334" s="459"/>
      <c r="D334" s="462" t="s">
        <v>19</v>
      </c>
      <c r="E334" s="464">
        <v>75</v>
      </c>
    </row>
    <row r="335" spans="3:5">
      <c r="C335" s="457"/>
      <c r="D335" s="462" t="s">
        <v>2144</v>
      </c>
      <c r="E335" s="460">
        <v>62.86</v>
      </c>
    </row>
    <row r="336" spans="3:5">
      <c r="C336" s="459"/>
      <c r="D336" s="462" t="s">
        <v>2145</v>
      </c>
      <c r="E336" s="460">
        <v>76.08</v>
      </c>
    </row>
    <row r="337" spans="2:8">
      <c r="C337" s="457"/>
      <c r="D337" s="465" t="s">
        <v>2171</v>
      </c>
      <c r="E337" s="466">
        <v>36.5</v>
      </c>
    </row>
    <row r="340" spans="2:8">
      <c r="B340" s="473" t="s">
        <v>962</v>
      </c>
      <c r="C340" s="473" t="s">
        <v>2278</v>
      </c>
      <c r="D340" s="473" t="s">
        <v>964</v>
      </c>
      <c r="E340" s="473"/>
      <c r="F340" s="473"/>
      <c r="G340" s="473" t="s">
        <v>961</v>
      </c>
      <c r="H340" s="473"/>
    </row>
    <row r="341" spans="2:8">
      <c r="B341" s="478" t="s">
        <v>2265</v>
      </c>
      <c r="C341" s="478"/>
      <c r="D341" s="479">
        <v>18.809999999999999</v>
      </c>
      <c r="E341" s="478"/>
      <c r="F341" s="478"/>
      <c r="G341" s="478" t="s">
        <v>2266</v>
      </c>
      <c r="H341" s="478"/>
    </row>
    <row r="342" spans="2:8">
      <c r="B342" s="473" t="s">
        <v>1810</v>
      </c>
      <c r="C342" s="473"/>
      <c r="D342" s="474">
        <v>22.96</v>
      </c>
      <c r="E342" s="473"/>
      <c r="F342" s="473"/>
      <c r="G342" s="473" t="s">
        <v>2267</v>
      </c>
      <c r="H342" s="473"/>
    </row>
    <row r="343" spans="2:8">
      <c r="B343" s="473" t="s">
        <v>1814</v>
      </c>
      <c r="C343" s="473"/>
      <c r="D343" s="474">
        <v>22.97</v>
      </c>
      <c r="E343" s="473"/>
      <c r="F343" s="473"/>
      <c r="G343" s="473" t="s">
        <v>2268</v>
      </c>
      <c r="H343" s="473"/>
    </row>
    <row r="344" spans="2:8">
      <c r="B344" s="473" t="s">
        <v>2269</v>
      </c>
      <c r="C344" s="473"/>
      <c r="D344" s="474">
        <v>25.99</v>
      </c>
      <c r="E344" s="473"/>
      <c r="F344" s="473"/>
      <c r="G344" s="473" t="s">
        <v>2266</v>
      </c>
      <c r="H344" s="473"/>
    </row>
    <row r="345" spans="2:8">
      <c r="B345" s="473" t="s">
        <v>2270</v>
      </c>
      <c r="C345" s="473"/>
      <c r="D345" s="474">
        <v>79</v>
      </c>
      <c r="E345" s="473"/>
      <c r="F345" s="473"/>
      <c r="G345" s="473" t="s">
        <v>1813</v>
      </c>
      <c r="H345" s="473"/>
    </row>
    <row r="346" spans="2:8">
      <c r="B346" s="473" t="s">
        <v>2271</v>
      </c>
      <c r="C346" s="473"/>
      <c r="D346" s="474">
        <v>21.31</v>
      </c>
      <c r="E346" s="473"/>
      <c r="F346" s="473"/>
      <c r="G346" s="473" t="s">
        <v>2272</v>
      </c>
      <c r="H346" s="473"/>
    </row>
    <row r="347" spans="2:8">
      <c r="B347" s="473" t="s">
        <v>2273</v>
      </c>
      <c r="C347" s="473"/>
      <c r="D347" s="474">
        <v>36</v>
      </c>
      <c r="E347" s="473"/>
      <c r="F347" s="473"/>
      <c r="G347" s="473" t="s">
        <v>2274</v>
      </c>
      <c r="H347" s="473"/>
    </row>
    <row r="348" spans="2:8">
      <c r="B348" s="475" t="s">
        <v>2275</v>
      </c>
      <c r="C348" s="475"/>
      <c r="D348" s="476">
        <v>12.99</v>
      </c>
      <c r="E348" s="475"/>
      <c r="F348" s="475"/>
      <c r="G348" s="477" t="s">
        <v>2276</v>
      </c>
      <c r="H348" s="475"/>
    </row>
    <row r="349" spans="2:8">
      <c r="B349" s="473" t="s">
        <v>2277</v>
      </c>
      <c r="C349" s="473"/>
      <c r="D349" s="474">
        <v>110</v>
      </c>
      <c r="E349" s="473"/>
      <c r="F349" s="473"/>
      <c r="G349" s="473" t="s">
        <v>1813</v>
      </c>
      <c r="H349" s="473"/>
    </row>
    <row r="351" spans="2:8">
      <c r="C351" s="468" t="s">
        <v>2291</v>
      </c>
    </row>
    <row r="353" spans="3:4">
      <c r="C353" t="s">
        <v>2279</v>
      </c>
    </row>
    <row r="354" spans="3:4">
      <c r="C354" t="s">
        <v>2280</v>
      </c>
    </row>
    <row r="355" spans="3:4">
      <c r="C355">
        <v>23296</v>
      </c>
      <c r="D355" t="s">
        <v>2281</v>
      </c>
    </row>
    <row r="356" spans="3:4">
      <c r="C356">
        <v>23316</v>
      </c>
      <c r="D356" t="s">
        <v>2282</v>
      </c>
    </row>
    <row r="357" spans="3:4">
      <c r="C357">
        <v>253183</v>
      </c>
      <c r="D357" t="s">
        <v>2283</v>
      </c>
    </row>
    <row r="358" spans="3:4">
      <c r="C358" t="s">
        <v>2284</v>
      </c>
    </row>
    <row r="359" spans="3:4">
      <c r="C359" t="s">
        <v>2285</v>
      </c>
    </row>
    <row r="360" spans="3:4">
      <c r="C360" t="s">
        <v>2286</v>
      </c>
    </row>
    <row r="361" spans="3:4">
      <c r="C361" t="s">
        <v>2287</v>
      </c>
    </row>
    <row r="362" spans="3:4">
      <c r="C362">
        <v>254525</v>
      </c>
      <c r="D362" t="s">
        <v>2288</v>
      </c>
    </row>
    <row r="363" spans="3:4">
      <c r="C363">
        <v>23818</v>
      </c>
    </row>
    <row r="364" spans="3:4">
      <c r="C364" t="s">
        <v>2289</v>
      </c>
    </row>
    <row r="365" spans="3:4">
      <c r="C365" t="s">
        <v>2290</v>
      </c>
    </row>
    <row r="366" spans="3:4">
      <c r="C366">
        <v>39923220325</v>
      </c>
    </row>
    <row r="367" spans="3:4">
      <c r="C367">
        <v>739236380937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7"/>
  <sheetViews>
    <sheetView topLeftCell="B52" workbookViewId="0">
      <selection activeCell="C61" sqref="C61"/>
    </sheetView>
  </sheetViews>
  <sheetFormatPr defaultRowHeight="15"/>
  <cols>
    <col min="1" max="1" width="25.5703125" style="481" customWidth="1"/>
    <col min="2" max="2" width="27.42578125" bestFit="1" customWidth="1"/>
    <col min="3" max="3" width="62.5703125" customWidth="1"/>
    <col min="4" max="4" width="29" customWidth="1"/>
    <col min="5" max="5" width="15" customWidth="1"/>
    <col min="6" max="6" width="14" customWidth="1"/>
    <col min="7" max="7" width="40.7109375" customWidth="1"/>
  </cols>
  <sheetData>
    <row r="1" spans="1:12" ht="18.75">
      <c r="C1" s="23" t="s">
        <v>166</v>
      </c>
      <c r="D1" s="17" t="s">
        <v>924</v>
      </c>
    </row>
    <row r="2" spans="1:12" ht="18.75">
      <c r="B2" s="403" t="s">
        <v>2048</v>
      </c>
      <c r="C2" s="23"/>
      <c r="D2" s="17"/>
    </row>
    <row r="3" spans="1:12" ht="18.75">
      <c r="B3" t="s">
        <v>1261</v>
      </c>
      <c r="C3" s="23"/>
      <c r="D3" s="17"/>
    </row>
    <row r="4" spans="1:12" ht="18.75">
      <c r="B4" t="s">
        <v>1188</v>
      </c>
      <c r="C4" s="408" t="s">
        <v>2049</v>
      </c>
      <c r="D4" s="23" t="s">
        <v>166</v>
      </c>
      <c r="H4" s="406"/>
    </row>
    <row r="5" spans="1:12" ht="18.75">
      <c r="B5" s="114" t="s">
        <v>1244</v>
      </c>
      <c r="D5" s="23"/>
      <c r="E5" s="41"/>
    </row>
    <row r="6" spans="1:12">
      <c r="B6" s="218" t="s">
        <v>1243</v>
      </c>
      <c r="D6" t="s">
        <v>1152</v>
      </c>
    </row>
    <row r="7" spans="1:12">
      <c r="B7" s="218" t="s">
        <v>1242</v>
      </c>
      <c r="D7" t="s">
        <v>1137</v>
      </c>
      <c r="E7" t="s">
        <v>1138</v>
      </c>
      <c r="F7" t="s">
        <v>1139</v>
      </c>
    </row>
    <row r="8" spans="1:12">
      <c r="B8" s="218" t="s">
        <v>1241</v>
      </c>
      <c r="D8" t="s">
        <v>1140</v>
      </c>
      <c r="E8" t="s">
        <v>1141</v>
      </c>
      <c r="F8" t="s">
        <v>1142</v>
      </c>
    </row>
    <row r="9" spans="1:12" ht="21">
      <c r="B9" s="218" t="s">
        <v>1240</v>
      </c>
      <c r="D9" t="s">
        <v>1143</v>
      </c>
      <c r="E9" t="s">
        <v>1144</v>
      </c>
      <c r="F9" t="s">
        <v>1145</v>
      </c>
    </row>
    <row r="10" spans="1:12" ht="21">
      <c r="B10" s="218" t="s">
        <v>1239</v>
      </c>
      <c r="D10" t="s">
        <v>1146</v>
      </c>
      <c r="E10" t="s">
        <v>1147</v>
      </c>
      <c r="F10" t="s">
        <v>1148</v>
      </c>
    </row>
    <row r="11" spans="1:12">
      <c r="D11" t="s">
        <v>1149</v>
      </c>
      <c r="E11" t="s">
        <v>1150</v>
      </c>
      <c r="F11" t="s">
        <v>1151</v>
      </c>
    </row>
    <row r="12" spans="1:12">
      <c r="D12" s="216"/>
      <c r="E12" s="217"/>
    </row>
    <row r="13" spans="1:12">
      <c r="B13" s="114" t="s">
        <v>1153</v>
      </c>
      <c r="D13" s="800" t="s">
        <v>1245</v>
      </c>
      <c r="E13" s="801"/>
      <c r="F13" s="802"/>
      <c r="G13" s="219"/>
      <c r="H13" s="803" t="s">
        <v>1246</v>
      </c>
      <c r="I13" s="804"/>
      <c r="J13" s="805" t="s">
        <v>1247</v>
      </c>
      <c r="K13" s="806"/>
      <c r="L13" s="807"/>
    </row>
    <row r="14" spans="1:12">
      <c r="D14" s="220" t="s">
        <v>1248</v>
      </c>
      <c r="E14" s="221" t="s">
        <v>1249</v>
      </c>
      <c r="F14" s="222" t="s">
        <v>1250</v>
      </c>
      <c r="G14" s="2"/>
      <c r="H14" s="814" t="s">
        <v>1251</v>
      </c>
      <c r="I14" s="815"/>
      <c r="J14" s="808"/>
      <c r="K14" s="809"/>
      <c r="L14" s="810"/>
    </row>
    <row r="15" spans="1:12">
      <c r="D15" s="223">
        <v>6</v>
      </c>
      <c r="E15" s="223">
        <v>6</v>
      </c>
      <c r="F15" s="223">
        <v>0.3125</v>
      </c>
      <c r="G15" s="224"/>
      <c r="H15" s="816">
        <v>0.125</v>
      </c>
      <c r="I15" s="817"/>
      <c r="J15" s="811">
        <f>SUM($D$3/((D15+E15+H15)*F15*H15*(144/((D15+H15)*(E15+H15)))))</f>
        <v>0</v>
      </c>
      <c r="K15" s="812"/>
      <c r="L15" s="813"/>
    </row>
    <row r="16" spans="1:12">
      <c r="A16" s="481" t="s">
        <v>4139</v>
      </c>
      <c r="D16" s="216"/>
      <c r="E16" s="215"/>
    </row>
    <row r="17" spans="3:5" ht="18.75">
      <c r="D17" s="23"/>
      <c r="E17" s="41"/>
    </row>
    <row r="18" spans="3:5" ht="18.75">
      <c r="D18" s="23"/>
    </row>
    <row r="19" spans="3:5" ht="18.75">
      <c r="D19" s="23"/>
    </row>
    <row r="22" spans="3:5" ht="18.75">
      <c r="D22" s="23"/>
    </row>
    <row r="23" spans="3:5" ht="18.75">
      <c r="C23" s="404" t="s">
        <v>2047</v>
      </c>
      <c r="D23" s="23"/>
    </row>
    <row r="24" spans="3:5" ht="18.75">
      <c r="C24" s="23"/>
      <c r="D24" s="17"/>
    </row>
    <row r="25" spans="3:5" ht="18.75">
      <c r="C25" s="23"/>
      <c r="D25" s="17"/>
    </row>
    <row r="26" spans="3:5" ht="18.75">
      <c r="C26" s="23"/>
      <c r="D26" s="17"/>
    </row>
    <row r="27" spans="3:5" ht="18.75">
      <c r="C27" s="23"/>
      <c r="D27" s="17"/>
    </row>
    <row r="28" spans="3:5" ht="18.75">
      <c r="C28" s="23"/>
      <c r="D28" s="17"/>
    </row>
    <row r="29" spans="3:5" ht="18.75">
      <c r="C29" s="23"/>
      <c r="D29" s="17"/>
    </row>
    <row r="30" spans="3:5" ht="18.75">
      <c r="C30" s="23"/>
      <c r="D30" s="17"/>
    </row>
    <row r="31" spans="3:5" ht="18.75">
      <c r="C31" s="23"/>
      <c r="D31" s="17"/>
    </row>
    <row r="32" spans="3:5" ht="18.75">
      <c r="C32" s="23"/>
      <c r="D32" s="17"/>
    </row>
    <row r="33" spans="1:9">
      <c r="A33" s="482" t="s">
        <v>2735</v>
      </c>
    </row>
    <row r="34" spans="1:9">
      <c r="A34" s="482" t="s">
        <v>2733</v>
      </c>
    </row>
    <row r="35" spans="1:9" ht="18.75">
      <c r="A35" s="482" t="s">
        <v>2734</v>
      </c>
      <c r="C35" s="23"/>
    </row>
    <row r="36" spans="1:9" ht="23.25">
      <c r="C36" s="26" t="s">
        <v>25</v>
      </c>
      <c r="D36" s="131" t="s">
        <v>26</v>
      </c>
      <c r="E36" s="132" t="s">
        <v>27</v>
      </c>
      <c r="F36" s="24" t="s">
        <v>143</v>
      </c>
      <c r="G36" s="131" t="s">
        <v>35</v>
      </c>
      <c r="H36" s="133" t="s">
        <v>153</v>
      </c>
      <c r="I36" s="24" t="s">
        <v>143</v>
      </c>
    </row>
    <row r="37" spans="1:9" ht="23.25">
      <c r="B37" s="7" t="s">
        <v>584</v>
      </c>
      <c r="F37" s="24"/>
      <c r="G37" s="131"/>
      <c r="H37" s="133"/>
    </row>
    <row r="38" spans="1:9" s="481" customFormat="1" ht="23.25">
      <c r="A38" s="481" t="s">
        <v>2732</v>
      </c>
      <c r="B38" s="236" t="s">
        <v>590</v>
      </c>
      <c r="C38" s="409" t="s">
        <v>1231</v>
      </c>
      <c r="D38" s="176" t="s">
        <v>122</v>
      </c>
      <c r="E38" s="176">
        <v>22.75</v>
      </c>
      <c r="F38" s="24"/>
      <c r="G38" s="131"/>
      <c r="H38" s="133"/>
    </row>
    <row r="39" spans="1:9" ht="21" customHeight="1">
      <c r="B39" s="236" t="s">
        <v>591</v>
      </c>
      <c r="C39" s="84" t="s">
        <v>2543</v>
      </c>
      <c r="D39" s="481" t="s">
        <v>122</v>
      </c>
      <c r="E39" s="482">
        <v>14.98</v>
      </c>
      <c r="F39" s="24"/>
      <c r="G39" s="131"/>
      <c r="H39" s="133"/>
    </row>
    <row r="40" spans="1:9" ht="15.75">
      <c r="C40" s="539"/>
    </row>
    <row r="41" spans="1:9">
      <c r="A41" s="481" t="s">
        <v>2715</v>
      </c>
      <c r="B41" s="417" t="s">
        <v>2714</v>
      </c>
      <c r="C41" s="467" t="s">
        <v>2713</v>
      </c>
      <c r="D41" s="413" t="s">
        <v>122</v>
      </c>
      <c r="E41" s="413">
        <v>9.98</v>
      </c>
    </row>
    <row r="42" spans="1:9" s="417" customFormat="1" ht="15.75">
      <c r="A42" s="54" t="s">
        <v>2736</v>
      </c>
      <c r="C42" s="84" t="s">
        <v>2544</v>
      </c>
      <c r="D42" s="481" t="s">
        <v>122</v>
      </c>
      <c r="E42" s="482">
        <v>19.95</v>
      </c>
    </row>
    <row r="43" spans="1:9" s="417" customFormat="1"/>
    <row r="44" spans="1:9">
      <c r="B44" s="158" t="s">
        <v>2725</v>
      </c>
      <c r="C44" s="481"/>
    </row>
    <row r="45" spans="1:9">
      <c r="A45" s="481" t="s">
        <v>2717</v>
      </c>
      <c r="C45" s="6" t="s">
        <v>503</v>
      </c>
      <c r="D45" s="81" t="s">
        <v>122</v>
      </c>
      <c r="E45" s="81">
        <v>9.27</v>
      </c>
    </row>
    <row r="46" spans="1:9">
      <c r="A46" s="481" t="s">
        <v>2716</v>
      </c>
      <c r="B46" s="56"/>
      <c r="C46" s="6" t="s">
        <v>144</v>
      </c>
      <c r="D46" s="33" t="s">
        <v>42</v>
      </c>
      <c r="E46" s="33">
        <v>9.77</v>
      </c>
      <c r="G46" t="s">
        <v>1923</v>
      </c>
      <c r="H46" s="93">
        <v>9.98</v>
      </c>
    </row>
    <row r="47" spans="1:9">
      <c r="A47" s="54" t="s">
        <v>446</v>
      </c>
      <c r="B47" s="56"/>
      <c r="C47" s="389" t="s">
        <v>4137</v>
      </c>
      <c r="D47" s="33" t="s">
        <v>120</v>
      </c>
      <c r="E47" s="33">
        <v>83.67</v>
      </c>
      <c r="F47" t="s">
        <v>4138</v>
      </c>
    </row>
    <row r="48" spans="1:9">
      <c r="A48" s="54" t="s">
        <v>446</v>
      </c>
      <c r="B48" s="56"/>
      <c r="C48" s="17" t="s">
        <v>587</v>
      </c>
      <c r="D48" s="33"/>
      <c r="E48" s="33"/>
    </row>
    <row r="49" spans="1:8" s="417" customFormat="1">
      <c r="D49" s="81"/>
      <c r="E49" s="81"/>
    </row>
    <row r="50" spans="1:8">
      <c r="A50" s="481" t="s">
        <v>4383</v>
      </c>
      <c r="B50" s="413" t="s">
        <v>2720</v>
      </c>
      <c r="C50" s="134" t="s">
        <v>505</v>
      </c>
      <c r="D50" s="59" t="s">
        <v>42</v>
      </c>
      <c r="E50" s="59">
        <v>14.98</v>
      </c>
    </row>
    <row r="51" spans="1:8" s="481" customFormat="1">
      <c r="B51" s="413"/>
      <c r="C51" s="134" t="s">
        <v>4388</v>
      </c>
      <c r="D51" s="59" t="s">
        <v>42</v>
      </c>
      <c r="E51" s="59"/>
    </row>
    <row r="52" spans="1:8" s="417" customFormat="1">
      <c r="C52" s="134"/>
    </row>
    <row r="53" spans="1:8">
      <c r="A53" s="54"/>
      <c r="B53" s="413"/>
      <c r="C53" s="793" t="s">
        <v>4387</v>
      </c>
      <c r="D53" s="792" t="s">
        <v>122</v>
      </c>
      <c r="E53" s="792">
        <v>4.32</v>
      </c>
    </row>
    <row r="54" spans="1:8" s="481" customFormat="1" ht="15.75">
      <c r="A54" s="54"/>
      <c r="B54" s="413"/>
      <c r="C54" s="543" t="s">
        <v>4389</v>
      </c>
      <c r="D54" s="792" t="s">
        <v>122</v>
      </c>
      <c r="E54" s="792">
        <v>5.96</v>
      </c>
    </row>
    <row r="55" spans="1:8" s="481" customFormat="1" ht="15.75">
      <c r="A55" s="54" t="s">
        <v>4395</v>
      </c>
      <c r="B55" s="413"/>
      <c r="C55" s="89" t="s">
        <v>4390</v>
      </c>
      <c r="D55" s="33" t="s">
        <v>122</v>
      </c>
      <c r="E55" s="33">
        <v>3.98</v>
      </c>
    </row>
    <row r="56" spans="1:8" s="417" customFormat="1" ht="15.75">
      <c r="C56" s="89"/>
      <c r="D56" s="81"/>
      <c r="E56" s="81"/>
    </row>
    <row r="57" spans="1:8">
      <c r="A57" s="481" t="s">
        <v>2718</v>
      </c>
      <c r="B57" s="18" t="s">
        <v>1260</v>
      </c>
      <c r="C57" s="96" t="s">
        <v>1922</v>
      </c>
      <c r="D57" t="s">
        <v>1923</v>
      </c>
      <c r="E57" t="s">
        <v>1924</v>
      </c>
      <c r="G57" t="s">
        <v>1925</v>
      </c>
      <c r="H57">
        <v>5.47</v>
      </c>
    </row>
    <row r="58" spans="1:8" s="481" customFormat="1">
      <c r="A58" s="481" t="s">
        <v>1261</v>
      </c>
      <c r="B58" s="18"/>
      <c r="C58" s="96"/>
    </row>
    <row r="59" spans="1:8" s="481" customFormat="1">
      <c r="A59" s="481" t="s">
        <v>4396</v>
      </c>
      <c r="B59" s="419" t="s">
        <v>2878</v>
      </c>
      <c r="C59" s="225" t="s">
        <v>4384</v>
      </c>
      <c r="D59" s="545" t="s">
        <v>2473</v>
      </c>
      <c r="E59" s="545">
        <v>38.97</v>
      </c>
    </row>
    <row r="60" spans="1:8">
      <c r="B60" s="413" t="s">
        <v>4457</v>
      </c>
      <c r="C60" s="413" t="s">
        <v>4456</v>
      </c>
      <c r="D60" t="s">
        <v>2473</v>
      </c>
      <c r="E60">
        <v>14.47</v>
      </c>
      <c r="F60" s="481" t="s">
        <v>4453</v>
      </c>
      <c r="G60" s="481" t="s">
        <v>4454</v>
      </c>
      <c r="H60" s="481" t="s">
        <v>4455</v>
      </c>
    </row>
    <row r="61" spans="1:8" s="481" customFormat="1">
      <c r="B61" s="18"/>
    </row>
    <row r="62" spans="1:8">
      <c r="B62" s="18" t="s">
        <v>1418</v>
      </c>
      <c r="C62" s="135" t="s">
        <v>1417</v>
      </c>
    </row>
    <row r="63" spans="1:8">
      <c r="A63" s="481" t="s">
        <v>2048</v>
      </c>
      <c r="B63" s="56" t="s">
        <v>4397</v>
      </c>
      <c r="C63" s="6" t="s">
        <v>4401</v>
      </c>
      <c r="D63" t="s">
        <v>131</v>
      </c>
      <c r="E63">
        <v>17.59</v>
      </c>
      <c r="F63" t="s">
        <v>4398</v>
      </c>
      <c r="G63" t="s">
        <v>120</v>
      </c>
      <c r="H63">
        <v>12.97</v>
      </c>
    </row>
    <row r="64" spans="1:8" s="481" customFormat="1">
      <c r="B64" s="413"/>
    </row>
    <row r="65" spans="1:11">
      <c r="B65" s="56" t="s">
        <v>591</v>
      </c>
      <c r="C65" s="6" t="s">
        <v>2472</v>
      </c>
      <c r="D65" t="s">
        <v>132</v>
      </c>
      <c r="E65">
        <v>11.9</v>
      </c>
      <c r="G65" t="s">
        <v>120</v>
      </c>
      <c r="H65">
        <v>12.97</v>
      </c>
      <c r="I65" s="18"/>
    </row>
    <row r="66" spans="1:11" s="481" customFormat="1">
      <c r="B66" s="545">
        <v>643524</v>
      </c>
      <c r="C66" s="794" t="s">
        <v>4402</v>
      </c>
      <c r="I66" s="18"/>
    </row>
    <row r="67" spans="1:11" s="481" customFormat="1">
      <c r="B67" s="545" t="s">
        <v>4399</v>
      </c>
      <c r="C67" s="97" t="s">
        <v>4400</v>
      </c>
      <c r="I67" s="18"/>
    </row>
    <row r="68" spans="1:11" s="417" customFormat="1"/>
    <row r="69" spans="1:11">
      <c r="A69" s="54" t="s">
        <v>2737</v>
      </c>
      <c r="C69" s="96" t="s">
        <v>2739</v>
      </c>
      <c r="D69" s="482" t="s">
        <v>122</v>
      </c>
      <c r="E69" s="482">
        <v>6.98</v>
      </c>
      <c r="I69" s="18"/>
    </row>
    <row r="70" spans="1:11" s="481" customFormat="1">
      <c r="B70" s="540" t="s">
        <v>4450</v>
      </c>
    </row>
    <row r="71" spans="1:11" s="481" customFormat="1">
      <c r="B71" s="158"/>
      <c r="C71" s="141" t="s">
        <v>611</v>
      </c>
      <c r="D71" s="482"/>
      <c r="E71" s="482"/>
    </row>
    <row r="72" spans="1:11" s="470" customFormat="1">
      <c r="A72" s="481"/>
      <c r="B72" s="41"/>
      <c r="C72" s="141" t="s">
        <v>612</v>
      </c>
      <c r="D72" s="482"/>
      <c r="E72" s="482"/>
    </row>
    <row r="73" spans="1:11" s="481" customFormat="1">
      <c r="I73" s="18"/>
    </row>
    <row r="74" spans="1:11">
      <c r="B74" s="239" t="s">
        <v>605</v>
      </c>
    </row>
    <row r="75" spans="1:11">
      <c r="B75" s="172" t="s">
        <v>590</v>
      </c>
      <c r="C75" t="s">
        <v>1413</v>
      </c>
      <c r="D75" t="s">
        <v>2126</v>
      </c>
      <c r="E75">
        <v>600</v>
      </c>
      <c r="F75" t="s">
        <v>2127</v>
      </c>
    </row>
    <row r="76" spans="1:11">
      <c r="B76" s="172" t="s">
        <v>591</v>
      </c>
      <c r="C76" t="s">
        <v>1414</v>
      </c>
      <c r="D76" s="482"/>
      <c r="E76" s="482"/>
      <c r="F76" s="482"/>
    </row>
    <row r="77" spans="1:11">
      <c r="C77" t="s">
        <v>1412</v>
      </c>
      <c r="D77" s="482"/>
      <c r="G77" t="s">
        <v>2128</v>
      </c>
    </row>
    <row r="78" spans="1:11">
      <c r="A78" s="419" t="s">
        <v>2724</v>
      </c>
      <c r="B78" s="7" t="s">
        <v>1411</v>
      </c>
      <c r="C78" s="96"/>
    </row>
    <row r="79" spans="1:11">
      <c r="B79" t="s">
        <v>590</v>
      </c>
      <c r="C79" t="s">
        <v>469</v>
      </c>
      <c r="D79" t="s">
        <v>500</v>
      </c>
      <c r="E79">
        <v>10</v>
      </c>
      <c r="G79" t="s">
        <v>610</v>
      </c>
      <c r="H79">
        <v>12</v>
      </c>
      <c r="J79" t="s">
        <v>122</v>
      </c>
      <c r="K79" s="93">
        <v>16.97</v>
      </c>
    </row>
    <row r="80" spans="1:11">
      <c r="B80" t="s">
        <v>591</v>
      </c>
      <c r="C80" s="17" t="s">
        <v>501</v>
      </c>
    </row>
    <row r="85" spans="2:8">
      <c r="B85" s="7" t="s">
        <v>502</v>
      </c>
    </row>
    <row r="86" spans="2:8">
      <c r="C86" s="135" t="s">
        <v>95</v>
      </c>
      <c r="D86" s="17" t="s">
        <v>96</v>
      </c>
      <c r="E86" s="17">
        <v>1.69</v>
      </c>
      <c r="F86" s="17"/>
      <c r="G86" s="17" t="s">
        <v>98</v>
      </c>
      <c r="H86" s="17"/>
    </row>
    <row r="87" spans="2:8" s="481" customFormat="1">
      <c r="C87" s="96"/>
      <c r="D87" s="417"/>
      <c r="E87" s="417"/>
      <c r="F87" s="417"/>
      <c r="G87" s="417"/>
      <c r="H87" s="482"/>
    </row>
    <row r="88" spans="2:8" s="481" customFormat="1">
      <c r="B88" s="7" t="s">
        <v>1416</v>
      </c>
      <c r="C88" s="96"/>
      <c r="D88" s="417"/>
      <c r="E88" s="417"/>
      <c r="F88" s="417"/>
      <c r="G88" s="417"/>
      <c r="H88" s="482"/>
    </row>
    <row r="89" spans="2:8">
      <c r="B89" s="56"/>
      <c r="C89" s="135" t="s">
        <v>97</v>
      </c>
      <c r="D89" s="17" t="s">
        <v>96</v>
      </c>
      <c r="E89" s="17">
        <v>2.79</v>
      </c>
      <c r="F89" s="17"/>
      <c r="G89" s="17"/>
      <c r="H89" s="17">
        <v>10</v>
      </c>
    </row>
    <row r="90" spans="2:8">
      <c r="B90" s="56" t="s">
        <v>1793</v>
      </c>
      <c r="C90" s="135" t="s">
        <v>1792</v>
      </c>
      <c r="D90" s="17" t="s">
        <v>96</v>
      </c>
      <c r="E90" s="17">
        <v>1.29</v>
      </c>
      <c r="F90" s="17"/>
      <c r="G90" s="17"/>
      <c r="H90" s="17"/>
    </row>
    <row r="92" spans="2:8">
      <c r="B92" s="7" t="s">
        <v>2314</v>
      </c>
    </row>
    <row r="93" spans="2:8">
      <c r="B93" s="413"/>
      <c r="C93" s="470" t="s">
        <v>2312</v>
      </c>
      <c r="D93" s="468" t="s">
        <v>122</v>
      </c>
      <c r="E93" s="468">
        <v>14.98</v>
      </c>
    </row>
    <row r="94" spans="2:8">
      <c r="B94" s="413"/>
      <c r="C94" s="470" t="s">
        <v>2311</v>
      </c>
      <c r="D94" s="468" t="s">
        <v>122</v>
      </c>
      <c r="E94" s="420">
        <v>24.98</v>
      </c>
    </row>
    <row r="95" spans="2:8">
      <c r="B95" s="413"/>
      <c r="C95" s="470" t="s">
        <v>2313</v>
      </c>
      <c r="D95" s="468" t="s">
        <v>122</v>
      </c>
      <c r="E95" s="468">
        <v>49.99</v>
      </c>
    </row>
    <row r="96" spans="2:8">
      <c r="C96" s="470" t="s">
        <v>2318</v>
      </c>
      <c r="D96" s="468" t="s">
        <v>122</v>
      </c>
      <c r="E96" s="468">
        <v>52.69</v>
      </c>
    </row>
    <row r="97" spans="2:5" s="481" customFormat="1">
      <c r="D97" s="482"/>
      <c r="E97" s="482"/>
    </row>
    <row r="98" spans="2:5" s="481" customFormat="1">
      <c r="B98" s="7" t="s">
        <v>2726</v>
      </c>
      <c r="C98"/>
      <c r="D98"/>
      <c r="E98"/>
    </row>
    <row r="99" spans="2:5" s="481" customFormat="1">
      <c r="B99"/>
      <c r="C99" s="481" t="s">
        <v>2385</v>
      </c>
      <c r="D99" s="482" t="s">
        <v>122</v>
      </c>
      <c r="E99" s="482" t="s">
        <v>2386</v>
      </c>
    </row>
    <row r="100" spans="2:5">
      <c r="C100" s="482"/>
    </row>
    <row r="101" spans="2:5">
      <c r="C101" s="482"/>
    </row>
    <row r="102" spans="2:5">
      <c r="B102" s="7" t="s">
        <v>2727</v>
      </c>
    </row>
    <row r="103" spans="2:5">
      <c r="C103" t="s">
        <v>2316</v>
      </c>
      <c r="D103" s="482"/>
    </row>
    <row r="104" spans="2:5">
      <c r="C104" t="s">
        <v>1464</v>
      </c>
      <c r="D104" s="482"/>
    </row>
    <row r="106" spans="2:5">
      <c r="B106" s="7" t="s">
        <v>2728</v>
      </c>
    </row>
    <row r="111" spans="2:5">
      <c r="B111" s="7" t="s">
        <v>2729</v>
      </c>
    </row>
    <row r="112" spans="2:5">
      <c r="B112" t="s">
        <v>2315</v>
      </c>
    </row>
    <row r="117" spans="2:4">
      <c r="B117" s="7" t="s">
        <v>2730</v>
      </c>
    </row>
    <row r="121" spans="2:4">
      <c r="B121" s="7" t="s">
        <v>2317</v>
      </c>
    </row>
    <row r="122" spans="2:4">
      <c r="B122" s="404" t="s">
        <v>2731</v>
      </c>
    </row>
    <row r="126" spans="2:4">
      <c r="B126" s="10" t="s">
        <v>1731</v>
      </c>
    </row>
    <row r="127" spans="2:4">
      <c r="B127" s="111" t="s">
        <v>1721</v>
      </c>
      <c r="C127" s="111">
        <v>2.79</v>
      </c>
      <c r="D127" t="s">
        <v>1732</v>
      </c>
    </row>
    <row r="128" spans="2:4">
      <c r="B128" s="111" t="s">
        <v>570</v>
      </c>
      <c r="C128" s="111">
        <v>4.1100000000000003</v>
      </c>
      <c r="D128" t="s">
        <v>1733</v>
      </c>
    </row>
    <row r="129" spans="2:4">
      <c r="B129" s="111"/>
      <c r="C129" s="197">
        <v>7.47</v>
      </c>
      <c r="D129" t="s">
        <v>1734</v>
      </c>
    </row>
    <row r="130" spans="2:4">
      <c r="B130" s="111" t="s">
        <v>42</v>
      </c>
      <c r="C130" s="197">
        <v>7.47</v>
      </c>
      <c r="D130" t="s">
        <v>1007</v>
      </c>
    </row>
    <row r="131" spans="2:4">
      <c r="B131" s="111" t="s">
        <v>1726</v>
      </c>
      <c r="C131" s="111"/>
    </row>
    <row r="132" spans="2:4">
      <c r="B132" s="111" t="s">
        <v>874</v>
      </c>
      <c r="C132" s="111">
        <v>1.63</v>
      </c>
      <c r="D132" t="s">
        <v>1735</v>
      </c>
    </row>
    <row r="133" spans="2:4">
      <c r="B133" s="111" t="s">
        <v>1724</v>
      </c>
      <c r="C133" s="111"/>
    </row>
    <row r="134" spans="2:4">
      <c r="B134" s="111" t="s">
        <v>1725</v>
      </c>
      <c r="C134" s="111">
        <v>27.49</v>
      </c>
      <c r="D134" t="s">
        <v>1736</v>
      </c>
    </row>
    <row r="135" spans="2:4">
      <c r="B135" s="111" t="s">
        <v>877</v>
      </c>
      <c r="C135" s="187">
        <v>8.99</v>
      </c>
      <c r="D135" t="s">
        <v>1737</v>
      </c>
    </row>
    <row r="136" spans="2:4">
      <c r="B136" s="111" t="s">
        <v>1726</v>
      </c>
      <c r="C136" s="111"/>
    </row>
    <row r="137" spans="2:4">
      <c r="B137" s="111" t="s">
        <v>896</v>
      </c>
      <c r="C137" s="111">
        <v>14.99</v>
      </c>
      <c r="D137" t="s">
        <v>1739</v>
      </c>
    </row>
  </sheetData>
  <mergeCells count="6">
    <mergeCell ref="D13:F13"/>
    <mergeCell ref="H13:I13"/>
    <mergeCell ref="J13:L14"/>
    <mergeCell ref="J15:L15"/>
    <mergeCell ref="H14:I14"/>
    <mergeCell ref="H15:I15"/>
  </mergeCells>
  <hyperlinks>
    <hyperlink ref="B13" r:id="rId1"/>
    <hyperlink ref="B5" r:id="rId2"/>
  </hyperlinks>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4"/>
  <sheetViews>
    <sheetView topLeftCell="A7" workbookViewId="0">
      <selection activeCell="B89" sqref="B89:B92"/>
    </sheetView>
  </sheetViews>
  <sheetFormatPr defaultRowHeight="15"/>
  <cols>
    <col min="1" max="1" width="11.28515625" bestFit="1" customWidth="1"/>
    <col min="2" max="2" width="102.5703125" customWidth="1"/>
    <col min="3" max="3" width="19.42578125" customWidth="1"/>
    <col min="4" max="4" width="19.7109375" customWidth="1"/>
    <col min="5" max="5" width="21.42578125" customWidth="1"/>
    <col min="7" max="7" width="13.140625" bestFit="1" customWidth="1"/>
  </cols>
  <sheetData>
    <row r="1" spans="2:8" ht="21">
      <c r="B1" s="24" t="s">
        <v>155</v>
      </c>
      <c r="C1" s="17" t="s">
        <v>924</v>
      </c>
    </row>
    <row r="2" spans="2:8" ht="21">
      <c r="B2" s="24"/>
      <c r="C2" s="17"/>
      <c r="D2" t="s">
        <v>1122</v>
      </c>
      <c r="E2" s="211" t="s">
        <v>1123</v>
      </c>
    </row>
    <row r="3" spans="2:8">
      <c r="B3" t="s">
        <v>1111</v>
      </c>
      <c r="C3" t="s">
        <v>1119</v>
      </c>
      <c r="E3" s="212" t="s">
        <v>1124</v>
      </c>
      <c r="F3" t="s">
        <v>1126</v>
      </c>
    </row>
    <row r="4" spans="2:8">
      <c r="B4">
        <v>1</v>
      </c>
      <c r="C4" t="s">
        <v>1115</v>
      </c>
      <c r="E4" s="212" t="s">
        <v>1125</v>
      </c>
      <c r="F4" t="s">
        <v>1127</v>
      </c>
    </row>
    <row r="5" spans="2:8">
      <c r="B5" t="s">
        <v>1112</v>
      </c>
      <c r="C5" t="s">
        <v>1116</v>
      </c>
    </row>
    <row r="6" spans="2:8">
      <c r="B6" t="s">
        <v>1113</v>
      </c>
      <c r="C6" t="s">
        <v>1120</v>
      </c>
    </row>
    <row r="7" spans="2:8">
      <c r="B7" t="s">
        <v>1118</v>
      </c>
      <c r="C7" t="s">
        <v>1121</v>
      </c>
    </row>
    <row r="8" spans="2:8">
      <c r="B8" t="s">
        <v>1114</v>
      </c>
      <c r="C8" t="s">
        <v>1117</v>
      </c>
    </row>
    <row r="12" spans="2:8" ht="21">
      <c r="B12" s="24" t="s">
        <v>25</v>
      </c>
      <c r="C12" s="24" t="s">
        <v>26</v>
      </c>
      <c r="D12" s="25" t="s">
        <v>27</v>
      </c>
      <c r="E12" s="24" t="s">
        <v>35</v>
      </c>
      <c r="F12" s="24" t="s">
        <v>178</v>
      </c>
      <c r="G12" s="24"/>
      <c r="H12" s="24" t="s">
        <v>143</v>
      </c>
    </row>
    <row r="13" spans="2:8" ht="17.25" customHeight="1">
      <c r="C13" s="24"/>
      <c r="D13" s="25"/>
      <c r="E13" s="24"/>
      <c r="F13" s="24"/>
      <c r="G13" s="24"/>
      <c r="H13" s="24"/>
    </row>
    <row r="14" spans="2:8" s="481" customFormat="1" ht="17.25" customHeight="1">
      <c r="B14" s="29" t="s">
        <v>2492</v>
      </c>
      <c r="C14" s="24"/>
      <c r="D14" s="25"/>
      <c r="E14" s="24"/>
      <c r="F14" s="24"/>
      <c r="G14" s="24"/>
      <c r="H14" s="24"/>
    </row>
    <row r="15" spans="2:8" s="467" customFormat="1" ht="15.75" customHeight="1">
      <c r="B15" s="84" t="s">
        <v>2493</v>
      </c>
      <c r="C15" s="24"/>
      <c r="D15" s="36"/>
      <c r="E15" s="24"/>
      <c r="F15" s="24"/>
      <c r="G15" s="24"/>
      <c r="H15" s="24"/>
    </row>
    <row r="16" spans="2:8" s="467" customFormat="1" ht="15.75" customHeight="1">
      <c r="B16" s="84" t="s">
        <v>2229</v>
      </c>
      <c r="C16" s="84" t="s">
        <v>122</v>
      </c>
      <c r="D16" s="469">
        <v>3.93</v>
      </c>
      <c r="E16" s="24"/>
      <c r="F16" s="24"/>
      <c r="G16" s="24"/>
      <c r="H16" s="24"/>
    </row>
    <row r="17" spans="1:8" s="467" customFormat="1" ht="15.75" customHeight="1">
      <c r="B17" s="84" t="s">
        <v>2230</v>
      </c>
      <c r="C17" s="84" t="s">
        <v>122</v>
      </c>
      <c r="D17" s="469">
        <v>0.98</v>
      </c>
      <c r="E17" s="24"/>
      <c r="F17" s="24"/>
      <c r="G17" s="24"/>
      <c r="H17" s="24"/>
    </row>
    <row r="18" spans="1:8" s="481" customFormat="1" ht="15.75" customHeight="1">
      <c r="A18" s="413"/>
      <c r="B18" s="84" t="s">
        <v>2495</v>
      </c>
      <c r="C18" s="84" t="s">
        <v>122</v>
      </c>
      <c r="D18" s="489">
        <v>1.48</v>
      </c>
      <c r="E18" s="24"/>
      <c r="F18" s="24"/>
      <c r="G18" s="24"/>
      <c r="H18" s="24"/>
    </row>
    <row r="19" spans="1:8" s="481" customFormat="1" ht="15.75" customHeight="1">
      <c r="A19" s="413"/>
      <c r="B19" s="84" t="s">
        <v>2494</v>
      </c>
      <c r="C19" s="84" t="s">
        <v>122</v>
      </c>
      <c r="D19" s="489">
        <v>6.98</v>
      </c>
      <c r="E19" s="84" t="s">
        <v>2496</v>
      </c>
      <c r="F19" s="24"/>
      <c r="G19" s="24"/>
      <c r="H19" s="24"/>
    </row>
    <row r="20" spans="1:8" s="481" customFormat="1" ht="15.75" customHeight="1">
      <c r="B20" s="84"/>
      <c r="C20" s="84"/>
      <c r="D20" s="469"/>
      <c r="E20" s="24"/>
      <c r="F20" s="24"/>
      <c r="G20" s="24"/>
      <c r="H20" s="24"/>
    </row>
    <row r="21" spans="1:8" s="481" customFormat="1" ht="15.75" customHeight="1">
      <c r="B21" s="84" t="s">
        <v>2498</v>
      </c>
      <c r="C21" s="84" t="s">
        <v>122</v>
      </c>
      <c r="D21" s="489">
        <v>3.57</v>
      </c>
      <c r="E21" s="24"/>
      <c r="F21" s="24"/>
      <c r="G21" s="24"/>
      <c r="H21" s="24"/>
    </row>
    <row r="22" spans="1:8" s="467" customFormat="1" ht="15.75" customHeight="1">
      <c r="B22" s="84" t="s">
        <v>2497</v>
      </c>
      <c r="C22" s="84" t="s">
        <v>122</v>
      </c>
      <c r="D22" s="489">
        <v>11.97</v>
      </c>
      <c r="E22" s="24"/>
      <c r="F22" s="24"/>
      <c r="G22" s="24"/>
      <c r="H22" s="24"/>
    </row>
    <row r="23" spans="1:8" s="481" customFormat="1" ht="15.75" customHeight="1">
      <c r="B23" s="84"/>
      <c r="C23" s="24"/>
      <c r="D23" s="25"/>
      <c r="E23" s="24"/>
      <c r="F23" s="24"/>
      <c r="G23" s="24"/>
      <c r="H23" s="24"/>
    </row>
    <row r="24" spans="1:8" s="481" customFormat="1" ht="15.75" customHeight="1">
      <c r="B24" s="176" t="s">
        <v>2499</v>
      </c>
      <c r="C24" s="24"/>
      <c r="D24" s="25"/>
      <c r="E24" s="24"/>
      <c r="F24" s="24"/>
      <c r="G24" s="24"/>
      <c r="H24" s="24"/>
    </row>
    <row r="25" spans="1:8" s="481" customFormat="1" ht="15.75" customHeight="1">
      <c r="B25" s="84"/>
      <c r="C25" s="24"/>
      <c r="D25" s="25"/>
      <c r="E25" s="24"/>
      <c r="F25" s="24"/>
      <c r="G25" s="24"/>
      <c r="H25" s="24"/>
    </row>
    <row r="26" spans="1:8" s="481" customFormat="1" ht="15.75" customHeight="1">
      <c r="B26" s="84"/>
      <c r="C26" s="24"/>
      <c r="D26" s="25"/>
      <c r="E26" s="24"/>
      <c r="F26" s="24"/>
      <c r="G26" s="24"/>
      <c r="H26" s="24"/>
    </row>
    <row r="27" spans="1:8" s="481" customFormat="1" ht="15.75" customHeight="1">
      <c r="B27" s="6" t="s">
        <v>2500</v>
      </c>
      <c r="C27" s="24"/>
      <c r="D27" s="25"/>
      <c r="E27" s="24"/>
      <c r="F27" s="24"/>
      <c r="G27" s="24"/>
      <c r="H27" s="24"/>
    </row>
    <row r="28" spans="1:8" s="481" customFormat="1" ht="15.75" customHeight="1">
      <c r="B28" s="84"/>
      <c r="C28" s="24"/>
      <c r="D28" s="25"/>
      <c r="E28" s="24"/>
      <c r="F28" s="24"/>
      <c r="G28" s="24"/>
      <c r="H28" s="24"/>
    </row>
    <row r="29" spans="1:8" s="467" customFormat="1" ht="15.75" customHeight="1">
      <c r="B29" s="29" t="s">
        <v>2382</v>
      </c>
      <c r="C29" s="24"/>
      <c r="D29" s="25"/>
      <c r="E29" s="24"/>
      <c r="F29" s="24"/>
      <c r="G29" s="24"/>
      <c r="H29" s="24"/>
    </row>
    <row r="30" spans="1:8" s="481" customFormat="1" ht="15.75" customHeight="1">
      <c r="B30" s="84" t="s">
        <v>2509</v>
      </c>
      <c r="C30" s="24"/>
      <c r="D30" s="25"/>
      <c r="E30" s="24"/>
      <c r="F30" s="24"/>
      <c r="G30" s="24"/>
      <c r="H30" s="24"/>
    </row>
    <row r="31" spans="1:8" ht="13.5" customHeight="1">
      <c r="A31" t="s">
        <v>2487</v>
      </c>
      <c r="B31" t="s">
        <v>2384</v>
      </c>
      <c r="C31" t="s">
        <v>103</v>
      </c>
    </row>
    <row r="32" spans="1:8">
      <c r="A32" t="s">
        <v>2488</v>
      </c>
    </row>
    <row r="33" spans="1:5">
      <c r="A33" t="s">
        <v>2489</v>
      </c>
    </row>
    <row r="34" spans="1:5">
      <c r="A34" t="s">
        <v>2490</v>
      </c>
    </row>
    <row r="35" spans="1:5">
      <c r="A35" s="92" t="s">
        <v>2491</v>
      </c>
    </row>
    <row r="36" spans="1:5">
      <c r="A36" s="92"/>
    </row>
    <row r="37" spans="1:5">
      <c r="A37" s="92"/>
      <c r="B37" s="482" t="s">
        <v>2501</v>
      </c>
    </row>
    <row r="38" spans="1:5">
      <c r="B38" t="s">
        <v>2503</v>
      </c>
    </row>
    <row r="39" spans="1:5">
      <c r="B39" s="417"/>
      <c r="C39" s="417"/>
      <c r="D39" s="144"/>
    </row>
    <row r="40" spans="1:5">
      <c r="B40" s="417"/>
      <c r="C40" s="417"/>
      <c r="D40" s="144"/>
    </row>
    <row r="44" spans="1:5">
      <c r="B44" s="7" t="s">
        <v>2383</v>
      </c>
    </row>
    <row r="45" spans="1:5" s="481" customFormat="1" ht="15.75">
      <c r="B45" s="84" t="s">
        <v>2510</v>
      </c>
    </row>
    <row r="46" spans="1:5">
      <c r="A46" s="481" t="s">
        <v>2487</v>
      </c>
      <c r="B46" t="s">
        <v>2486</v>
      </c>
      <c r="C46" t="s">
        <v>103</v>
      </c>
      <c r="D46">
        <v>18.98</v>
      </c>
      <c r="E46" t="s">
        <v>2529</v>
      </c>
    </row>
    <row r="47" spans="1:5">
      <c r="A47" s="481" t="s">
        <v>2488</v>
      </c>
      <c r="B47" t="s">
        <v>2485</v>
      </c>
      <c r="C47" t="s">
        <v>103</v>
      </c>
    </row>
    <row r="48" spans="1:5">
      <c r="A48" s="481" t="s">
        <v>2489</v>
      </c>
    </row>
    <row r="49" spans="1:4">
      <c r="A49" s="481" t="s">
        <v>2490</v>
      </c>
    </row>
    <row r="50" spans="1:4">
      <c r="A50" s="92" t="s">
        <v>2491</v>
      </c>
    </row>
    <row r="51" spans="1:4" s="481" customFormat="1"/>
    <row r="52" spans="1:4" s="481" customFormat="1">
      <c r="B52" t="s">
        <v>2502</v>
      </c>
      <c r="C52" t="s">
        <v>103</v>
      </c>
      <c r="D52" s="482">
        <v>18.98</v>
      </c>
    </row>
    <row r="53" spans="1:4" s="481" customFormat="1"/>
    <row r="54" spans="1:4" s="481" customFormat="1">
      <c r="B54" s="7" t="s">
        <v>163</v>
      </c>
    </row>
    <row r="55" spans="1:4" s="481" customFormat="1" ht="15.75">
      <c r="B55" s="84" t="s">
        <v>2510</v>
      </c>
    </row>
    <row r="56" spans="1:4">
      <c r="B56" t="s">
        <v>104</v>
      </c>
      <c r="C56" t="s">
        <v>103</v>
      </c>
      <c r="D56">
        <v>28.98</v>
      </c>
    </row>
    <row r="58" spans="1:4" s="481" customFormat="1"/>
    <row r="59" spans="1:4" s="481" customFormat="1"/>
    <row r="60" spans="1:4" s="481" customFormat="1"/>
    <row r="61" spans="1:4" s="481" customFormat="1"/>
    <row r="62" spans="1:4">
      <c r="B62" s="7" t="s">
        <v>2504</v>
      </c>
    </row>
    <row r="63" spans="1:4">
      <c r="B63" t="s">
        <v>540</v>
      </c>
      <c r="C63" t="s">
        <v>103</v>
      </c>
    </row>
    <row r="67" spans="2:2">
      <c r="B67" s="7" t="s">
        <v>2506</v>
      </c>
    </row>
    <row r="68" spans="2:2" s="481" customFormat="1">
      <c r="B68" s="7"/>
    </row>
    <row r="69" spans="2:2" s="481" customFormat="1">
      <c r="B69" s="7"/>
    </row>
    <row r="70" spans="2:2" s="481" customFormat="1">
      <c r="B70" s="7"/>
    </row>
    <row r="71" spans="2:2" s="481" customFormat="1">
      <c r="B71" s="7"/>
    </row>
    <row r="74" spans="2:2">
      <c r="B74" s="7" t="s">
        <v>2505</v>
      </c>
    </row>
    <row r="75" spans="2:2">
      <c r="B75" t="s">
        <v>1275</v>
      </c>
    </row>
    <row r="80" spans="2:2">
      <c r="B80" s="7" t="s">
        <v>2507</v>
      </c>
    </row>
    <row r="86" spans="2:2">
      <c r="B86" s="7" t="s">
        <v>2508</v>
      </c>
    </row>
    <row r="89" spans="2:2">
      <c r="B89" s="481" t="s">
        <v>2836</v>
      </c>
    </row>
    <row r="90" spans="2:2">
      <c r="B90" s="481" t="s">
        <v>2837</v>
      </c>
    </row>
    <row r="91" spans="2:2">
      <c r="B91" s="481" t="s">
        <v>2838</v>
      </c>
    </row>
    <row r="92" spans="2:2">
      <c r="B92" s="481" t="s">
        <v>2839</v>
      </c>
    </row>
    <row r="94" spans="2:2">
      <c r="B94" t="s">
        <v>2840</v>
      </c>
    </row>
    <row r="95" spans="2:2">
      <c r="B95" t="s">
        <v>2841</v>
      </c>
    </row>
    <row r="96" spans="2:2">
      <c r="B96" t="s">
        <v>2842</v>
      </c>
    </row>
    <row r="97" spans="2:2">
      <c r="B97" t="s">
        <v>2843</v>
      </c>
    </row>
    <row r="99" spans="2:2">
      <c r="B99" t="s">
        <v>2844</v>
      </c>
    </row>
    <row r="100" spans="2:2">
      <c r="B100" t="s">
        <v>2845</v>
      </c>
    </row>
    <row r="101" spans="2:2">
      <c r="B101" t="s">
        <v>2846</v>
      </c>
    </row>
    <row r="102" spans="2:2">
      <c r="B102" t="s">
        <v>2847</v>
      </c>
    </row>
    <row r="104" spans="2:2">
      <c r="B104" t="s">
        <v>2848</v>
      </c>
    </row>
    <row r="105" spans="2:2">
      <c r="B105" t="s">
        <v>2849</v>
      </c>
    </row>
    <row r="106" spans="2:2">
      <c r="B106" t="s">
        <v>2850</v>
      </c>
    </row>
    <row r="107" spans="2:2">
      <c r="B107" t="s">
        <v>2851</v>
      </c>
    </row>
    <row r="109" spans="2:2">
      <c r="B109" t="s">
        <v>2852</v>
      </c>
    </row>
    <row r="110" spans="2:2">
      <c r="B110" t="s">
        <v>2849</v>
      </c>
    </row>
    <row r="111" spans="2:2">
      <c r="B111" t="s">
        <v>2850</v>
      </c>
    </row>
    <row r="112" spans="2:2">
      <c r="B112" t="s">
        <v>2851</v>
      </c>
    </row>
    <row r="114" spans="2:2">
      <c r="B114" t="s">
        <v>2853</v>
      </c>
    </row>
    <row r="115" spans="2:2">
      <c r="B115" t="s">
        <v>2854</v>
      </c>
    </row>
    <row r="116" spans="2:2">
      <c r="B116" t="s">
        <v>2855</v>
      </c>
    </row>
    <row r="117" spans="2:2">
      <c r="B117" t="s">
        <v>2856</v>
      </c>
    </row>
    <row r="120" spans="2:2">
      <c r="B120" t="s">
        <v>2857</v>
      </c>
    </row>
    <row r="121" spans="2:2">
      <c r="B121" t="s">
        <v>2858</v>
      </c>
    </row>
    <row r="122" spans="2:2">
      <c r="B122" t="s">
        <v>2859</v>
      </c>
    </row>
    <row r="123" spans="2:2">
      <c r="B123" t="s">
        <v>2860</v>
      </c>
    </row>
    <row r="125" spans="2:2">
      <c r="B125" t="s">
        <v>2861</v>
      </c>
    </row>
    <row r="126" spans="2:2">
      <c r="B126" t="s">
        <v>2862</v>
      </c>
    </row>
    <row r="127" spans="2:2">
      <c r="B127" t="s">
        <v>2863</v>
      </c>
    </row>
    <row r="128" spans="2:2">
      <c r="B128" t="s">
        <v>2864</v>
      </c>
    </row>
    <row r="130" spans="2:2">
      <c r="B130" t="s">
        <v>2865</v>
      </c>
    </row>
    <row r="131" spans="2:2">
      <c r="B131" t="s">
        <v>2866</v>
      </c>
    </row>
    <row r="132" spans="2:2">
      <c r="B132" t="s">
        <v>2867</v>
      </c>
    </row>
    <row r="133" spans="2:2">
      <c r="B133" t="s">
        <v>2868</v>
      </c>
    </row>
    <row r="135" spans="2:2">
      <c r="B135" t="s">
        <v>2869</v>
      </c>
    </row>
    <row r="136" spans="2:2">
      <c r="B136" t="s">
        <v>2870</v>
      </c>
    </row>
    <row r="137" spans="2:2">
      <c r="B137" t="s">
        <v>2871</v>
      </c>
    </row>
    <row r="138" spans="2:2">
      <c r="B138" t="s">
        <v>2872</v>
      </c>
    </row>
    <row r="140" spans="2:2">
      <c r="B140" t="s">
        <v>2873</v>
      </c>
    </row>
    <row r="141" spans="2:2">
      <c r="B141" t="s">
        <v>2874</v>
      </c>
    </row>
    <row r="142" spans="2:2">
      <c r="B142" t="s">
        <v>2875</v>
      </c>
    </row>
    <row r="143" spans="2:2">
      <c r="B143" t="s">
        <v>2876</v>
      </c>
    </row>
    <row r="144" spans="2:2">
      <c r="B144" t="s">
        <v>2877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69"/>
  <sheetViews>
    <sheetView topLeftCell="A136" workbookViewId="0">
      <selection activeCell="C147" sqref="C147"/>
    </sheetView>
  </sheetViews>
  <sheetFormatPr defaultRowHeight="15"/>
  <cols>
    <col min="1" max="1" width="10.85546875" bestFit="1" customWidth="1"/>
    <col min="2" max="2" width="62.140625" customWidth="1"/>
    <col min="3" max="3" width="20" customWidth="1"/>
    <col min="4" max="5" width="17.5703125" customWidth="1"/>
    <col min="6" max="6" width="14.5703125" bestFit="1" customWidth="1"/>
    <col min="7" max="7" width="12.28515625" customWidth="1"/>
    <col min="8" max="8" width="13.140625" bestFit="1" customWidth="1"/>
  </cols>
  <sheetData>
    <row r="1" spans="1:8" ht="18.75">
      <c r="B1" s="23" t="s">
        <v>156</v>
      </c>
      <c r="D1" s="17" t="s">
        <v>924</v>
      </c>
    </row>
    <row r="4" spans="1:8" s="481" customFormat="1"/>
    <row r="5" spans="1:8" ht="21">
      <c r="B5" s="24" t="s">
        <v>25</v>
      </c>
      <c r="C5" s="35" t="s">
        <v>26</v>
      </c>
      <c r="D5" s="36" t="s">
        <v>27</v>
      </c>
      <c r="E5" s="36"/>
      <c r="F5" s="37" t="s">
        <v>35</v>
      </c>
      <c r="G5" s="37"/>
      <c r="H5" s="37" t="s">
        <v>178</v>
      </c>
    </row>
    <row r="6" spans="1:8" s="481" customFormat="1" ht="21">
      <c r="B6" s="84" t="s">
        <v>2484</v>
      </c>
      <c r="C6" s="176" t="s">
        <v>122</v>
      </c>
      <c r="D6" s="469">
        <v>4.97</v>
      </c>
      <c r="E6" s="36"/>
      <c r="F6" s="37"/>
      <c r="G6" s="37"/>
      <c r="H6" s="37"/>
    </row>
    <row r="7" spans="1:8" s="481" customFormat="1" ht="15" customHeight="1">
      <c r="B7" s="54" t="s">
        <v>805</v>
      </c>
      <c r="C7" s="35"/>
      <c r="D7" s="36"/>
      <c r="E7" s="36"/>
      <c r="F7" s="37"/>
      <c r="G7" s="37"/>
      <c r="H7" s="37"/>
    </row>
    <row r="8" spans="1:8" ht="15.75" customHeight="1">
      <c r="A8" s="481" t="s">
        <v>2927</v>
      </c>
      <c r="C8" s="417" t="s">
        <v>2926</v>
      </c>
      <c r="D8" s="545" t="s">
        <v>120</v>
      </c>
      <c r="E8" s="545">
        <v>3.18</v>
      </c>
    </row>
    <row r="9" spans="1:8" s="481" customFormat="1" ht="15.75" customHeight="1">
      <c r="A9" s="481" t="s">
        <v>2927</v>
      </c>
      <c r="C9" s="417" t="s">
        <v>2928</v>
      </c>
      <c r="D9" s="417" t="s">
        <v>120</v>
      </c>
      <c r="E9" s="417">
        <v>1.32</v>
      </c>
    </row>
    <row r="10" spans="1:8" s="417" customFormat="1" ht="15" customHeight="1">
      <c r="C10" s="79"/>
      <c r="D10" s="80"/>
      <c r="E10" s="80"/>
      <c r="F10" s="79"/>
      <c r="G10" s="79"/>
      <c r="H10" s="79"/>
    </row>
    <row r="11" spans="1:8" s="417" customFormat="1" ht="15" customHeight="1">
      <c r="C11" s="79"/>
      <c r="D11" s="80"/>
      <c r="E11" s="80"/>
      <c r="F11" s="79"/>
      <c r="G11" s="79"/>
      <c r="H11" s="79"/>
    </row>
    <row r="12" spans="1:8">
      <c r="B12" s="7" t="s">
        <v>2440</v>
      </c>
    </row>
    <row r="13" spans="1:8" s="481" customFormat="1">
      <c r="A13" s="413"/>
      <c r="B13" s="92" t="s">
        <v>2444</v>
      </c>
      <c r="C13" s="481" t="s">
        <v>1810</v>
      </c>
      <c r="D13" s="471">
        <v>20.47</v>
      </c>
    </row>
    <row r="14" spans="1:8" s="481" customFormat="1">
      <c r="A14" s="413"/>
      <c r="B14" s="481" t="s">
        <v>2445</v>
      </c>
    </row>
    <row r="15" spans="1:8" s="481" customFormat="1">
      <c r="A15" s="413"/>
      <c r="B15" s="481" t="s">
        <v>2446</v>
      </c>
      <c r="C15" s="481" t="s">
        <v>2237</v>
      </c>
      <c r="D15" s="471">
        <v>8.39</v>
      </c>
    </row>
    <row r="16" spans="1:8" s="481" customFormat="1">
      <c r="A16" s="413"/>
      <c r="B16" s="481" t="s">
        <v>2447</v>
      </c>
      <c r="C16" s="481" t="s">
        <v>1810</v>
      </c>
      <c r="D16" s="471">
        <v>5.86</v>
      </c>
      <c r="F16" s="481" t="s">
        <v>2450</v>
      </c>
      <c r="G16" s="481">
        <v>6.65</v>
      </c>
    </row>
    <row r="17" spans="2:11" s="417" customFormat="1"/>
    <row r="18" spans="2:11" s="417" customFormat="1">
      <c r="B18" s="419" t="s">
        <v>2448</v>
      </c>
    </row>
    <row r="19" spans="2:11" s="417" customFormat="1"/>
    <row r="20" spans="2:11" s="417" customFormat="1">
      <c r="B20" s="481" t="s">
        <v>2249</v>
      </c>
      <c r="C20" s="481" t="s">
        <v>2235</v>
      </c>
      <c r="D20" s="472">
        <v>0.93</v>
      </c>
      <c r="F20" s="481"/>
      <c r="G20" s="481"/>
    </row>
    <row r="21" spans="2:11" s="417" customFormat="1"/>
    <row r="22" spans="2:11" s="417" customFormat="1"/>
    <row r="23" spans="2:11" s="417" customFormat="1">
      <c r="B23" s="481" t="s">
        <v>2241</v>
      </c>
      <c r="C23" s="481" t="s">
        <v>2237</v>
      </c>
      <c r="D23" s="471">
        <v>5.55</v>
      </c>
    </row>
    <row r="24" spans="2:11" s="417" customFormat="1"/>
    <row r="25" spans="2:11" s="417" customFormat="1">
      <c r="F25" s="481"/>
      <c r="G25" s="481"/>
    </row>
    <row r="26" spans="2:11" s="417" customFormat="1">
      <c r="F26" s="481"/>
      <c r="G26" s="481"/>
    </row>
    <row r="27" spans="2:11" s="417" customFormat="1">
      <c r="B27" s="481"/>
      <c r="C27" s="481"/>
      <c r="D27" s="481"/>
      <c r="E27" s="481"/>
      <c r="F27" s="481"/>
      <c r="G27" s="481"/>
      <c r="H27" s="471"/>
    </row>
    <row r="28" spans="2:11" s="417" customFormat="1">
      <c r="B28" s="481" t="s">
        <v>2248</v>
      </c>
      <c r="C28" s="481" t="s">
        <v>2237</v>
      </c>
      <c r="D28" s="471">
        <v>0.89</v>
      </c>
      <c r="F28" s="481" t="s">
        <v>2235</v>
      </c>
      <c r="G28" s="471">
        <v>0.96</v>
      </c>
      <c r="H28" s="481"/>
      <c r="J28" s="481"/>
      <c r="K28" s="481"/>
    </row>
    <row r="29" spans="2:11" s="481" customFormat="1">
      <c r="B29" s="481" t="s">
        <v>2246</v>
      </c>
      <c r="C29" s="481" t="s">
        <v>2235</v>
      </c>
      <c r="D29" s="471">
        <v>1.51</v>
      </c>
    </row>
    <row r="30" spans="2:11" s="481" customFormat="1">
      <c r="B30" s="481" t="s">
        <v>2449</v>
      </c>
    </row>
    <row r="31" spans="2:11" s="481" customFormat="1">
      <c r="B31" s="481" t="s">
        <v>2240</v>
      </c>
      <c r="C31" s="481" t="s">
        <v>2237</v>
      </c>
      <c r="D31" s="471">
        <v>7.99</v>
      </c>
    </row>
    <row r="32" spans="2:11" s="481" customFormat="1"/>
    <row r="33" spans="2:4" s="481" customFormat="1"/>
    <row r="34" spans="2:4" s="481" customFormat="1">
      <c r="B34" s="481" t="s">
        <v>2234</v>
      </c>
      <c r="C34" s="481" t="s">
        <v>2237</v>
      </c>
      <c r="D34" s="471">
        <v>11.05</v>
      </c>
    </row>
    <row r="35" spans="2:4" s="481" customFormat="1">
      <c r="B35" s="481" t="s">
        <v>2242</v>
      </c>
      <c r="C35" s="481" t="s">
        <v>2235</v>
      </c>
      <c r="D35" s="471">
        <v>9.14</v>
      </c>
    </row>
    <row r="36" spans="2:4" s="481" customFormat="1"/>
    <row r="37" spans="2:4" s="481" customFormat="1">
      <c r="B37" s="481" t="s">
        <v>2238</v>
      </c>
      <c r="C37" s="481" t="s">
        <v>2236</v>
      </c>
      <c r="D37" s="471">
        <v>3.23</v>
      </c>
    </row>
    <row r="38" spans="2:4" s="481" customFormat="1">
      <c r="B38" s="481" t="s">
        <v>2239</v>
      </c>
      <c r="C38" s="481" t="s">
        <v>2237</v>
      </c>
      <c r="D38" s="471">
        <v>4.5</v>
      </c>
    </row>
    <row r="39" spans="2:4" s="481" customFormat="1">
      <c r="D39" s="471"/>
    </row>
    <row r="40" spans="2:4" s="481" customFormat="1">
      <c r="B40" s="481" t="s">
        <v>2252</v>
      </c>
      <c r="C40" s="481" t="s">
        <v>2235</v>
      </c>
      <c r="D40" s="471">
        <v>1.1499999999999999</v>
      </c>
    </row>
    <row r="41" spans="2:4" s="481" customFormat="1">
      <c r="D41" s="471"/>
    </row>
    <row r="42" spans="2:4" s="481" customFormat="1">
      <c r="B42" s="481" t="s">
        <v>2253</v>
      </c>
      <c r="C42" s="481" t="s">
        <v>2235</v>
      </c>
      <c r="D42" s="471">
        <v>0.63</v>
      </c>
    </row>
    <row r="43" spans="2:4" s="481" customFormat="1"/>
    <row r="44" spans="2:4" s="481" customFormat="1">
      <c r="B44" s="481" t="s">
        <v>2243</v>
      </c>
      <c r="C44" s="481" t="s">
        <v>2235</v>
      </c>
      <c r="D44" s="471">
        <v>3.78</v>
      </c>
    </row>
    <row r="45" spans="2:4" s="481" customFormat="1">
      <c r="D45" s="471"/>
    </row>
    <row r="46" spans="2:4" s="481" customFormat="1">
      <c r="B46" s="481" t="s">
        <v>2254</v>
      </c>
      <c r="C46" s="481" t="s">
        <v>2237</v>
      </c>
      <c r="D46" s="471">
        <v>2.5</v>
      </c>
    </row>
    <row r="47" spans="2:4" s="481" customFormat="1">
      <c r="B47" s="481" t="s">
        <v>2255</v>
      </c>
      <c r="C47" s="481" t="s">
        <v>2235</v>
      </c>
      <c r="D47" s="471">
        <v>4.79</v>
      </c>
    </row>
    <row r="48" spans="2:4" s="481" customFormat="1">
      <c r="B48" s="481" t="s">
        <v>2256</v>
      </c>
      <c r="C48" s="481" t="s">
        <v>2236</v>
      </c>
      <c r="D48" s="471">
        <v>1.33</v>
      </c>
    </row>
    <row r="49" spans="1:8" s="481" customFormat="1"/>
    <row r="50" spans="1:8" s="481" customFormat="1"/>
    <row r="51" spans="1:8" s="481" customFormat="1">
      <c r="B51" s="7" t="s">
        <v>2441</v>
      </c>
    </row>
    <row r="52" spans="1:8" s="481" customFormat="1">
      <c r="B52" s="481" t="s">
        <v>2257</v>
      </c>
      <c r="C52" s="481" t="s">
        <v>2235</v>
      </c>
      <c r="D52" s="471">
        <v>25.52</v>
      </c>
    </row>
    <row r="53" spans="1:8" s="481" customFormat="1">
      <c r="B53" s="481" t="s">
        <v>2258</v>
      </c>
      <c r="C53" s="481" t="s">
        <v>2235</v>
      </c>
      <c r="D53" s="471">
        <v>25.52</v>
      </c>
      <c r="H53" s="471"/>
    </row>
    <row r="54" spans="1:8" s="481" customFormat="1">
      <c r="A54" s="419" t="s">
        <v>1856</v>
      </c>
      <c r="B54" s="481" t="s">
        <v>2259</v>
      </c>
      <c r="C54" s="482" t="s">
        <v>1810</v>
      </c>
      <c r="D54" s="420">
        <v>1.5</v>
      </c>
    </row>
    <row r="55" spans="1:8" s="417" customFormat="1">
      <c r="D55" s="144"/>
    </row>
    <row r="56" spans="1:8" s="481" customFormat="1">
      <c r="B56" s="481" t="s">
        <v>2932</v>
      </c>
      <c r="H56" s="471"/>
    </row>
    <row r="57" spans="1:8">
      <c r="B57" t="s">
        <v>2933</v>
      </c>
    </row>
    <row r="58" spans="1:8" s="481" customFormat="1"/>
    <row r="59" spans="1:8" s="481" customFormat="1"/>
    <row r="60" spans="1:8" s="481" customFormat="1">
      <c r="B60" s="7" t="s">
        <v>2442</v>
      </c>
    </row>
    <row r="61" spans="1:8" s="481" customFormat="1">
      <c r="B61" s="481" t="s">
        <v>799</v>
      </c>
    </row>
    <row r="62" spans="1:8" s="481" customFormat="1">
      <c r="B62" s="481" t="s">
        <v>2263</v>
      </c>
      <c r="C62" s="481" t="s">
        <v>2235</v>
      </c>
      <c r="D62" s="471">
        <v>24</v>
      </c>
    </row>
    <row r="63" spans="1:8" s="481" customFormat="1">
      <c r="H63" s="471"/>
    </row>
    <row r="64" spans="1:8">
      <c r="B64" s="6" t="s">
        <v>65</v>
      </c>
      <c r="C64" s="467"/>
      <c r="D64" s="467"/>
      <c r="E64" s="467"/>
      <c r="F64" s="467"/>
      <c r="G64" s="467"/>
      <c r="H64" s="467"/>
    </row>
    <row r="65" spans="2:6">
      <c r="B65" s="389" t="s">
        <v>2292</v>
      </c>
    </row>
    <row r="66" spans="2:6">
      <c r="B66" s="6"/>
    </row>
    <row r="67" spans="2:6">
      <c r="B67" s="6" t="s">
        <v>46</v>
      </c>
      <c r="C67" t="s">
        <v>42</v>
      </c>
      <c r="D67">
        <v>99</v>
      </c>
      <c r="F67" s="417"/>
    </row>
    <row r="68" spans="2:6">
      <c r="B68" s="6" t="s">
        <v>47</v>
      </c>
      <c r="F68" s="417"/>
    </row>
    <row r="69" spans="2:6">
      <c r="B69" s="6" t="s">
        <v>48</v>
      </c>
      <c r="C69" t="s">
        <v>42</v>
      </c>
      <c r="D69">
        <v>88</v>
      </c>
    </row>
    <row r="70" spans="2:6">
      <c r="B70" s="6"/>
    </row>
    <row r="71" spans="2:6">
      <c r="B71" s="6" t="s">
        <v>66</v>
      </c>
    </row>
    <row r="72" spans="2:6">
      <c r="B72" s="6" t="s">
        <v>67</v>
      </c>
    </row>
    <row r="73" spans="2:6">
      <c r="B73" s="6"/>
    </row>
    <row r="74" spans="2:6">
      <c r="B74" s="6"/>
    </row>
    <row r="75" spans="2:6">
      <c r="B75" s="6" t="s">
        <v>50</v>
      </c>
    </row>
    <row r="76" spans="2:6">
      <c r="B76" s="6" t="s">
        <v>68</v>
      </c>
    </row>
    <row r="77" spans="2:6">
      <c r="B77" s="6" t="s">
        <v>69</v>
      </c>
    </row>
    <row r="78" spans="2:6">
      <c r="B78" s="6"/>
    </row>
    <row r="81" spans="1:8">
      <c r="B81" s="41"/>
      <c r="C81" s="41"/>
      <c r="D81" s="41"/>
      <c r="E81" s="41"/>
      <c r="F81" s="41"/>
      <c r="G81" s="41"/>
      <c r="H81" s="41"/>
    </row>
    <row r="82" spans="1:8">
      <c r="B82" s="41" t="s">
        <v>905</v>
      </c>
      <c r="C82" s="41" t="s">
        <v>906</v>
      </c>
      <c r="D82" s="41">
        <v>194.39</v>
      </c>
      <c r="E82" s="41"/>
      <c r="F82" s="41"/>
      <c r="G82" s="41"/>
      <c r="H82" s="41"/>
    </row>
    <row r="83" spans="1:8">
      <c r="B83" s="41" t="s">
        <v>907</v>
      </c>
      <c r="C83" t="s">
        <v>909</v>
      </c>
      <c r="D83" s="41">
        <v>208.2</v>
      </c>
      <c r="E83" s="41"/>
      <c r="F83" s="41"/>
      <c r="G83" s="41"/>
      <c r="H83" s="41"/>
    </row>
    <row r="84" spans="1:8">
      <c r="B84" s="41" t="s">
        <v>908</v>
      </c>
      <c r="C84" t="s">
        <v>909</v>
      </c>
      <c r="D84" s="41">
        <v>115.8</v>
      </c>
      <c r="E84" s="41"/>
      <c r="F84" s="41"/>
      <c r="G84" s="41"/>
      <c r="H84" s="41"/>
    </row>
    <row r="85" spans="1:8">
      <c r="B85" s="41"/>
      <c r="C85" s="41"/>
      <c r="D85" s="41"/>
      <c r="E85" s="41"/>
      <c r="F85" s="41"/>
      <c r="G85" s="41"/>
      <c r="H85" s="41"/>
    </row>
    <row r="86" spans="1:8">
      <c r="A86" t="s">
        <v>572</v>
      </c>
    </row>
    <row r="87" spans="1:8">
      <c r="B87" t="s">
        <v>569</v>
      </c>
      <c r="C87" t="s">
        <v>570</v>
      </c>
      <c r="D87">
        <v>9.44</v>
      </c>
    </row>
    <row r="88" spans="1:8">
      <c r="B88" t="s">
        <v>571</v>
      </c>
      <c r="C88" t="s">
        <v>570</v>
      </c>
      <c r="D88">
        <v>3.37</v>
      </c>
    </row>
    <row r="91" spans="1:8">
      <c r="B91" t="s">
        <v>796</v>
      </c>
    </row>
    <row r="92" spans="1:8">
      <c r="B92" t="s">
        <v>797</v>
      </c>
    </row>
    <row r="93" spans="1:8">
      <c r="B93" t="s">
        <v>798</v>
      </c>
    </row>
    <row r="94" spans="1:8">
      <c r="B94" t="s">
        <v>799</v>
      </c>
    </row>
    <row r="95" spans="1:8">
      <c r="B95" t="s">
        <v>800</v>
      </c>
    </row>
    <row r="96" spans="1:8">
      <c r="B96" t="s">
        <v>801</v>
      </c>
    </row>
    <row r="97" spans="2:2">
      <c r="B97" t="s">
        <v>802</v>
      </c>
    </row>
    <row r="98" spans="2:2">
      <c r="B98" t="s">
        <v>803</v>
      </c>
    </row>
    <row r="99" spans="2:2">
      <c r="B99" t="s">
        <v>804</v>
      </c>
    </row>
    <row r="100" spans="2:2">
      <c r="B100" t="s">
        <v>805</v>
      </c>
    </row>
    <row r="101" spans="2:2">
      <c r="B101" t="s">
        <v>806</v>
      </c>
    </row>
    <row r="102" spans="2:2">
      <c r="B102" t="s">
        <v>807</v>
      </c>
    </row>
    <row r="103" spans="2:2">
      <c r="B103" t="s">
        <v>808</v>
      </c>
    </row>
    <row r="104" spans="2:2">
      <c r="B104" t="s">
        <v>809</v>
      </c>
    </row>
    <row r="105" spans="2:2">
      <c r="B105" t="s">
        <v>810</v>
      </c>
    </row>
    <row r="106" spans="2:2">
      <c r="B106" t="s">
        <v>811</v>
      </c>
    </row>
    <row r="107" spans="2:2">
      <c r="B107" t="s">
        <v>812</v>
      </c>
    </row>
    <row r="108" spans="2:2">
      <c r="B108" t="s">
        <v>813</v>
      </c>
    </row>
    <row r="109" spans="2:2">
      <c r="B109" t="s">
        <v>814</v>
      </c>
    </row>
    <row r="110" spans="2:2">
      <c r="B110" t="s">
        <v>815</v>
      </c>
    </row>
    <row r="112" spans="2:2">
      <c r="B112" t="s">
        <v>816</v>
      </c>
    </row>
    <row r="113" spans="2:5">
      <c r="B113" t="s">
        <v>817</v>
      </c>
    </row>
    <row r="114" spans="2:5">
      <c r="B114" t="s">
        <v>818</v>
      </c>
    </row>
    <row r="116" spans="2:5">
      <c r="B116" s="17" t="s">
        <v>655</v>
      </c>
      <c r="C116" s="156" t="s">
        <v>511</v>
      </c>
    </row>
    <row r="117" spans="2:5">
      <c r="B117" s="17" t="s">
        <v>655</v>
      </c>
      <c r="C117" s="128" t="s">
        <v>615</v>
      </c>
      <c r="D117" s="17" t="s">
        <v>616</v>
      </c>
      <c r="E117" s="17" t="s">
        <v>617</v>
      </c>
    </row>
    <row r="118" spans="2:5">
      <c r="B118" s="17" t="s">
        <v>655</v>
      </c>
      <c r="C118" s="128" t="s">
        <v>618</v>
      </c>
      <c r="D118" s="17" t="s">
        <v>616</v>
      </c>
      <c r="E118" s="17" t="s">
        <v>619</v>
      </c>
    </row>
    <row r="119" spans="2:5">
      <c r="B119" s="17" t="s">
        <v>655</v>
      </c>
      <c r="C119" s="128" t="s">
        <v>620</v>
      </c>
      <c r="D119" s="17" t="s">
        <v>616</v>
      </c>
      <c r="E119" s="17" t="s">
        <v>621</v>
      </c>
    </row>
    <row r="120" spans="2:5">
      <c r="B120" s="17" t="s">
        <v>656</v>
      </c>
      <c r="C120" s="128" t="s">
        <v>622</v>
      </c>
      <c r="D120" s="17" t="s">
        <v>616</v>
      </c>
      <c r="E120" s="17">
        <v>5.97</v>
      </c>
    </row>
    <row r="121" spans="2:5">
      <c r="C121" s="128" t="s">
        <v>623</v>
      </c>
      <c r="D121" s="17" t="s">
        <v>616</v>
      </c>
      <c r="E121" s="17" t="s">
        <v>624</v>
      </c>
    </row>
    <row r="122" spans="2:5">
      <c r="B122" s="17" t="s">
        <v>657</v>
      </c>
      <c r="C122" s="128" t="s">
        <v>626</v>
      </c>
      <c r="D122" s="17" t="s">
        <v>616</v>
      </c>
      <c r="E122" s="17" t="s">
        <v>627</v>
      </c>
    </row>
    <row r="123" spans="2:5">
      <c r="B123" s="17" t="s">
        <v>658</v>
      </c>
      <c r="C123" s="128" t="s">
        <v>625</v>
      </c>
    </row>
    <row r="125" spans="2:5">
      <c r="B125" s="7" t="s">
        <v>1766</v>
      </c>
    </row>
    <row r="126" spans="2:5">
      <c r="B126" t="s">
        <v>1256</v>
      </c>
    </row>
    <row r="127" spans="2:5">
      <c r="B127" t="s">
        <v>1257</v>
      </c>
    </row>
    <row r="128" spans="2:5">
      <c r="B128" t="s">
        <v>1258</v>
      </c>
    </row>
    <row r="129" spans="1:5">
      <c r="B129" t="s">
        <v>1259</v>
      </c>
    </row>
    <row r="130" spans="1:5" s="481" customFormat="1"/>
    <row r="131" spans="1:5" s="481" customFormat="1">
      <c r="B131" s="7" t="s">
        <v>2663</v>
      </c>
    </row>
    <row r="132" spans="1:5" s="481" customFormat="1">
      <c r="A132" s="481">
        <v>3</v>
      </c>
      <c r="B132" s="481" t="s">
        <v>2664</v>
      </c>
      <c r="C132" s="481" t="s">
        <v>2667</v>
      </c>
      <c r="D132" s="481">
        <v>8.1999999999999993</v>
      </c>
      <c r="E132" s="481">
        <v>1</v>
      </c>
    </row>
    <row r="133" spans="1:5" s="481" customFormat="1">
      <c r="A133" s="481">
        <v>3</v>
      </c>
      <c r="B133" s="481" t="s">
        <v>2665</v>
      </c>
      <c r="C133" s="481" t="s">
        <v>2668</v>
      </c>
      <c r="D133" s="481">
        <v>4.9400000000000004</v>
      </c>
    </row>
    <row r="134" spans="1:5" s="481" customFormat="1">
      <c r="B134" s="481" t="s">
        <v>2666</v>
      </c>
      <c r="C134" s="481" t="s">
        <v>2669</v>
      </c>
      <c r="D134" s="481">
        <v>5.99</v>
      </c>
      <c r="E134" s="481" t="s">
        <v>1112</v>
      </c>
    </row>
    <row r="135" spans="1:5" s="481" customFormat="1">
      <c r="B135" s="481" t="s">
        <v>2671</v>
      </c>
      <c r="C135" s="481" t="s">
        <v>2670</v>
      </c>
      <c r="D135" s="481">
        <v>6.85</v>
      </c>
    </row>
    <row r="136" spans="1:5" s="481" customFormat="1">
      <c r="B136" s="481" t="s">
        <v>2672</v>
      </c>
      <c r="C136" s="481" t="s">
        <v>2673</v>
      </c>
      <c r="D136" s="481">
        <v>7.98</v>
      </c>
    </row>
    <row r="137" spans="1:5" s="481" customFormat="1">
      <c r="A137" s="481">
        <v>2</v>
      </c>
      <c r="B137" s="481" t="s">
        <v>2675</v>
      </c>
      <c r="C137" s="481" t="s">
        <v>2674</v>
      </c>
      <c r="D137" s="481">
        <v>11.98</v>
      </c>
    </row>
    <row r="138" spans="1:5" s="481" customFormat="1">
      <c r="A138" s="481" t="s">
        <v>446</v>
      </c>
      <c r="B138" s="481" t="s">
        <v>2677</v>
      </c>
      <c r="C138" s="481" t="s">
        <v>2676</v>
      </c>
      <c r="D138" s="481">
        <v>5.98</v>
      </c>
    </row>
    <row r="139" spans="1:5" s="481" customFormat="1">
      <c r="B139" s="481" t="s">
        <v>2679</v>
      </c>
      <c r="C139" s="481" t="s">
        <v>2678</v>
      </c>
      <c r="D139" s="481">
        <v>5.58</v>
      </c>
    </row>
    <row r="140" spans="1:5" s="481" customFormat="1">
      <c r="A140" s="481" t="s">
        <v>2682</v>
      </c>
      <c r="B140" s="481" t="s">
        <v>2680</v>
      </c>
      <c r="C140" s="481" t="s">
        <v>2681</v>
      </c>
      <c r="D140" s="481">
        <v>0.33</v>
      </c>
    </row>
    <row r="141" spans="1:5" s="481" customFormat="1"/>
    <row r="142" spans="1:5" s="481" customFormat="1">
      <c r="B142" s="481" t="s">
        <v>2683</v>
      </c>
      <c r="C142" s="481" t="s">
        <v>122</v>
      </c>
      <c r="D142" s="481">
        <v>4.6500000000000004</v>
      </c>
    </row>
    <row r="143" spans="1:5" s="481" customFormat="1">
      <c r="B143" s="481" t="s">
        <v>2666</v>
      </c>
      <c r="C143" s="481" t="s">
        <v>2684</v>
      </c>
      <c r="D143" s="481">
        <v>10.7</v>
      </c>
    </row>
    <row r="144" spans="1:5" s="481" customFormat="1"/>
    <row r="145" spans="1:12">
      <c r="A145" t="s">
        <v>446</v>
      </c>
      <c r="B145" t="s">
        <v>2685</v>
      </c>
    </row>
    <row r="147" spans="1:12" s="481" customFormat="1">
      <c r="B147" s="481" t="s">
        <v>2936</v>
      </c>
      <c r="C147" s="545" t="s">
        <v>2937</v>
      </c>
    </row>
    <row r="149" spans="1:12" ht="21">
      <c r="B149" s="279" t="s">
        <v>1592</v>
      </c>
      <c r="C149" s="33" t="s">
        <v>113</v>
      </c>
      <c r="D149" s="280" t="s">
        <v>26</v>
      </c>
      <c r="E149" s="280" t="s">
        <v>27</v>
      </c>
      <c r="F149" s="33" t="s">
        <v>1593</v>
      </c>
      <c r="G149" s="33"/>
      <c r="H149" s="33" t="s">
        <v>1594</v>
      </c>
    </row>
    <row r="150" spans="1:12">
      <c r="C150" s="281" t="s">
        <v>1595</v>
      </c>
      <c r="D150" s="282" t="s">
        <v>1596</v>
      </c>
      <c r="E150" s="282">
        <v>138</v>
      </c>
      <c r="J150" t="s">
        <v>1598</v>
      </c>
      <c r="K150" t="s">
        <v>1599</v>
      </c>
      <c r="L150" t="s">
        <v>1600</v>
      </c>
    </row>
    <row r="151" spans="1:12">
      <c r="C151" s="281" t="s">
        <v>1595</v>
      </c>
      <c r="D151" s="283" t="s">
        <v>1597</v>
      </c>
      <c r="E151" s="283">
        <v>140</v>
      </c>
      <c r="J151" t="s">
        <v>1603</v>
      </c>
      <c r="K151">
        <v>4109566083</v>
      </c>
      <c r="L151" t="s">
        <v>1604</v>
      </c>
    </row>
    <row r="152" spans="1:12">
      <c r="C152" s="281" t="s">
        <v>1595</v>
      </c>
      <c r="D152" s="284" t="s">
        <v>1601</v>
      </c>
      <c r="E152" s="284" t="s">
        <v>1602</v>
      </c>
      <c r="F152">
        <v>2156570700</v>
      </c>
      <c r="H152">
        <v>220</v>
      </c>
      <c r="J152" t="s">
        <v>1606</v>
      </c>
      <c r="K152" t="s">
        <v>1607</v>
      </c>
      <c r="L152" t="s">
        <v>1608</v>
      </c>
    </row>
    <row r="153" spans="1:12">
      <c r="C153" s="281" t="s">
        <v>1595</v>
      </c>
      <c r="D153" s="284" t="s">
        <v>1605</v>
      </c>
      <c r="E153" s="285">
        <v>168.75</v>
      </c>
      <c r="J153" t="s">
        <v>1610</v>
      </c>
      <c r="K153">
        <v>2155177543</v>
      </c>
    </row>
    <row r="154" spans="1:12">
      <c r="C154" s="281" t="s">
        <v>1595</v>
      </c>
      <c r="D154" s="284" t="s">
        <v>1609</v>
      </c>
      <c r="E154" s="284">
        <v>162.44999999999999</v>
      </c>
      <c r="J154" t="s">
        <v>1612</v>
      </c>
      <c r="K154" t="s">
        <v>1613</v>
      </c>
      <c r="L154" t="s">
        <v>1614</v>
      </c>
    </row>
    <row r="155" spans="1:12">
      <c r="C155" s="281" t="s">
        <v>1595</v>
      </c>
      <c r="D155" s="283" t="s">
        <v>1611</v>
      </c>
      <c r="E155" s="286">
        <v>148</v>
      </c>
      <c r="J155" t="s">
        <v>1615</v>
      </c>
      <c r="K155" t="s">
        <v>1616</v>
      </c>
      <c r="L155" t="s">
        <v>1617</v>
      </c>
    </row>
    <row r="156" spans="1:12">
      <c r="C156" s="281" t="s">
        <v>1595</v>
      </c>
      <c r="D156" s="284"/>
      <c r="E156" s="284"/>
      <c r="F156" s="287"/>
      <c r="J156" t="s">
        <v>1619</v>
      </c>
      <c r="K156" t="s">
        <v>1620</v>
      </c>
      <c r="L156" t="s">
        <v>1621</v>
      </c>
    </row>
    <row r="157" spans="1:12">
      <c r="C157" s="281" t="s">
        <v>1595</v>
      </c>
      <c r="D157" s="284" t="s">
        <v>1618</v>
      </c>
      <c r="E157" s="288">
        <v>256</v>
      </c>
      <c r="J157" t="s">
        <v>1622</v>
      </c>
      <c r="K157" t="s">
        <v>1623</v>
      </c>
      <c r="L157" t="s">
        <v>1624</v>
      </c>
    </row>
    <row r="158" spans="1:12">
      <c r="D158" s="284"/>
      <c r="E158" s="284"/>
      <c r="J158" t="s">
        <v>1625</v>
      </c>
      <c r="K158" t="s">
        <v>1626</v>
      </c>
      <c r="L158" t="s">
        <v>1627</v>
      </c>
    </row>
    <row r="159" spans="1:12">
      <c r="D159" s="284"/>
      <c r="E159" s="284"/>
      <c r="F159" s="114"/>
      <c r="J159" t="s">
        <v>1628</v>
      </c>
      <c r="K159" t="s">
        <v>1629</v>
      </c>
      <c r="L159" t="s">
        <v>1630</v>
      </c>
    </row>
    <row r="160" spans="1:12">
      <c r="C160" s="289"/>
      <c r="D160" s="284"/>
      <c r="E160" s="284"/>
      <c r="F160" s="290"/>
      <c r="J160" t="s">
        <v>1605</v>
      </c>
      <c r="K160">
        <v>168.75</v>
      </c>
    </row>
    <row r="161" spans="3:11">
      <c r="C161" s="289"/>
      <c r="D161" s="284"/>
      <c r="E161" s="284"/>
      <c r="F161" s="290"/>
      <c r="J161" t="s">
        <v>616</v>
      </c>
      <c r="K161" t="s">
        <v>446</v>
      </c>
    </row>
    <row r="162" spans="3:11">
      <c r="C162" s="289"/>
      <c r="D162" s="291"/>
      <c r="E162" s="291"/>
      <c r="F162" s="290"/>
    </row>
    <row r="163" spans="3:11">
      <c r="C163" s="289"/>
      <c r="D163" s="291"/>
      <c r="E163" s="291"/>
      <c r="F163" s="290"/>
    </row>
    <row r="164" spans="3:11">
      <c r="C164" s="290"/>
      <c r="D164" s="291"/>
      <c r="E164" s="291"/>
      <c r="F164" s="290"/>
    </row>
    <row r="165" spans="3:11">
      <c r="C165" s="289"/>
      <c r="D165" s="291"/>
      <c r="E165" s="291"/>
      <c r="F165" s="290"/>
    </row>
    <row r="166" spans="3:11">
      <c r="C166" s="289"/>
      <c r="D166" s="291"/>
      <c r="E166" s="291"/>
      <c r="F166" s="289"/>
    </row>
    <row r="167" spans="3:11">
      <c r="C167" s="289"/>
      <c r="D167" s="292"/>
      <c r="E167" s="292"/>
      <c r="F167" s="289"/>
    </row>
    <row r="168" spans="3:11">
      <c r="D168" s="293"/>
      <c r="E168" s="293"/>
    </row>
    <row r="169" spans="3:11">
      <c r="D169" s="293"/>
      <c r="E169" s="293"/>
      <c r="J169" s="33" t="s">
        <v>1631</v>
      </c>
    </row>
    <row r="170" spans="3:11">
      <c r="C170" s="33" t="s">
        <v>113</v>
      </c>
      <c r="D170" s="284" t="s">
        <v>26</v>
      </c>
      <c r="E170" s="284" t="s">
        <v>27</v>
      </c>
      <c r="F170" s="33" t="s">
        <v>1593</v>
      </c>
      <c r="G170" s="33"/>
      <c r="H170" s="33" t="s">
        <v>1594</v>
      </c>
      <c r="J170" t="s">
        <v>1634</v>
      </c>
    </row>
    <row r="171" spans="3:11">
      <c r="C171" s="294" t="s">
        <v>1632</v>
      </c>
      <c r="D171" s="283" t="s">
        <v>1596</v>
      </c>
      <c r="E171" s="295" t="s">
        <v>1633</v>
      </c>
      <c r="J171" t="s">
        <v>1638</v>
      </c>
    </row>
    <row r="172" spans="3:11">
      <c r="C172" s="296" t="s">
        <v>1635</v>
      </c>
      <c r="D172" s="283" t="s">
        <v>1636</v>
      </c>
      <c r="E172" s="283" t="s">
        <v>1637</v>
      </c>
    </row>
    <row r="173" spans="3:11">
      <c r="C173" s="294" t="s">
        <v>1639</v>
      </c>
      <c r="D173" s="183" t="s">
        <v>1611</v>
      </c>
      <c r="E173" s="183" t="s">
        <v>1640</v>
      </c>
      <c r="H173">
        <v>212</v>
      </c>
    </row>
    <row r="174" spans="3:11">
      <c r="C174" s="294" t="s">
        <v>1641</v>
      </c>
      <c r="D174" s="183" t="s">
        <v>1601</v>
      </c>
      <c r="E174" s="183" t="s">
        <v>1642</v>
      </c>
    </row>
    <row r="175" spans="3:11">
      <c r="C175" s="294" t="s">
        <v>1643</v>
      </c>
      <c r="D175" s="284" t="s">
        <v>1609</v>
      </c>
      <c r="E175" s="183" t="s">
        <v>1644</v>
      </c>
    </row>
    <row r="176" spans="3:11">
      <c r="C176" s="294" t="s">
        <v>1645</v>
      </c>
      <c r="D176" s="282" t="s">
        <v>1646</v>
      </c>
      <c r="E176" s="282">
        <v>155.01</v>
      </c>
    </row>
    <row r="177" spans="3:8">
      <c r="D177" s="183" t="s">
        <v>1605</v>
      </c>
      <c r="E177" s="183">
        <v>245.7</v>
      </c>
    </row>
    <row r="178" spans="3:8">
      <c r="D178" s="183" t="s">
        <v>1647</v>
      </c>
      <c r="E178" s="183" t="s">
        <v>1648</v>
      </c>
    </row>
    <row r="179" spans="3:8">
      <c r="D179" s="284" t="s">
        <v>1597</v>
      </c>
      <c r="E179" s="297">
        <v>212</v>
      </c>
    </row>
    <row r="180" spans="3:8">
      <c r="D180" s="183" t="s">
        <v>1649</v>
      </c>
      <c r="E180" s="297">
        <v>190</v>
      </c>
    </row>
    <row r="181" spans="3:8">
      <c r="D181" s="292" t="s">
        <v>1650</v>
      </c>
      <c r="E181" s="298">
        <v>198</v>
      </c>
    </row>
    <row r="183" spans="3:8">
      <c r="C183" s="33" t="s">
        <v>1651</v>
      </c>
      <c r="D183" s="284" t="s">
        <v>26</v>
      </c>
      <c r="E183" s="284" t="s">
        <v>27</v>
      </c>
      <c r="F183" s="33" t="s">
        <v>1593</v>
      </c>
      <c r="G183" s="33"/>
      <c r="H183" s="33" t="s">
        <v>1594</v>
      </c>
    </row>
    <row r="184" spans="3:8">
      <c r="C184" s="281" t="s">
        <v>1652</v>
      </c>
      <c r="D184" s="282" t="s">
        <v>1596</v>
      </c>
      <c r="E184" s="282">
        <v>36.200000000000003</v>
      </c>
    </row>
    <row r="185" spans="3:8">
      <c r="C185" s="281" t="s">
        <v>1652</v>
      </c>
      <c r="D185" s="284" t="s">
        <v>1609</v>
      </c>
      <c r="E185" s="183">
        <v>44.5</v>
      </c>
    </row>
    <row r="186" spans="3:8">
      <c r="C186" s="299" t="s">
        <v>1652</v>
      </c>
      <c r="D186" s="183" t="s">
        <v>1653</v>
      </c>
      <c r="E186" s="183" t="s">
        <v>1654</v>
      </c>
    </row>
    <row r="187" spans="3:8">
      <c r="C187" s="281" t="s">
        <v>1652</v>
      </c>
      <c r="D187" s="183" t="s">
        <v>1601</v>
      </c>
      <c r="E187" s="183"/>
    </row>
    <row r="188" spans="3:8">
      <c r="C188" s="281" t="s">
        <v>1652</v>
      </c>
      <c r="D188" s="283" t="s">
        <v>1605</v>
      </c>
      <c r="E188" s="283">
        <v>41.75</v>
      </c>
    </row>
    <row r="189" spans="3:8" ht="19.5">
      <c r="C189" s="281" t="s">
        <v>1652</v>
      </c>
      <c r="D189" s="183" t="s">
        <v>570</v>
      </c>
      <c r="E189" s="300" t="s">
        <v>845</v>
      </c>
    </row>
    <row r="190" spans="3:8">
      <c r="D190" s="293" t="s">
        <v>1655</v>
      </c>
      <c r="E190" s="293">
        <v>44.68</v>
      </c>
    </row>
    <row r="191" spans="3:8">
      <c r="D191" s="293"/>
      <c r="E191" s="293"/>
    </row>
    <row r="192" spans="3:8">
      <c r="C192" s="33" t="s">
        <v>113</v>
      </c>
      <c r="D192" s="301" t="s">
        <v>26</v>
      </c>
      <c r="E192" s="301" t="s">
        <v>27</v>
      </c>
      <c r="F192" s="33" t="s">
        <v>1593</v>
      </c>
      <c r="G192" s="33"/>
      <c r="H192" s="33" t="s">
        <v>1594</v>
      </c>
    </row>
    <row r="193" spans="3:8">
      <c r="C193" s="281" t="s">
        <v>1656</v>
      </c>
      <c r="D193" s="282" t="s">
        <v>1596</v>
      </c>
      <c r="E193" s="282">
        <v>13</v>
      </c>
    </row>
    <row r="194" spans="3:8">
      <c r="C194" s="281" t="s">
        <v>1656</v>
      </c>
      <c r="D194" s="284" t="s">
        <v>1609</v>
      </c>
      <c r="E194" s="183">
        <v>15.44</v>
      </c>
    </row>
    <row r="195" spans="3:8" ht="19.5">
      <c r="C195" s="299" t="s">
        <v>1656</v>
      </c>
      <c r="D195" s="183" t="s">
        <v>616</v>
      </c>
      <c r="E195" s="300">
        <v>22.36</v>
      </c>
    </row>
    <row r="196" spans="3:8">
      <c r="C196" s="281" t="s">
        <v>1656</v>
      </c>
      <c r="D196" s="183" t="s">
        <v>1601</v>
      </c>
      <c r="E196" s="183"/>
    </row>
    <row r="197" spans="3:8">
      <c r="C197" s="281" t="s">
        <v>1656</v>
      </c>
      <c r="D197" s="302" t="s">
        <v>1605</v>
      </c>
      <c r="E197" s="302">
        <v>14.56</v>
      </c>
    </row>
    <row r="198" spans="3:8">
      <c r="C198" s="281" t="s">
        <v>1656</v>
      </c>
      <c r="D198" s="293" t="s">
        <v>1655</v>
      </c>
      <c r="E198" s="293">
        <v>16.899999999999999</v>
      </c>
    </row>
    <row r="199" spans="3:8">
      <c r="D199" s="293"/>
      <c r="E199" s="293"/>
    </row>
    <row r="200" spans="3:8">
      <c r="C200" s="33" t="s">
        <v>113</v>
      </c>
      <c r="D200" s="301" t="s">
        <v>26</v>
      </c>
      <c r="E200" s="301" t="s">
        <v>27</v>
      </c>
      <c r="F200" s="33" t="s">
        <v>1593</v>
      </c>
      <c r="G200" s="33"/>
      <c r="H200" s="33" t="s">
        <v>1594</v>
      </c>
    </row>
    <row r="201" spans="3:8">
      <c r="C201" s="281" t="s">
        <v>1657</v>
      </c>
      <c r="D201" s="303" t="s">
        <v>1596</v>
      </c>
      <c r="E201" s="303">
        <v>120.9</v>
      </c>
    </row>
    <row r="202" spans="3:8">
      <c r="C202" s="281" t="s">
        <v>1658</v>
      </c>
      <c r="D202" s="304" t="s">
        <v>1605</v>
      </c>
      <c r="E202" s="304">
        <v>139.5</v>
      </c>
    </row>
    <row r="203" spans="3:8">
      <c r="C203" s="299" t="s">
        <v>1659</v>
      </c>
      <c r="D203" s="303" t="s">
        <v>1660</v>
      </c>
      <c r="E203" s="304">
        <v>124.62</v>
      </c>
    </row>
    <row r="204" spans="3:8">
      <c r="C204" s="281" t="s">
        <v>1661</v>
      </c>
      <c r="D204" s="304" t="s">
        <v>1662</v>
      </c>
      <c r="E204" s="305">
        <v>130.19999999999999</v>
      </c>
    </row>
    <row r="205" spans="3:8">
      <c r="C205" s="281" t="s">
        <v>1663</v>
      </c>
      <c r="D205" s="304" t="s">
        <v>1664</v>
      </c>
      <c r="E205" s="305">
        <v>148.80000000000001</v>
      </c>
    </row>
    <row r="206" spans="3:8">
      <c r="C206" s="281" t="s">
        <v>1665</v>
      </c>
      <c r="D206" s="304" t="s">
        <v>1666</v>
      </c>
      <c r="E206" s="305">
        <v>128</v>
      </c>
    </row>
    <row r="207" spans="3:8">
      <c r="C207" s="281" t="s">
        <v>1667</v>
      </c>
      <c r="D207" s="293"/>
      <c r="E207" s="293"/>
    </row>
    <row r="208" spans="3:8">
      <c r="D208" s="293"/>
      <c r="E208" s="293"/>
    </row>
    <row r="209" spans="2:8">
      <c r="C209" s="33" t="s">
        <v>113</v>
      </c>
      <c r="D209" s="306" t="s">
        <v>26</v>
      </c>
      <c r="E209" s="301" t="s">
        <v>27</v>
      </c>
      <c r="F209" s="33" t="s">
        <v>1593</v>
      </c>
      <c r="G209" s="33"/>
      <c r="H209" s="33" t="s">
        <v>1594</v>
      </c>
    </row>
    <row r="210" spans="2:8">
      <c r="C210" s="294" t="s">
        <v>1668</v>
      </c>
      <c r="D210" s="282" t="s">
        <v>1596</v>
      </c>
      <c r="E210" s="307" t="s">
        <v>1669</v>
      </c>
    </row>
    <row r="211" spans="2:8">
      <c r="C211" s="308" t="s">
        <v>1668</v>
      </c>
      <c r="D211" s="284" t="s">
        <v>1670</v>
      </c>
      <c r="E211" s="284">
        <v>317</v>
      </c>
    </row>
    <row r="212" spans="2:8">
      <c r="C212" s="294" t="s">
        <v>1668</v>
      </c>
      <c r="D212" s="183" t="s">
        <v>1034</v>
      </c>
      <c r="E212" s="183">
        <v>396</v>
      </c>
    </row>
    <row r="213" spans="2:8">
      <c r="C213" s="294" t="s">
        <v>1668</v>
      </c>
      <c r="D213" s="183" t="s">
        <v>1601</v>
      </c>
      <c r="E213" s="183">
        <v>301</v>
      </c>
    </row>
    <row r="214" spans="2:8">
      <c r="C214" s="294" t="s">
        <v>1668</v>
      </c>
      <c r="D214" s="183" t="s">
        <v>1671</v>
      </c>
      <c r="E214" s="183">
        <v>330.45</v>
      </c>
    </row>
    <row r="215" spans="2:8">
      <c r="C215" s="294" t="s">
        <v>1668</v>
      </c>
      <c r="D215" s="183" t="s">
        <v>1672</v>
      </c>
      <c r="E215" s="183">
        <v>313.92</v>
      </c>
    </row>
    <row r="216" spans="2:8">
      <c r="C216" s="294"/>
      <c r="D216" s="183" t="s">
        <v>1631</v>
      </c>
      <c r="E216" s="183">
        <v>337.8</v>
      </c>
    </row>
    <row r="217" spans="2:8">
      <c r="C217" s="294"/>
      <c r="D217" s="181" t="s">
        <v>1597</v>
      </c>
      <c r="E217" s="181">
        <v>286</v>
      </c>
    </row>
    <row r="218" spans="2:8">
      <c r="C218" s="294"/>
      <c r="D218" s="183" t="s">
        <v>1611</v>
      </c>
      <c r="E218" s="183">
        <v>332</v>
      </c>
    </row>
    <row r="219" spans="2:8">
      <c r="C219" s="294"/>
    </row>
    <row r="220" spans="2:8">
      <c r="C220" s="33" t="s">
        <v>113</v>
      </c>
      <c r="D220" s="301" t="s">
        <v>26</v>
      </c>
      <c r="E220" s="301" t="s">
        <v>27</v>
      </c>
      <c r="F220" s="33" t="s">
        <v>1593</v>
      </c>
      <c r="G220" s="33"/>
      <c r="H220" s="33" t="s">
        <v>1594</v>
      </c>
    </row>
    <row r="221" spans="2:8">
      <c r="C221" s="294" t="s">
        <v>1673</v>
      </c>
      <c r="D221" s="183" t="s">
        <v>1631</v>
      </c>
      <c r="E221" s="183">
        <v>378</v>
      </c>
    </row>
    <row r="222" spans="2:8">
      <c r="B222" t="s">
        <v>1674</v>
      </c>
      <c r="C222" s="309" t="s">
        <v>1675</v>
      </c>
      <c r="D222" s="183" t="s">
        <v>1601</v>
      </c>
      <c r="E222" s="183"/>
    </row>
    <row r="223" spans="2:8">
      <c r="C223" s="294" t="s">
        <v>1676</v>
      </c>
      <c r="D223" s="282" t="s">
        <v>1677</v>
      </c>
      <c r="E223" s="282">
        <v>208</v>
      </c>
    </row>
    <row r="224" spans="2:8">
      <c r="C224" s="294" t="s">
        <v>1678</v>
      </c>
      <c r="D224" s="183" t="s">
        <v>1605</v>
      </c>
      <c r="E224" s="183">
        <v>260.25</v>
      </c>
      <c r="F224">
        <v>260</v>
      </c>
    </row>
    <row r="225" spans="3:8">
      <c r="C225" s="294" t="s">
        <v>1679</v>
      </c>
      <c r="D225" s="183" t="s">
        <v>1025</v>
      </c>
      <c r="E225" s="183">
        <v>208.2</v>
      </c>
    </row>
    <row r="226" spans="3:8">
      <c r="C226" s="294" t="s">
        <v>1680</v>
      </c>
      <c r="D226" s="181" t="s">
        <v>616</v>
      </c>
      <c r="E226" s="181" t="s">
        <v>1681</v>
      </c>
    </row>
    <row r="227" spans="3:8">
      <c r="C227" s="294" t="s">
        <v>1682</v>
      </c>
      <c r="D227" s="310" t="s">
        <v>42</v>
      </c>
      <c r="E227">
        <v>125.11</v>
      </c>
    </row>
    <row r="228" spans="3:8">
      <c r="C228" s="114"/>
      <c r="D228" s="114"/>
      <c r="E228" s="311"/>
    </row>
    <row r="229" spans="3:8">
      <c r="D229" s="293"/>
      <c r="E229" s="293"/>
    </row>
    <row r="230" spans="3:8">
      <c r="D230" s="293" t="s">
        <v>1683</v>
      </c>
      <c r="E230" s="293"/>
    </row>
    <row r="231" spans="3:8">
      <c r="D231" s="293"/>
      <c r="E231" s="293"/>
    </row>
    <row r="232" spans="3:8">
      <c r="C232" s="33" t="s">
        <v>113</v>
      </c>
      <c r="D232" s="284" t="s">
        <v>26</v>
      </c>
      <c r="E232" s="284" t="s">
        <v>27</v>
      </c>
      <c r="F232" s="33" t="s">
        <v>1593</v>
      </c>
      <c r="G232" s="33"/>
      <c r="H232" s="33" t="s">
        <v>1594</v>
      </c>
    </row>
    <row r="233" spans="3:8">
      <c r="C233" t="s">
        <v>1684</v>
      </c>
      <c r="D233" s="282" t="s">
        <v>1685</v>
      </c>
      <c r="E233" s="282">
        <v>167.61</v>
      </c>
    </row>
    <row r="234" spans="3:8">
      <c r="C234" s="78" t="s">
        <v>1684</v>
      </c>
      <c r="D234" s="312" t="s">
        <v>1634</v>
      </c>
      <c r="E234" s="181">
        <v>178.68</v>
      </c>
    </row>
    <row r="235" spans="3:8">
      <c r="C235" t="s">
        <v>1684</v>
      </c>
      <c r="D235" s="183" t="s">
        <v>1025</v>
      </c>
      <c r="E235" s="183">
        <v>239</v>
      </c>
    </row>
    <row r="236" spans="3:8">
      <c r="C236" t="s">
        <v>1684</v>
      </c>
      <c r="D236" s="183" t="s">
        <v>1611</v>
      </c>
      <c r="E236" s="183">
        <v>309</v>
      </c>
    </row>
    <row r="237" spans="3:8">
      <c r="C237" t="s">
        <v>1684</v>
      </c>
      <c r="D237" s="183" t="s">
        <v>1686</v>
      </c>
      <c r="E237" s="183" t="s">
        <v>1687</v>
      </c>
    </row>
    <row r="238" spans="3:8">
      <c r="C238" t="s">
        <v>1684</v>
      </c>
      <c r="D238" s="183" t="s">
        <v>1647</v>
      </c>
      <c r="E238" s="183">
        <v>221</v>
      </c>
    </row>
    <row r="239" spans="3:8">
      <c r="D239" s="293" t="s">
        <v>1688</v>
      </c>
      <c r="E239" s="293">
        <v>154</v>
      </c>
    </row>
    <row r="240" spans="3:8">
      <c r="D240" s="298" t="s">
        <v>1689</v>
      </c>
      <c r="E240" s="298">
        <v>142</v>
      </c>
    </row>
    <row r="241" spans="3:8">
      <c r="D241" s="293"/>
      <c r="E241" s="293"/>
    </row>
    <row r="242" spans="3:8">
      <c r="C242" s="33" t="s">
        <v>113</v>
      </c>
      <c r="D242" s="301" t="s">
        <v>26</v>
      </c>
      <c r="E242" s="301" t="s">
        <v>27</v>
      </c>
      <c r="F242" s="33" t="s">
        <v>1593</v>
      </c>
      <c r="G242" s="33"/>
      <c r="H242" s="33" t="s">
        <v>1594</v>
      </c>
    </row>
    <row r="243" spans="3:8">
      <c r="C243" t="s">
        <v>1690</v>
      </c>
      <c r="D243" s="183" t="s">
        <v>1691</v>
      </c>
      <c r="E243" s="183">
        <v>258.89</v>
      </c>
    </row>
    <row r="244" spans="3:8">
      <c r="C244" t="s">
        <v>1690</v>
      </c>
      <c r="D244" s="183" t="s">
        <v>1634</v>
      </c>
      <c r="E244" s="183">
        <v>272.66000000000003</v>
      </c>
    </row>
    <row r="245" spans="3:8">
      <c r="C245" t="s">
        <v>1690</v>
      </c>
      <c r="D245" s="282" t="s">
        <v>1609</v>
      </c>
      <c r="E245" s="282">
        <v>239</v>
      </c>
    </row>
    <row r="246" spans="3:8">
      <c r="C246" s="78" t="s">
        <v>1690</v>
      </c>
      <c r="D246" s="284" t="s">
        <v>1611</v>
      </c>
      <c r="E246" s="284">
        <v>251</v>
      </c>
    </row>
    <row r="247" spans="3:8">
      <c r="D247" s="183" t="s">
        <v>1692</v>
      </c>
      <c r="E247" s="313" t="s">
        <v>1693</v>
      </c>
    </row>
    <row r="248" spans="3:8">
      <c r="D248" s="302" t="s">
        <v>42</v>
      </c>
      <c r="E248" s="302">
        <v>235.28</v>
      </c>
    </row>
    <row r="249" spans="3:8">
      <c r="D249" s="183" t="s">
        <v>1647</v>
      </c>
      <c r="E249" s="183">
        <v>337</v>
      </c>
    </row>
    <row r="251" spans="3:8">
      <c r="C251" s="33" t="s">
        <v>113</v>
      </c>
      <c r="D251" s="301" t="s">
        <v>26</v>
      </c>
      <c r="E251" s="301" t="s">
        <v>27</v>
      </c>
      <c r="F251" s="33" t="s">
        <v>1593</v>
      </c>
      <c r="G251" s="33"/>
      <c r="H251" s="33" t="s">
        <v>1594</v>
      </c>
    </row>
    <row r="252" spans="3:8">
      <c r="C252" t="s">
        <v>1694</v>
      </c>
      <c r="D252" s="183" t="s">
        <v>1634</v>
      </c>
      <c r="E252" s="314">
        <v>2032</v>
      </c>
      <c r="F252" t="s">
        <v>1695</v>
      </c>
    </row>
    <row r="253" spans="3:8">
      <c r="C253" t="s">
        <v>1696</v>
      </c>
      <c r="D253" s="183" t="s">
        <v>1697</v>
      </c>
      <c r="E253" s="314">
        <v>1952</v>
      </c>
      <c r="F253" t="s">
        <v>1695</v>
      </c>
    </row>
    <row r="254" spans="3:8">
      <c r="C254" t="s">
        <v>1696</v>
      </c>
      <c r="D254" s="192" t="s">
        <v>1689</v>
      </c>
      <c r="E254" s="315">
        <v>1626</v>
      </c>
      <c r="F254" t="s">
        <v>1695</v>
      </c>
    </row>
    <row r="255" spans="3:8">
      <c r="C255" t="s">
        <v>1696</v>
      </c>
      <c r="D255" s="192" t="s">
        <v>1698</v>
      </c>
      <c r="E255" s="315">
        <v>1950</v>
      </c>
      <c r="F255" t="s">
        <v>1695</v>
      </c>
    </row>
    <row r="256" spans="3:8">
      <c r="D256" s="183" t="s">
        <v>570</v>
      </c>
      <c r="E256" s="183">
        <v>1298</v>
      </c>
      <c r="F256" s="114" t="s">
        <v>1699</v>
      </c>
      <c r="G256" t="s">
        <v>1700</v>
      </c>
    </row>
    <row r="257" spans="3:8">
      <c r="D257" s="293"/>
      <c r="E257" s="293"/>
    </row>
    <row r="258" spans="3:8">
      <c r="D258" s="293"/>
      <c r="E258" s="293"/>
    </row>
    <row r="259" spans="3:8">
      <c r="C259" s="33" t="s">
        <v>113</v>
      </c>
      <c r="D259" s="284" t="s">
        <v>26</v>
      </c>
      <c r="E259" s="284" t="s">
        <v>27</v>
      </c>
      <c r="F259" s="33" t="s">
        <v>1593</v>
      </c>
      <c r="G259" s="33"/>
      <c r="H259" s="33" t="s">
        <v>1594</v>
      </c>
    </row>
    <row r="260" spans="3:8">
      <c r="C260" t="s">
        <v>1701</v>
      </c>
      <c r="D260" s="183" t="s">
        <v>1702</v>
      </c>
      <c r="E260" s="183">
        <v>2700</v>
      </c>
    </row>
    <row r="261" spans="3:8">
      <c r="C261" t="s">
        <v>1703</v>
      </c>
      <c r="D261" s="183" t="s">
        <v>1697</v>
      </c>
      <c r="E261" s="183">
        <v>2031</v>
      </c>
    </row>
    <row r="262" spans="3:8">
      <c r="C262" s="17" t="s">
        <v>1704</v>
      </c>
      <c r="D262" s="282" t="s">
        <v>42</v>
      </c>
      <c r="E262" s="282">
        <v>1530</v>
      </c>
    </row>
    <row r="263" spans="3:8">
      <c r="C263" t="s">
        <v>1704</v>
      </c>
      <c r="D263" s="183" t="s">
        <v>1597</v>
      </c>
      <c r="E263" s="183">
        <v>1280</v>
      </c>
      <c r="F263" t="s">
        <v>1705</v>
      </c>
    </row>
    <row r="264" spans="3:8">
      <c r="D264" s="293"/>
      <c r="E264" s="293"/>
    </row>
    <row r="265" spans="3:8">
      <c r="D265" s="293"/>
      <c r="E265" s="293"/>
    </row>
    <row r="266" spans="3:8">
      <c r="D266" s="293"/>
      <c r="E266" s="293"/>
    </row>
    <row r="267" spans="3:8">
      <c r="C267" s="19" t="s">
        <v>113</v>
      </c>
      <c r="D267" s="316" t="s">
        <v>26</v>
      </c>
      <c r="E267" s="316" t="s">
        <v>27</v>
      </c>
      <c r="F267" s="33" t="s">
        <v>1593</v>
      </c>
      <c r="G267" s="33"/>
      <c r="H267" s="33" t="s">
        <v>1594</v>
      </c>
    </row>
    <row r="268" spans="3:8">
      <c r="C268" s="20" t="s">
        <v>1706</v>
      </c>
      <c r="D268" s="317" t="s">
        <v>1634</v>
      </c>
      <c r="E268" s="317">
        <v>144.75</v>
      </c>
    </row>
    <row r="269" spans="3:8">
      <c r="C269" s="318" t="s">
        <v>1706</v>
      </c>
      <c r="D269" s="319" t="s">
        <v>1674</v>
      </c>
      <c r="E269" s="319" t="s">
        <v>1707</v>
      </c>
    </row>
    <row r="270" spans="3:8">
      <c r="C270" s="20" t="s">
        <v>1706</v>
      </c>
      <c r="D270" s="320" t="s">
        <v>1647</v>
      </c>
      <c r="E270" s="320">
        <v>215</v>
      </c>
    </row>
    <row r="271" spans="3:8">
      <c r="C271" s="20" t="s">
        <v>1706</v>
      </c>
      <c r="D271" s="320" t="s">
        <v>1708</v>
      </c>
      <c r="E271" s="320">
        <v>218</v>
      </c>
    </row>
    <row r="272" spans="3:8">
      <c r="D272" t="s">
        <v>1709</v>
      </c>
      <c r="E272">
        <v>115</v>
      </c>
    </row>
    <row r="273" spans="2:14">
      <c r="D273" s="1"/>
      <c r="E273" s="321"/>
    </row>
    <row r="274" spans="2:14" ht="63.75">
      <c r="C274" s="322" t="s">
        <v>1710</v>
      </c>
      <c r="D274" s="323" t="s">
        <v>1711</v>
      </c>
      <c r="E274" s="324">
        <v>226.72</v>
      </c>
    </row>
    <row r="275" spans="2:14">
      <c r="D275" s="323" t="s">
        <v>1712</v>
      </c>
      <c r="E275" s="324">
        <v>236.42</v>
      </c>
    </row>
    <row r="276" spans="2:14">
      <c r="D276" s="325" t="s">
        <v>1713</v>
      </c>
      <c r="E276" s="326">
        <v>199.16</v>
      </c>
    </row>
    <row r="277" spans="2:14">
      <c r="D277" s="325" t="s">
        <v>1714</v>
      </c>
      <c r="E277" s="326">
        <v>204.15</v>
      </c>
    </row>
    <row r="278" spans="2:14">
      <c r="D278" s="323" t="s">
        <v>1715</v>
      </c>
      <c r="E278" s="327" t="s">
        <v>1716</v>
      </c>
    </row>
    <row r="279" spans="2:14">
      <c r="B279" s="412" t="s">
        <v>2222</v>
      </c>
      <c r="D279" s="328" t="s">
        <v>616</v>
      </c>
      <c r="E279" s="12">
        <v>295</v>
      </c>
    </row>
    <row r="280" spans="2:14">
      <c r="B280" t="s">
        <v>2177</v>
      </c>
      <c r="I280" s="41"/>
      <c r="J280" s="41"/>
      <c r="K280" s="41"/>
      <c r="L280" s="41"/>
      <c r="M280" s="41"/>
      <c r="N280" s="41"/>
    </row>
    <row r="281" spans="2:14">
      <c r="B281" t="s">
        <v>2178</v>
      </c>
      <c r="C281" s="41"/>
      <c r="D281" s="41"/>
      <c r="E281" s="41"/>
      <c r="F281" s="41"/>
      <c r="G281" s="41"/>
      <c r="H281" s="41"/>
      <c r="I281" s="41"/>
      <c r="J281" s="41"/>
      <c r="K281" s="188"/>
      <c r="L281" s="41"/>
      <c r="M281" s="41"/>
      <c r="N281" s="41"/>
    </row>
    <row r="282" spans="2:14">
      <c r="B282" t="s">
        <v>2179</v>
      </c>
      <c r="C282" s="188"/>
      <c r="D282" s="188"/>
      <c r="E282" s="188"/>
      <c r="F282" s="188"/>
      <c r="G282" s="188"/>
      <c r="H282" s="188"/>
      <c r="I282" s="335"/>
      <c r="J282" s="188"/>
      <c r="K282" s="188"/>
      <c r="L282" s="41"/>
      <c r="M282" s="41"/>
      <c r="N282" s="41"/>
    </row>
    <row r="283" spans="2:14">
      <c r="B283" t="s">
        <v>2180</v>
      </c>
      <c r="C283" s="188"/>
      <c r="D283" s="41"/>
      <c r="E283" s="188"/>
      <c r="F283" s="188"/>
      <c r="G283" s="41"/>
      <c r="H283" s="188"/>
      <c r="I283" s="188"/>
      <c r="J283" s="336"/>
      <c r="K283" s="41"/>
      <c r="L283" s="41"/>
      <c r="M283" s="41"/>
      <c r="N283" s="41"/>
    </row>
    <row r="284" spans="2:14">
      <c r="B284" t="s">
        <v>2181</v>
      </c>
      <c r="C284" s="188"/>
      <c r="D284" s="188"/>
      <c r="E284" s="188"/>
      <c r="F284" s="41"/>
      <c r="G284" s="188"/>
      <c r="H284" s="188"/>
      <c r="I284" s="335"/>
      <c r="J284" s="188"/>
      <c r="K284" s="188"/>
      <c r="L284" s="188"/>
      <c r="M284" s="188"/>
      <c r="N284" s="41"/>
    </row>
    <row r="285" spans="2:14">
      <c r="B285" t="s">
        <v>2182</v>
      </c>
      <c r="C285" s="188"/>
      <c r="D285" s="188"/>
      <c r="E285" s="188"/>
      <c r="F285" s="188"/>
      <c r="G285" s="188"/>
      <c r="H285" s="188"/>
      <c r="I285" s="144"/>
      <c r="J285" s="188"/>
      <c r="K285" s="188"/>
      <c r="L285" s="188"/>
      <c r="M285" s="188"/>
      <c r="N285" s="188"/>
    </row>
    <row r="286" spans="2:14">
      <c r="B286" t="s">
        <v>2183</v>
      </c>
      <c r="C286" s="188"/>
      <c r="D286" s="41"/>
      <c r="E286" s="188"/>
      <c r="F286" s="41"/>
      <c r="G286" s="188"/>
      <c r="H286" s="188"/>
      <c r="I286" s="335"/>
      <c r="J286" s="41"/>
      <c r="K286" s="41"/>
      <c r="L286" s="41"/>
      <c r="M286" s="41"/>
      <c r="N286" s="41"/>
    </row>
    <row r="287" spans="2:14">
      <c r="B287" t="s">
        <v>2184</v>
      </c>
      <c r="C287" s="188"/>
      <c r="D287" s="337"/>
      <c r="E287" s="41"/>
      <c r="F287" s="188"/>
      <c r="G287" s="188"/>
      <c r="H287" s="41"/>
      <c r="I287" s="335"/>
      <c r="J287" s="188"/>
      <c r="K287" s="188"/>
      <c r="L287" s="41"/>
      <c r="M287" s="41"/>
      <c r="N287" s="41"/>
    </row>
    <row r="288" spans="2:14">
      <c r="B288" t="s">
        <v>2185</v>
      </c>
      <c r="C288" s="188"/>
      <c r="D288" s="188"/>
      <c r="E288" s="188"/>
      <c r="F288" s="41"/>
      <c r="G288" s="188"/>
      <c r="H288" s="188"/>
      <c r="I288" s="144"/>
      <c r="J288" s="188"/>
      <c r="K288" s="188"/>
      <c r="L288" s="41"/>
      <c r="M288" s="41"/>
      <c r="N288" s="41"/>
    </row>
    <row r="289" spans="2:14">
      <c r="B289" t="s">
        <v>2186</v>
      </c>
      <c r="C289" s="188"/>
      <c r="D289" s="41"/>
      <c r="E289" s="188"/>
      <c r="F289" s="188"/>
      <c r="G289" s="188"/>
      <c r="H289" s="188"/>
      <c r="I289" s="335"/>
      <c r="J289" s="188"/>
      <c r="K289" s="41"/>
      <c r="L289" s="41"/>
      <c r="M289" s="41"/>
      <c r="N289" s="41"/>
    </row>
    <row r="290" spans="2:14">
      <c r="C290" s="41"/>
      <c r="D290" s="188"/>
      <c r="E290" s="188"/>
      <c r="F290" s="41"/>
      <c r="G290" s="188"/>
      <c r="H290" s="41"/>
      <c r="I290" s="335"/>
      <c r="J290" s="188"/>
      <c r="K290" s="188"/>
      <c r="L290" s="188"/>
      <c r="M290" s="188"/>
      <c r="N290" s="41"/>
    </row>
    <row r="291" spans="2:14">
      <c r="B291" t="s">
        <v>2187</v>
      </c>
      <c r="C291" s="188"/>
      <c r="D291" s="188"/>
      <c r="E291" s="188"/>
      <c r="F291" s="188"/>
      <c r="G291" s="188"/>
      <c r="H291" s="188"/>
    </row>
    <row r="292" spans="2:14">
      <c r="B292" t="s">
        <v>1808</v>
      </c>
    </row>
    <row r="293" spans="2:14">
      <c r="B293" t="s">
        <v>2188</v>
      </c>
      <c r="C293" t="s">
        <v>2443</v>
      </c>
    </row>
    <row r="294" spans="2:14">
      <c r="B294" t="s">
        <v>2189</v>
      </c>
    </row>
    <row r="295" spans="2:14">
      <c r="B295" t="s">
        <v>2190</v>
      </c>
    </row>
    <row r="296" spans="2:14">
      <c r="B296" t="s">
        <v>2191</v>
      </c>
    </row>
    <row r="297" spans="2:14">
      <c r="B297" t="s">
        <v>2192</v>
      </c>
    </row>
    <row r="298" spans="2:14">
      <c r="B298" t="s">
        <v>2193</v>
      </c>
    </row>
    <row r="300" spans="2:14">
      <c r="B300" t="s">
        <v>2194</v>
      </c>
    </row>
    <row r="301" spans="2:14">
      <c r="B301" t="s">
        <v>2195</v>
      </c>
    </row>
    <row r="302" spans="2:14">
      <c r="B302" t="s">
        <v>2196</v>
      </c>
    </row>
    <row r="303" spans="2:14">
      <c r="B303" t="s">
        <v>2197</v>
      </c>
    </row>
    <row r="304" spans="2:14">
      <c r="B304" t="s">
        <v>2198</v>
      </c>
    </row>
    <row r="305" spans="2:2">
      <c r="B305" t="s">
        <v>2199</v>
      </c>
    </row>
    <row r="307" spans="2:2">
      <c r="B307" t="s">
        <v>2200</v>
      </c>
    </row>
    <row r="308" spans="2:2">
      <c r="B308" t="s">
        <v>2201</v>
      </c>
    </row>
    <row r="309" spans="2:2">
      <c r="B309" t="s">
        <v>2202</v>
      </c>
    </row>
    <row r="310" spans="2:2">
      <c r="B310" t="s">
        <v>2203</v>
      </c>
    </row>
    <row r="311" spans="2:2">
      <c r="B311" t="s">
        <v>2204</v>
      </c>
    </row>
    <row r="312" spans="2:2">
      <c r="B312" t="s">
        <v>2205</v>
      </c>
    </row>
    <row r="313" spans="2:2">
      <c r="B313" t="s">
        <v>2206</v>
      </c>
    </row>
    <row r="318" spans="2:2">
      <c r="B318" t="s">
        <v>2207</v>
      </c>
    </row>
    <row r="319" spans="2:2">
      <c r="B319" t="s">
        <v>2208</v>
      </c>
    </row>
    <row r="320" spans="2:2">
      <c r="B320" t="s">
        <v>2209</v>
      </c>
    </row>
    <row r="321" spans="2:2">
      <c r="B321" t="s">
        <v>2210</v>
      </c>
    </row>
    <row r="323" spans="2:2">
      <c r="B323" t="s">
        <v>2211</v>
      </c>
    </row>
    <row r="324" spans="2:2">
      <c r="B324" t="s">
        <v>2212</v>
      </c>
    </row>
    <row r="325" spans="2:2">
      <c r="B325" t="s">
        <v>2213</v>
      </c>
    </row>
    <row r="326" spans="2:2">
      <c r="B326" t="s">
        <v>2214</v>
      </c>
    </row>
    <row r="327" spans="2:2">
      <c r="B327" t="s">
        <v>2215</v>
      </c>
    </row>
    <row r="328" spans="2:2">
      <c r="B328" t="s">
        <v>2216</v>
      </c>
    </row>
    <row r="329" spans="2:2">
      <c r="B329" t="s">
        <v>2217</v>
      </c>
    </row>
    <row r="330" spans="2:2">
      <c r="B330" t="s">
        <v>2218</v>
      </c>
    </row>
    <row r="331" spans="2:2">
      <c r="B331" t="s">
        <v>2219</v>
      </c>
    </row>
    <row r="332" spans="2:2">
      <c r="B332" t="s">
        <v>2220</v>
      </c>
    </row>
    <row r="333" spans="2:2">
      <c r="B333" t="s">
        <v>2221</v>
      </c>
    </row>
    <row r="345" spans="2:11">
      <c r="B345" s="468" t="s">
        <v>2264</v>
      </c>
    </row>
    <row r="349" spans="2:11">
      <c r="B349" s="470" t="s">
        <v>1018</v>
      </c>
      <c r="C349" s="470"/>
      <c r="D349" s="470"/>
      <c r="E349" s="470" t="s">
        <v>962</v>
      </c>
      <c r="F349" s="470"/>
      <c r="G349" s="470"/>
      <c r="H349" s="470" t="s">
        <v>964</v>
      </c>
      <c r="I349" s="470"/>
      <c r="J349" s="470"/>
      <c r="K349" s="470"/>
    </row>
    <row r="351" spans="2:11">
      <c r="B351" s="470" t="s">
        <v>2234</v>
      </c>
      <c r="C351" s="470"/>
      <c r="D351" s="470"/>
      <c r="E351" s="470" t="s">
        <v>2235</v>
      </c>
      <c r="F351" s="470"/>
      <c r="G351" s="470"/>
      <c r="H351" s="471">
        <v>15.18</v>
      </c>
      <c r="I351" s="470"/>
      <c r="J351" s="470"/>
      <c r="K351" s="470"/>
    </row>
    <row r="352" spans="2:11">
      <c r="B352" s="470" t="s">
        <v>2234</v>
      </c>
      <c r="C352" s="470"/>
      <c r="D352" s="470"/>
      <c r="E352" s="470" t="s">
        <v>1810</v>
      </c>
      <c r="F352" s="470"/>
      <c r="G352" s="470"/>
      <c r="H352" s="471">
        <v>14.64</v>
      </c>
      <c r="I352" s="470"/>
      <c r="J352" s="470"/>
      <c r="K352" s="470"/>
    </row>
    <row r="353" spans="2:11">
      <c r="B353" s="470" t="s">
        <v>2234</v>
      </c>
      <c r="C353" s="470"/>
      <c r="D353" s="470"/>
      <c r="E353" s="470" t="s">
        <v>2236</v>
      </c>
      <c r="F353" s="470"/>
      <c r="G353" s="470"/>
      <c r="H353" s="471">
        <v>19.899999999999999</v>
      </c>
      <c r="I353" s="470"/>
      <c r="J353" s="470"/>
      <c r="K353" s="470"/>
    </row>
    <row r="354" spans="2:11">
      <c r="B354" s="470" t="s">
        <v>2234</v>
      </c>
      <c r="C354" s="470"/>
      <c r="D354" s="470"/>
      <c r="E354" s="470" t="s">
        <v>2237</v>
      </c>
      <c r="F354" s="470"/>
      <c r="G354" s="470"/>
      <c r="H354" s="471">
        <v>11.05</v>
      </c>
      <c r="I354" s="470"/>
      <c r="J354" s="470"/>
      <c r="K354" s="470"/>
    </row>
    <row r="355" spans="2:11">
      <c r="B355" s="470" t="s">
        <v>2234</v>
      </c>
      <c r="C355" s="470"/>
      <c r="D355" s="470"/>
      <c r="E355" s="470"/>
      <c r="F355" s="470"/>
      <c r="G355" s="470"/>
      <c r="H355" s="470"/>
      <c r="I355" s="470"/>
      <c r="J355" s="470"/>
      <c r="K355" s="470"/>
    </row>
    <row r="356" spans="2:11">
      <c r="B356" s="470" t="s">
        <v>2234</v>
      </c>
      <c r="C356" s="470"/>
      <c r="D356" s="470"/>
      <c r="E356" s="470"/>
      <c r="F356" s="470"/>
      <c r="G356" s="470"/>
      <c r="H356" s="470"/>
      <c r="I356" s="470"/>
      <c r="J356" s="470"/>
      <c r="K356" s="470"/>
    </row>
    <row r="357" spans="2:11">
      <c r="B357" s="470" t="s">
        <v>2234</v>
      </c>
      <c r="C357" s="470"/>
      <c r="D357" s="470"/>
      <c r="E357" s="470"/>
      <c r="F357" s="470"/>
      <c r="G357" s="470"/>
      <c r="H357" s="470"/>
      <c r="I357" s="470"/>
      <c r="J357" s="470"/>
      <c r="K357" s="470"/>
    </row>
    <row r="359" spans="2:11">
      <c r="B359" s="470" t="s">
        <v>2238</v>
      </c>
      <c r="C359" s="470"/>
      <c r="D359" s="470"/>
      <c r="E359" s="470" t="s">
        <v>2235</v>
      </c>
      <c r="F359" s="470"/>
      <c r="G359" s="470"/>
      <c r="H359" s="471">
        <v>16.79</v>
      </c>
      <c r="I359" s="470"/>
      <c r="J359" s="470"/>
      <c r="K359" s="470"/>
    </row>
    <row r="360" spans="2:11">
      <c r="B360" s="470" t="s">
        <v>2238</v>
      </c>
      <c r="C360" s="470"/>
      <c r="D360" s="470"/>
      <c r="E360" s="470" t="s">
        <v>1810</v>
      </c>
      <c r="F360" s="470"/>
      <c r="G360" s="470"/>
      <c r="H360" s="471">
        <v>14.62</v>
      </c>
      <c r="I360" s="470"/>
      <c r="J360" s="470"/>
      <c r="K360" s="470"/>
    </row>
    <row r="361" spans="2:11">
      <c r="B361" s="470" t="s">
        <v>2238</v>
      </c>
      <c r="C361" s="470"/>
      <c r="D361" s="470"/>
      <c r="E361" s="470" t="s">
        <v>2236</v>
      </c>
      <c r="F361" s="470"/>
      <c r="G361" s="470"/>
      <c r="H361" s="471">
        <v>3.23</v>
      </c>
      <c r="I361" s="470"/>
      <c r="J361" s="470"/>
      <c r="K361" s="470"/>
    </row>
    <row r="362" spans="2:11">
      <c r="B362" s="470" t="s">
        <v>2238</v>
      </c>
      <c r="C362" s="470"/>
      <c r="D362" s="470"/>
      <c r="E362" s="470" t="s">
        <v>2237</v>
      </c>
      <c r="F362" s="470"/>
      <c r="G362" s="470"/>
      <c r="H362" s="471">
        <v>6.45</v>
      </c>
      <c r="I362" s="470"/>
      <c r="J362" s="470"/>
      <c r="K362" s="470"/>
    </row>
    <row r="363" spans="2:11">
      <c r="B363" s="470" t="s">
        <v>2238</v>
      </c>
      <c r="C363" s="470"/>
      <c r="D363" s="470"/>
      <c r="E363" s="470"/>
      <c r="F363" s="470"/>
      <c r="G363" s="470"/>
      <c r="H363" s="470"/>
      <c r="I363" s="470"/>
      <c r="J363" s="470"/>
      <c r="K363" s="470"/>
    </row>
    <row r="364" spans="2:11">
      <c r="B364" s="470" t="s">
        <v>2238</v>
      </c>
      <c r="C364" s="470"/>
      <c r="D364" s="470"/>
      <c r="E364" s="470"/>
      <c r="F364" s="470"/>
      <c r="G364" s="470"/>
      <c r="H364" s="470"/>
      <c r="I364" s="470"/>
      <c r="J364" s="470"/>
      <c r="K364" s="470"/>
    </row>
    <row r="365" spans="2:11">
      <c r="B365" s="470" t="s">
        <v>2238</v>
      </c>
      <c r="C365" s="470"/>
      <c r="D365" s="470"/>
      <c r="E365" s="470"/>
      <c r="F365" s="470"/>
      <c r="G365" s="470"/>
      <c r="H365" s="470"/>
      <c r="I365" s="470"/>
      <c r="J365" s="470"/>
      <c r="K365" s="470"/>
    </row>
    <row r="367" spans="2:11">
      <c r="B367" s="470" t="s">
        <v>2239</v>
      </c>
      <c r="C367" s="470"/>
      <c r="D367" s="470"/>
      <c r="E367" s="470" t="s">
        <v>2235</v>
      </c>
      <c r="F367" s="470"/>
      <c r="G367" s="470"/>
      <c r="H367" s="471">
        <v>9.25</v>
      </c>
      <c r="I367" s="470"/>
      <c r="J367" s="470"/>
      <c r="K367" s="470"/>
    </row>
    <row r="368" spans="2:11">
      <c r="B368" s="470" t="s">
        <v>2239</v>
      </c>
      <c r="C368" s="470"/>
      <c r="D368" s="470"/>
      <c r="E368" s="470" t="s">
        <v>1810</v>
      </c>
      <c r="F368" s="470"/>
      <c r="G368" s="470"/>
      <c r="H368" s="471">
        <v>13.48</v>
      </c>
      <c r="I368" s="470"/>
      <c r="J368" s="470"/>
      <c r="K368" s="470"/>
    </row>
    <row r="369" spans="2:11">
      <c r="B369" s="470" t="s">
        <v>2239</v>
      </c>
      <c r="C369" s="470"/>
      <c r="D369" s="470"/>
      <c r="E369" s="470" t="s">
        <v>2236</v>
      </c>
      <c r="F369" s="470"/>
      <c r="G369" s="470"/>
      <c r="H369" s="471">
        <v>18.77</v>
      </c>
      <c r="I369" s="470"/>
      <c r="J369" s="470"/>
      <c r="K369" s="470"/>
    </row>
    <row r="370" spans="2:11">
      <c r="B370" s="470" t="s">
        <v>2239</v>
      </c>
      <c r="C370" s="470"/>
      <c r="D370" s="470"/>
      <c r="E370" s="470" t="s">
        <v>2237</v>
      </c>
      <c r="F370" s="470"/>
      <c r="G370" s="470"/>
      <c r="H370" s="471">
        <v>4.5</v>
      </c>
      <c r="I370" s="470"/>
      <c r="J370" s="470"/>
      <c r="K370" s="470"/>
    </row>
    <row r="371" spans="2:11">
      <c r="B371" s="470" t="s">
        <v>2239</v>
      </c>
      <c r="C371" s="470"/>
      <c r="D371" s="470"/>
      <c r="E371" s="470"/>
      <c r="F371" s="470"/>
      <c r="G371" s="470"/>
      <c r="H371" s="470"/>
      <c r="I371" s="470"/>
      <c r="J371" s="470"/>
      <c r="K371" s="470"/>
    </row>
    <row r="372" spans="2:11">
      <c r="B372" s="470" t="s">
        <v>2239</v>
      </c>
      <c r="C372" s="470"/>
      <c r="D372" s="470"/>
      <c r="E372" s="470"/>
      <c r="F372" s="470"/>
      <c r="G372" s="470"/>
      <c r="H372" s="470"/>
      <c r="I372" s="470"/>
      <c r="J372" s="470"/>
      <c r="K372" s="470"/>
    </row>
    <row r="373" spans="2:11">
      <c r="B373" s="470" t="s">
        <v>2239</v>
      </c>
      <c r="C373" s="470"/>
      <c r="D373" s="470"/>
      <c r="E373" s="470"/>
      <c r="F373" s="470"/>
      <c r="G373" s="470"/>
      <c r="H373" s="470"/>
      <c r="I373" s="470"/>
      <c r="J373" s="470"/>
      <c r="K373" s="470"/>
    </row>
    <row r="375" spans="2:11">
      <c r="B375" s="470" t="s">
        <v>2240</v>
      </c>
      <c r="C375" s="470"/>
      <c r="D375" s="470"/>
      <c r="E375" s="470" t="s">
        <v>2235</v>
      </c>
      <c r="F375" s="470"/>
      <c r="G375" s="470"/>
      <c r="H375" s="471">
        <v>8.75</v>
      </c>
      <c r="I375" s="470"/>
      <c r="J375" s="470"/>
      <c r="K375" s="470"/>
    </row>
    <row r="376" spans="2:11">
      <c r="B376" s="470" t="s">
        <v>2240</v>
      </c>
      <c r="C376" s="470"/>
      <c r="D376" s="470"/>
      <c r="E376" s="470" t="s">
        <v>1810</v>
      </c>
      <c r="F376" s="470"/>
      <c r="G376" s="470"/>
      <c r="H376" s="471">
        <v>18.48</v>
      </c>
      <c r="I376" s="470"/>
      <c r="J376" s="470"/>
      <c r="K376" s="470"/>
    </row>
    <row r="377" spans="2:11">
      <c r="B377" s="470" t="s">
        <v>2240</v>
      </c>
      <c r="C377" s="470"/>
      <c r="D377" s="470"/>
      <c r="E377" s="470" t="s">
        <v>2236</v>
      </c>
      <c r="F377" s="470"/>
      <c r="G377" s="470"/>
      <c r="H377" s="471">
        <v>11.85</v>
      </c>
      <c r="I377" s="470"/>
      <c r="J377" s="470"/>
      <c r="K377" s="470"/>
    </row>
    <row r="378" spans="2:11">
      <c r="B378" s="470" t="s">
        <v>2240</v>
      </c>
      <c r="C378" s="470"/>
      <c r="D378" s="470"/>
      <c r="E378" s="470" t="s">
        <v>2237</v>
      </c>
      <c r="F378" s="470"/>
      <c r="G378" s="470"/>
      <c r="H378" s="471">
        <v>7.99</v>
      </c>
      <c r="I378" s="470"/>
      <c r="J378" s="470"/>
      <c r="K378" s="470"/>
    </row>
    <row r="379" spans="2:11">
      <c r="B379" s="470" t="s">
        <v>2240</v>
      </c>
      <c r="C379" s="470"/>
      <c r="D379" s="470"/>
      <c r="E379" s="470"/>
      <c r="F379" s="470"/>
      <c r="G379" s="470"/>
      <c r="H379" s="470"/>
    </row>
    <row r="380" spans="2:11">
      <c r="B380" s="470" t="s">
        <v>2240</v>
      </c>
      <c r="C380" s="470"/>
      <c r="D380" s="470"/>
      <c r="E380" s="470"/>
      <c r="F380" s="470"/>
      <c r="G380" s="470"/>
      <c r="H380" s="470"/>
    </row>
    <row r="381" spans="2:11">
      <c r="B381" s="470" t="s">
        <v>2240</v>
      </c>
      <c r="C381" s="470"/>
      <c r="D381" s="470"/>
      <c r="E381" s="470"/>
      <c r="F381" s="470"/>
      <c r="G381" s="470"/>
      <c r="H381" s="470"/>
    </row>
    <row r="383" spans="2:11">
      <c r="B383" s="470" t="s">
        <v>2241</v>
      </c>
      <c r="C383" s="470"/>
      <c r="D383" s="470"/>
      <c r="E383" s="470" t="s">
        <v>2235</v>
      </c>
      <c r="F383" s="470"/>
      <c r="G383" s="470"/>
      <c r="H383" s="471">
        <v>6.97</v>
      </c>
    </row>
    <row r="384" spans="2:11">
      <c r="B384" s="470" t="s">
        <v>2241</v>
      </c>
      <c r="C384" s="470"/>
      <c r="D384" s="470"/>
      <c r="E384" s="470" t="s">
        <v>1810</v>
      </c>
      <c r="F384" s="470"/>
      <c r="G384" s="470"/>
      <c r="H384" s="471">
        <v>17.920000000000002</v>
      </c>
    </row>
    <row r="385" spans="2:8">
      <c r="B385" s="470" t="s">
        <v>2241</v>
      </c>
      <c r="C385" s="470"/>
      <c r="D385" s="470"/>
      <c r="E385" s="470" t="s">
        <v>2236</v>
      </c>
      <c r="F385" s="470"/>
      <c r="G385" s="470"/>
      <c r="H385" s="471">
        <v>9.44</v>
      </c>
    </row>
    <row r="386" spans="2:8">
      <c r="B386" s="470" t="s">
        <v>2241</v>
      </c>
      <c r="C386" s="470"/>
      <c r="D386" s="470"/>
      <c r="E386" s="470" t="s">
        <v>2237</v>
      </c>
      <c r="F386" s="470"/>
      <c r="G386" s="470"/>
      <c r="H386" s="471">
        <v>5.55</v>
      </c>
    </row>
    <row r="387" spans="2:8">
      <c r="B387" s="470" t="s">
        <v>2241</v>
      </c>
      <c r="C387" s="470"/>
      <c r="D387" s="470"/>
      <c r="E387" s="470"/>
      <c r="F387" s="470"/>
      <c r="G387" s="470"/>
      <c r="H387" s="470"/>
    </row>
    <row r="388" spans="2:8">
      <c r="B388" s="470" t="s">
        <v>2241</v>
      </c>
      <c r="C388" s="470"/>
      <c r="D388" s="470"/>
      <c r="E388" s="470"/>
      <c r="F388" s="470"/>
      <c r="G388" s="470"/>
      <c r="H388" s="470"/>
    </row>
    <row r="389" spans="2:8">
      <c r="B389" s="470" t="s">
        <v>2241</v>
      </c>
      <c r="C389" s="470"/>
      <c r="D389" s="470"/>
      <c r="E389" s="470"/>
      <c r="F389" s="470"/>
      <c r="G389" s="470"/>
      <c r="H389" s="470"/>
    </row>
    <row r="391" spans="2:8">
      <c r="B391" s="470" t="s">
        <v>2242</v>
      </c>
      <c r="C391" s="470"/>
      <c r="D391" s="470"/>
      <c r="E391" s="470" t="s">
        <v>2235</v>
      </c>
      <c r="F391" s="470"/>
      <c r="G391" s="470"/>
      <c r="H391" s="471">
        <v>9.14</v>
      </c>
    </row>
    <row r="392" spans="2:8">
      <c r="B392" s="470" t="s">
        <v>2242</v>
      </c>
      <c r="C392" s="470"/>
      <c r="D392" s="470"/>
      <c r="E392" s="470" t="s">
        <v>1810</v>
      </c>
      <c r="F392" s="470"/>
      <c r="G392" s="470"/>
      <c r="H392" s="471">
        <v>22.2</v>
      </c>
    </row>
    <row r="393" spans="2:8">
      <c r="B393" s="470" t="s">
        <v>2242</v>
      </c>
      <c r="C393" s="470"/>
      <c r="D393" s="470"/>
      <c r="E393" s="470" t="s">
        <v>2236</v>
      </c>
      <c r="F393" s="470"/>
      <c r="G393" s="470"/>
      <c r="H393" s="471">
        <v>11.98</v>
      </c>
    </row>
    <row r="394" spans="2:8">
      <c r="B394" s="470" t="s">
        <v>2242</v>
      </c>
      <c r="C394" s="470"/>
      <c r="D394" s="470"/>
      <c r="E394" s="470" t="s">
        <v>2237</v>
      </c>
      <c r="F394" s="470"/>
      <c r="G394" s="470"/>
      <c r="H394" s="471">
        <v>14.35</v>
      </c>
    </row>
    <row r="395" spans="2:8">
      <c r="B395" s="470" t="s">
        <v>2242</v>
      </c>
      <c r="C395" s="470"/>
      <c r="D395" s="470"/>
      <c r="E395" s="470"/>
      <c r="F395" s="470"/>
      <c r="G395" s="470"/>
      <c r="H395" s="470"/>
    </row>
    <row r="396" spans="2:8">
      <c r="B396" s="470" t="s">
        <v>2242</v>
      </c>
      <c r="C396" s="470"/>
      <c r="D396" s="470"/>
      <c r="E396" s="470"/>
      <c r="F396" s="470"/>
      <c r="G396" s="470"/>
      <c r="H396" s="470"/>
    </row>
    <row r="397" spans="2:8">
      <c r="B397" s="470" t="s">
        <v>2242</v>
      </c>
      <c r="C397" s="470"/>
      <c r="D397" s="470"/>
      <c r="E397" s="470"/>
      <c r="F397" s="470"/>
      <c r="G397" s="470"/>
      <c r="H397" s="470"/>
    </row>
    <row r="399" spans="2:8">
      <c r="B399" s="470" t="s">
        <v>2243</v>
      </c>
      <c r="C399" s="470"/>
      <c r="D399" s="470"/>
      <c r="E399" s="470" t="s">
        <v>2235</v>
      </c>
      <c r="F399" s="470"/>
      <c r="G399" s="470"/>
      <c r="H399" s="471">
        <v>3.78</v>
      </c>
    </row>
    <row r="400" spans="2:8">
      <c r="B400" s="470" t="s">
        <v>2243</v>
      </c>
      <c r="C400" s="470"/>
      <c r="D400" s="470"/>
      <c r="E400" s="470" t="s">
        <v>1810</v>
      </c>
      <c r="F400" s="470"/>
      <c r="G400" s="470"/>
      <c r="H400" s="471">
        <v>9.76</v>
      </c>
    </row>
    <row r="401" spans="2:11">
      <c r="B401" s="470" t="s">
        <v>2243</v>
      </c>
      <c r="C401" s="470"/>
      <c r="D401" s="470"/>
      <c r="E401" s="470" t="s">
        <v>2236</v>
      </c>
      <c r="F401" s="470"/>
      <c r="G401" s="470"/>
      <c r="H401" s="471">
        <v>4.96</v>
      </c>
    </row>
    <row r="402" spans="2:11">
      <c r="B402" s="470" t="s">
        <v>2243</v>
      </c>
      <c r="C402" s="470"/>
      <c r="D402" s="470"/>
      <c r="E402" s="470" t="s">
        <v>2237</v>
      </c>
      <c r="F402" s="470"/>
      <c r="G402" s="470"/>
      <c r="H402" s="471">
        <v>4.1900000000000004</v>
      </c>
    </row>
    <row r="403" spans="2:11">
      <c r="B403" s="470" t="s">
        <v>2243</v>
      </c>
      <c r="C403" s="470"/>
      <c r="D403" s="470"/>
      <c r="E403" s="470"/>
      <c r="F403" s="470"/>
      <c r="G403" s="470"/>
      <c r="H403" s="470"/>
    </row>
    <row r="404" spans="2:11">
      <c r="B404" s="470" t="s">
        <v>2243</v>
      </c>
      <c r="C404" s="470"/>
      <c r="D404" s="470"/>
      <c r="E404" s="470"/>
      <c r="F404" s="470"/>
      <c r="G404" s="470"/>
      <c r="H404" s="470"/>
    </row>
    <row r="405" spans="2:11">
      <c r="B405" s="470" t="s">
        <v>2243</v>
      </c>
      <c r="C405" s="470"/>
      <c r="D405" s="470"/>
      <c r="E405" s="470"/>
      <c r="F405" s="470"/>
      <c r="G405" s="470"/>
      <c r="H405" s="470"/>
    </row>
    <row r="407" spans="2:11">
      <c r="B407" s="470" t="s">
        <v>2244</v>
      </c>
      <c r="C407" s="470"/>
      <c r="D407" s="470"/>
      <c r="E407" s="470" t="s">
        <v>2235</v>
      </c>
      <c r="F407" s="470"/>
      <c r="G407" s="470"/>
      <c r="H407" s="471">
        <v>25.49</v>
      </c>
    </row>
    <row r="408" spans="2:11">
      <c r="B408" s="470" t="s">
        <v>2244</v>
      </c>
      <c r="C408" s="470"/>
      <c r="D408" s="470"/>
      <c r="E408" s="470" t="s">
        <v>1810</v>
      </c>
      <c r="F408" s="470"/>
      <c r="G408" s="470"/>
      <c r="H408" s="471">
        <v>20.47</v>
      </c>
    </row>
    <row r="409" spans="2:11">
      <c r="B409" s="470" t="s">
        <v>2244</v>
      </c>
      <c r="C409" s="470"/>
      <c r="D409" s="470"/>
      <c r="E409" s="470" t="s">
        <v>2236</v>
      </c>
      <c r="F409" s="470"/>
      <c r="G409" s="470"/>
      <c r="H409" s="471">
        <v>24.48</v>
      </c>
    </row>
    <row r="410" spans="2:11">
      <c r="B410" s="470" t="s">
        <v>2244</v>
      </c>
      <c r="C410" s="470"/>
      <c r="D410" s="470"/>
      <c r="E410" s="470" t="s">
        <v>2237</v>
      </c>
      <c r="F410" s="470"/>
      <c r="G410" s="470"/>
      <c r="H410" s="471">
        <v>22.95</v>
      </c>
    </row>
    <row r="411" spans="2:11">
      <c r="B411" s="470" t="s">
        <v>2244</v>
      </c>
      <c r="C411" s="470"/>
      <c r="D411" s="470"/>
      <c r="E411" s="470"/>
      <c r="F411" s="470"/>
      <c r="G411" s="470"/>
      <c r="H411" s="470"/>
      <c r="I411" s="470"/>
      <c r="J411" s="470"/>
      <c r="K411" s="470"/>
    </row>
    <row r="412" spans="2:11">
      <c r="B412" s="470" t="s">
        <v>2244</v>
      </c>
      <c r="C412" s="470"/>
      <c r="D412" s="470"/>
      <c r="E412" s="470"/>
      <c r="F412" s="470"/>
      <c r="G412" s="470"/>
      <c r="H412" s="470"/>
      <c r="I412" s="470"/>
      <c r="J412" s="470"/>
      <c r="K412" s="470"/>
    </row>
    <row r="413" spans="2:11">
      <c r="B413" s="470" t="s">
        <v>2244</v>
      </c>
      <c r="C413" s="470"/>
      <c r="D413" s="470"/>
      <c r="E413" s="470"/>
      <c r="F413" s="470"/>
      <c r="G413" s="470"/>
      <c r="H413" s="470"/>
      <c r="I413" s="470"/>
      <c r="J413" s="470"/>
      <c r="K413" s="470"/>
    </row>
    <row r="415" spans="2:11">
      <c r="B415" s="470" t="s">
        <v>2245</v>
      </c>
      <c r="C415" s="470"/>
      <c r="D415" s="470"/>
      <c r="E415" s="470" t="s">
        <v>2235</v>
      </c>
      <c r="F415" s="470"/>
      <c r="G415" s="470"/>
      <c r="H415" s="471">
        <v>8.9700000000000006</v>
      </c>
      <c r="I415" s="470"/>
      <c r="J415" s="470"/>
      <c r="K415" s="470"/>
    </row>
    <row r="416" spans="2:11">
      <c r="B416" s="470" t="s">
        <v>2245</v>
      </c>
      <c r="C416" s="470"/>
      <c r="D416" s="470"/>
      <c r="E416" s="470" t="s">
        <v>1810</v>
      </c>
      <c r="F416" s="470"/>
      <c r="G416" s="470"/>
      <c r="H416" s="471">
        <v>14.62</v>
      </c>
      <c r="I416" s="470"/>
      <c r="J416" s="470"/>
      <c r="K416" s="470"/>
    </row>
    <row r="417" spans="2:11">
      <c r="B417" s="470" t="s">
        <v>2245</v>
      </c>
      <c r="C417" s="470"/>
      <c r="D417" s="470"/>
      <c r="E417" s="470" t="s">
        <v>2236</v>
      </c>
      <c r="F417" s="470"/>
      <c r="G417" s="470"/>
      <c r="H417" s="471">
        <v>8.57</v>
      </c>
      <c r="I417" s="470"/>
      <c r="J417" s="470"/>
      <c r="K417" s="470"/>
    </row>
    <row r="418" spans="2:11">
      <c r="B418" s="470" t="s">
        <v>2245</v>
      </c>
      <c r="C418" s="470"/>
      <c r="D418" s="470"/>
      <c r="E418" s="470" t="s">
        <v>2237</v>
      </c>
      <c r="F418" s="470"/>
      <c r="G418" s="470"/>
      <c r="H418" s="471">
        <v>8.39</v>
      </c>
      <c r="I418" s="470"/>
      <c r="J418" s="470"/>
      <c r="K418" s="470"/>
    </row>
    <row r="419" spans="2:11">
      <c r="B419" s="470" t="s">
        <v>2245</v>
      </c>
      <c r="C419" s="470"/>
      <c r="D419" s="470"/>
      <c r="E419" s="470"/>
      <c r="F419" s="470"/>
      <c r="G419" s="470"/>
      <c r="H419" s="470"/>
      <c r="I419" s="470"/>
      <c r="J419" s="470"/>
      <c r="K419" s="470"/>
    </row>
    <row r="420" spans="2:11">
      <c r="B420" s="470" t="s">
        <v>2245</v>
      </c>
      <c r="C420" s="470"/>
      <c r="D420" s="470"/>
      <c r="E420" s="470"/>
      <c r="F420" s="470"/>
      <c r="G420" s="470"/>
      <c r="H420" s="470"/>
      <c r="I420" s="470"/>
      <c r="J420" s="470"/>
      <c r="K420" s="470"/>
    </row>
    <row r="421" spans="2:11">
      <c r="B421" s="470" t="s">
        <v>2245</v>
      </c>
      <c r="C421" s="470"/>
      <c r="D421" s="470"/>
      <c r="E421" s="470"/>
      <c r="F421" s="470"/>
      <c r="G421" s="470"/>
      <c r="H421" s="470"/>
      <c r="I421" s="470"/>
      <c r="J421" s="470"/>
      <c r="K421" s="470"/>
    </row>
    <row r="423" spans="2:11">
      <c r="B423" s="470" t="s">
        <v>2246</v>
      </c>
      <c r="C423" s="470"/>
      <c r="D423" s="470"/>
      <c r="E423" s="470" t="s">
        <v>2235</v>
      </c>
      <c r="F423" s="470"/>
      <c r="G423" s="470"/>
      <c r="H423" s="471">
        <v>1.51</v>
      </c>
      <c r="I423" s="470"/>
      <c r="J423" s="470"/>
      <c r="K423" s="470"/>
    </row>
    <row r="424" spans="2:11">
      <c r="B424" s="470" t="s">
        <v>2246</v>
      </c>
      <c r="C424" s="470"/>
      <c r="D424" s="470"/>
      <c r="E424" s="470" t="s">
        <v>1810</v>
      </c>
      <c r="F424" s="470"/>
      <c r="G424" s="470"/>
      <c r="H424" s="471">
        <v>7.62</v>
      </c>
      <c r="I424" s="470"/>
      <c r="J424" s="470"/>
      <c r="K424" s="470"/>
    </row>
    <row r="425" spans="2:11">
      <c r="B425" s="470" t="s">
        <v>2246</v>
      </c>
      <c r="C425" s="470"/>
      <c r="D425" s="470"/>
      <c r="E425" s="470" t="s">
        <v>2236</v>
      </c>
      <c r="F425" s="470"/>
      <c r="G425" s="470"/>
      <c r="H425" s="471">
        <v>2.04</v>
      </c>
      <c r="I425" s="470"/>
      <c r="J425" s="470"/>
      <c r="K425" s="470"/>
    </row>
    <row r="426" spans="2:11">
      <c r="B426" s="470" t="s">
        <v>2246</v>
      </c>
      <c r="C426" s="470"/>
      <c r="D426" s="470"/>
      <c r="E426" s="470" t="s">
        <v>2237</v>
      </c>
      <c r="F426" s="470"/>
      <c r="G426" s="470"/>
      <c r="H426" s="471">
        <v>1.75</v>
      </c>
      <c r="I426" s="470"/>
      <c r="J426" s="470"/>
      <c r="K426" s="470"/>
    </row>
    <row r="427" spans="2:11">
      <c r="B427" s="470" t="s">
        <v>2246</v>
      </c>
      <c r="C427" s="470"/>
      <c r="D427" s="470"/>
      <c r="E427" s="470"/>
      <c r="F427" s="470"/>
      <c r="G427" s="470"/>
      <c r="H427" s="470"/>
      <c r="I427" s="470"/>
      <c r="J427" s="470"/>
      <c r="K427" s="470"/>
    </row>
    <row r="428" spans="2:11">
      <c r="B428" s="470" t="s">
        <v>2246</v>
      </c>
      <c r="C428" s="470"/>
      <c r="D428" s="470"/>
      <c r="E428" s="470"/>
      <c r="F428" s="470"/>
      <c r="G428" s="470"/>
      <c r="H428" s="470"/>
      <c r="I428" s="470"/>
      <c r="J428" s="470"/>
      <c r="K428" s="470"/>
    </row>
    <row r="429" spans="2:11">
      <c r="B429" s="470" t="s">
        <v>2246</v>
      </c>
      <c r="C429" s="470"/>
      <c r="D429" s="470"/>
      <c r="E429" s="470"/>
      <c r="F429" s="470"/>
      <c r="G429" s="470"/>
      <c r="H429" s="470"/>
      <c r="I429" s="470"/>
      <c r="J429" s="470"/>
      <c r="K429" s="470"/>
    </row>
    <row r="431" spans="2:11">
      <c r="B431" s="470" t="s">
        <v>2247</v>
      </c>
      <c r="C431" s="470"/>
      <c r="D431" s="470"/>
      <c r="E431" s="470" t="s">
        <v>2235</v>
      </c>
      <c r="F431" s="470"/>
      <c r="G431" s="470"/>
      <c r="H431" s="471">
        <v>6.67</v>
      </c>
      <c r="I431" s="470"/>
      <c r="J431" s="470"/>
      <c r="K431" s="470"/>
    </row>
    <row r="432" spans="2:11">
      <c r="B432" s="470" t="s">
        <v>2247</v>
      </c>
      <c r="C432" s="470"/>
      <c r="D432" s="470"/>
      <c r="E432" s="470" t="s">
        <v>1810</v>
      </c>
      <c r="F432" s="470"/>
      <c r="G432" s="470"/>
      <c r="H432" s="471">
        <v>5.86</v>
      </c>
      <c r="I432" s="470"/>
      <c r="J432" s="470"/>
      <c r="K432" s="470"/>
    </row>
    <row r="433" spans="2:11">
      <c r="B433" s="470" t="s">
        <v>2247</v>
      </c>
      <c r="C433" s="470"/>
      <c r="D433" s="470"/>
      <c r="E433" s="470" t="s">
        <v>2236</v>
      </c>
      <c r="F433" s="470"/>
      <c r="G433" s="470"/>
      <c r="H433" s="471">
        <v>8.57</v>
      </c>
      <c r="I433" s="470"/>
      <c r="J433" s="470"/>
      <c r="K433" s="470"/>
    </row>
    <row r="434" spans="2:11">
      <c r="B434" s="470" t="s">
        <v>2247</v>
      </c>
      <c r="C434" s="470"/>
      <c r="D434" s="470"/>
      <c r="E434" s="470" t="s">
        <v>2237</v>
      </c>
      <c r="F434" s="470"/>
      <c r="G434" s="470"/>
      <c r="H434" s="471">
        <v>6.65</v>
      </c>
      <c r="I434" s="470"/>
      <c r="J434" s="470"/>
      <c r="K434" s="470"/>
    </row>
    <row r="435" spans="2:11">
      <c r="B435" s="470" t="s">
        <v>2247</v>
      </c>
      <c r="C435" s="470"/>
      <c r="D435" s="470"/>
      <c r="E435" s="470"/>
      <c r="F435" s="470"/>
      <c r="G435" s="470"/>
      <c r="H435" s="470"/>
      <c r="I435" s="470"/>
      <c r="J435" s="470"/>
      <c r="K435" s="470"/>
    </row>
    <row r="436" spans="2:11">
      <c r="B436" s="470" t="s">
        <v>2247</v>
      </c>
      <c r="C436" s="470"/>
      <c r="D436" s="470"/>
      <c r="E436" s="470"/>
      <c r="F436" s="470"/>
      <c r="G436" s="470"/>
      <c r="H436" s="470"/>
      <c r="I436" s="470"/>
      <c r="J436" s="470"/>
      <c r="K436" s="470"/>
    </row>
    <row r="437" spans="2:11">
      <c r="B437" s="470" t="s">
        <v>2247</v>
      </c>
      <c r="C437" s="470"/>
      <c r="D437" s="470"/>
      <c r="E437" s="470"/>
      <c r="F437" s="470"/>
      <c r="G437" s="470"/>
      <c r="H437" s="470"/>
      <c r="I437" s="470"/>
      <c r="J437" s="470"/>
      <c r="K437" s="470"/>
    </row>
    <row r="439" spans="2:11">
      <c r="B439" s="470" t="s">
        <v>2248</v>
      </c>
      <c r="C439" s="470"/>
      <c r="D439" s="470"/>
      <c r="E439" s="470" t="s">
        <v>2235</v>
      </c>
      <c r="F439" s="470"/>
      <c r="G439" s="470"/>
      <c r="H439" s="471">
        <v>0.96</v>
      </c>
      <c r="I439" s="470"/>
      <c r="J439" s="470"/>
      <c r="K439" s="470"/>
    </row>
    <row r="440" spans="2:11">
      <c r="B440" s="470" t="s">
        <v>2248</v>
      </c>
      <c r="C440" s="470"/>
      <c r="D440" s="470"/>
      <c r="E440" s="470" t="s">
        <v>1810</v>
      </c>
      <c r="F440" s="470"/>
      <c r="G440" s="470"/>
      <c r="H440" s="471">
        <v>3.32</v>
      </c>
      <c r="I440" s="470"/>
      <c r="J440" s="470"/>
      <c r="K440" s="470"/>
    </row>
    <row r="441" spans="2:11">
      <c r="B441" s="470" t="s">
        <v>2248</v>
      </c>
      <c r="C441" s="470"/>
      <c r="D441" s="470"/>
      <c r="E441" s="470" t="s">
        <v>2236</v>
      </c>
      <c r="F441" s="470"/>
      <c r="G441" s="470"/>
      <c r="H441" s="471">
        <v>2.0299999999999998</v>
      </c>
      <c r="I441" s="470"/>
      <c r="J441" s="470"/>
      <c r="K441" s="470"/>
    </row>
    <row r="442" spans="2:11">
      <c r="B442" s="470" t="s">
        <v>2248</v>
      </c>
      <c r="C442" s="470"/>
      <c r="D442" s="470"/>
      <c r="E442" s="470" t="s">
        <v>2237</v>
      </c>
      <c r="F442" s="470"/>
      <c r="G442" s="470"/>
      <c r="H442" s="471">
        <v>0.89</v>
      </c>
      <c r="I442" s="470"/>
      <c r="J442" s="470"/>
      <c r="K442" s="470"/>
    </row>
    <row r="443" spans="2:11">
      <c r="B443" s="470" t="s">
        <v>2248</v>
      </c>
      <c r="C443" s="470"/>
      <c r="D443" s="470"/>
      <c r="E443" s="470"/>
      <c r="F443" s="470"/>
      <c r="G443" s="470"/>
      <c r="H443" s="470"/>
      <c r="I443" s="470"/>
      <c r="J443" s="470"/>
      <c r="K443" s="470"/>
    </row>
    <row r="444" spans="2:11">
      <c r="B444" s="470" t="s">
        <v>2248</v>
      </c>
      <c r="C444" s="470"/>
      <c r="D444" s="470"/>
      <c r="E444" s="470"/>
      <c r="F444" s="470"/>
      <c r="G444" s="470"/>
      <c r="H444" s="470"/>
      <c r="I444" s="470"/>
      <c r="J444" s="470"/>
      <c r="K444" s="470"/>
    </row>
    <row r="445" spans="2:11">
      <c r="B445" s="470" t="s">
        <v>2248</v>
      </c>
      <c r="C445" s="470"/>
      <c r="D445" s="470"/>
      <c r="E445" s="470"/>
      <c r="F445" s="470"/>
      <c r="G445" s="470"/>
      <c r="H445" s="470"/>
      <c r="I445" s="470"/>
      <c r="J445" s="470"/>
      <c r="K445" s="470"/>
    </row>
    <row r="447" spans="2:11">
      <c r="B447" s="470" t="s">
        <v>2249</v>
      </c>
      <c r="C447" s="470"/>
      <c r="D447" s="470"/>
      <c r="E447" s="470" t="s">
        <v>2235</v>
      </c>
      <c r="F447" s="470"/>
      <c r="G447" s="470"/>
      <c r="H447" s="472">
        <v>0.93</v>
      </c>
      <c r="I447" s="470"/>
      <c r="J447" s="470"/>
      <c r="K447" s="470"/>
    </row>
    <row r="448" spans="2:11">
      <c r="B448" s="470" t="s">
        <v>2249</v>
      </c>
      <c r="C448" s="470"/>
      <c r="D448" s="470"/>
      <c r="E448" s="470" t="s">
        <v>1810</v>
      </c>
      <c r="F448" s="470"/>
      <c r="G448" s="470"/>
      <c r="H448" s="471">
        <v>3.96</v>
      </c>
      <c r="I448" s="470"/>
      <c r="J448" s="470"/>
      <c r="K448" s="470"/>
    </row>
    <row r="449" spans="2:11">
      <c r="B449" s="470" t="s">
        <v>2249</v>
      </c>
      <c r="C449" s="470"/>
      <c r="D449" s="470"/>
      <c r="E449" s="470" t="s">
        <v>2236</v>
      </c>
      <c r="F449" s="470"/>
      <c r="G449" s="470"/>
      <c r="H449" s="471">
        <v>1.83</v>
      </c>
      <c r="I449" s="470"/>
      <c r="J449" s="470"/>
      <c r="K449" s="470"/>
    </row>
    <row r="450" spans="2:11">
      <c r="B450" s="470" t="s">
        <v>2249</v>
      </c>
      <c r="C450" s="470"/>
      <c r="D450" s="470"/>
      <c r="E450" s="470" t="s">
        <v>2237</v>
      </c>
      <c r="F450" s="470"/>
      <c r="G450" s="470"/>
      <c r="H450" s="471">
        <v>1.1499999999999999</v>
      </c>
      <c r="I450" s="470"/>
      <c r="J450" s="470"/>
      <c r="K450" s="470"/>
    </row>
    <row r="451" spans="2:11">
      <c r="B451" s="470" t="s">
        <v>2249</v>
      </c>
      <c r="C451" s="470"/>
      <c r="D451" s="470"/>
      <c r="E451" s="470"/>
      <c r="F451" s="470"/>
      <c r="G451" s="470"/>
      <c r="H451" s="470"/>
      <c r="I451" s="470"/>
      <c r="J451" s="470"/>
      <c r="K451" s="470"/>
    </row>
    <row r="452" spans="2:11">
      <c r="B452" s="470" t="s">
        <v>2249</v>
      </c>
      <c r="C452" s="470"/>
      <c r="D452" s="470"/>
      <c r="E452" s="470"/>
      <c r="F452" s="470"/>
      <c r="G452" s="470"/>
      <c r="H452" s="470"/>
      <c r="I452" s="470"/>
      <c r="J452" s="470"/>
      <c r="K452" s="470"/>
    </row>
    <row r="453" spans="2:11">
      <c r="B453" s="470" t="s">
        <v>2249</v>
      </c>
      <c r="C453" s="470"/>
      <c r="D453" s="470"/>
      <c r="E453" s="470"/>
      <c r="F453" s="470"/>
      <c r="G453" s="470"/>
      <c r="H453" s="470"/>
      <c r="I453" s="470"/>
      <c r="J453" s="470"/>
      <c r="K453" s="470"/>
    </row>
    <row r="455" spans="2:11">
      <c r="B455" s="470" t="s">
        <v>2250</v>
      </c>
      <c r="C455" s="470"/>
      <c r="D455" s="470"/>
      <c r="E455" s="470" t="s">
        <v>2235</v>
      </c>
      <c r="F455" s="470"/>
      <c r="G455" s="470"/>
      <c r="H455" s="471">
        <v>0.41</v>
      </c>
      <c r="I455" s="470"/>
      <c r="J455" s="470"/>
      <c r="K455" s="470"/>
    </row>
    <row r="456" spans="2:11">
      <c r="B456" s="470" t="s">
        <v>2250</v>
      </c>
      <c r="C456" s="470"/>
      <c r="D456" s="470"/>
      <c r="E456" s="470" t="s">
        <v>1810</v>
      </c>
      <c r="F456" s="470"/>
      <c r="G456" s="470"/>
      <c r="H456" s="471">
        <v>0.74</v>
      </c>
      <c r="I456" s="470"/>
      <c r="J456" s="470"/>
      <c r="K456" s="470"/>
    </row>
    <row r="457" spans="2:11">
      <c r="B457" s="470" t="s">
        <v>2250</v>
      </c>
      <c r="C457" s="470"/>
      <c r="D457" s="470"/>
      <c r="E457" s="470" t="s">
        <v>2236</v>
      </c>
      <c r="F457" s="470"/>
      <c r="G457" s="470"/>
      <c r="H457" s="471">
        <v>0.56999999999999995</v>
      </c>
      <c r="I457" s="470"/>
      <c r="J457" s="470"/>
      <c r="K457" s="470"/>
    </row>
    <row r="458" spans="2:11">
      <c r="B458" s="470" t="s">
        <v>2250</v>
      </c>
      <c r="C458" s="470"/>
      <c r="D458" s="470"/>
      <c r="E458" s="470" t="s">
        <v>2237</v>
      </c>
      <c r="F458" s="470"/>
      <c r="G458" s="470"/>
      <c r="H458" s="471">
        <v>0.45</v>
      </c>
      <c r="I458" s="470"/>
      <c r="J458" s="470"/>
      <c r="K458" s="470"/>
    </row>
    <row r="459" spans="2:11">
      <c r="B459" s="470" t="s">
        <v>2250</v>
      </c>
      <c r="C459" s="470"/>
      <c r="D459" s="470"/>
      <c r="E459" s="470"/>
      <c r="F459" s="470"/>
      <c r="G459" s="470"/>
      <c r="H459" s="470"/>
    </row>
    <row r="460" spans="2:11">
      <c r="B460" s="470" t="s">
        <v>2250</v>
      </c>
      <c r="C460" s="470"/>
      <c r="D460" s="470"/>
      <c r="E460" s="470"/>
      <c r="F460" s="470"/>
      <c r="G460" s="470"/>
      <c r="H460" s="470"/>
    </row>
    <row r="461" spans="2:11">
      <c r="B461" s="470" t="s">
        <v>2250</v>
      </c>
      <c r="C461" s="470"/>
      <c r="D461" s="470"/>
      <c r="E461" s="470"/>
      <c r="F461" s="470"/>
      <c r="G461" s="470"/>
      <c r="H461" s="470"/>
    </row>
    <row r="463" spans="2:11">
      <c r="B463" s="470" t="s">
        <v>2251</v>
      </c>
      <c r="C463" s="470"/>
      <c r="D463" s="470"/>
      <c r="E463" s="470" t="s">
        <v>2235</v>
      </c>
      <c r="F463" s="470"/>
      <c r="G463" s="470"/>
      <c r="H463" s="471">
        <v>0.86</v>
      </c>
    </row>
    <row r="464" spans="2:11">
      <c r="B464" s="470" t="s">
        <v>2251</v>
      </c>
      <c r="C464" s="470"/>
      <c r="D464" s="470"/>
      <c r="E464" s="470" t="s">
        <v>1810</v>
      </c>
      <c r="F464" s="470"/>
      <c r="G464" s="470"/>
      <c r="H464" s="471">
        <v>5.04</v>
      </c>
    </row>
    <row r="465" spans="2:11">
      <c r="B465" s="470" t="s">
        <v>2251</v>
      </c>
      <c r="C465" s="470"/>
      <c r="D465" s="470"/>
      <c r="E465" s="470" t="s">
        <v>2236</v>
      </c>
      <c r="F465" s="470"/>
      <c r="G465" s="470"/>
      <c r="H465" s="471">
        <v>1.3</v>
      </c>
    </row>
    <row r="466" spans="2:11">
      <c r="B466" s="470" t="s">
        <v>2251</v>
      </c>
      <c r="C466" s="470"/>
      <c r="D466" s="470"/>
      <c r="E466" s="470" t="s">
        <v>2237</v>
      </c>
      <c r="F466" s="470"/>
      <c r="G466" s="470"/>
      <c r="H466" s="471">
        <v>6.99</v>
      </c>
    </row>
    <row r="467" spans="2:11">
      <c r="B467" s="470" t="s">
        <v>2251</v>
      </c>
      <c r="C467" s="470"/>
      <c r="D467" s="470"/>
      <c r="E467" s="470"/>
      <c r="F467" s="470"/>
      <c r="G467" s="470"/>
      <c r="H467" s="470"/>
    </row>
    <row r="468" spans="2:11">
      <c r="B468" s="470" t="s">
        <v>2251</v>
      </c>
      <c r="C468" s="470"/>
      <c r="D468" s="470"/>
      <c r="E468" s="470"/>
      <c r="F468" s="470"/>
      <c r="G468" s="470"/>
      <c r="H468" s="470"/>
    </row>
    <row r="469" spans="2:11">
      <c r="B469" s="470" t="s">
        <v>2251</v>
      </c>
      <c r="C469" s="470"/>
      <c r="D469" s="470"/>
      <c r="E469" s="470"/>
      <c r="F469" s="470"/>
      <c r="G469" s="470"/>
      <c r="H469" s="470"/>
    </row>
    <row r="471" spans="2:11">
      <c r="B471" s="470" t="s">
        <v>2252</v>
      </c>
      <c r="C471" s="470"/>
      <c r="D471" s="470"/>
      <c r="E471" s="470" t="s">
        <v>2235</v>
      </c>
      <c r="F471" s="470"/>
      <c r="G471" s="470"/>
      <c r="H471" s="471">
        <v>1.1499999999999999</v>
      </c>
    </row>
    <row r="472" spans="2:11">
      <c r="B472" s="470" t="s">
        <v>2252</v>
      </c>
      <c r="C472" s="470"/>
      <c r="D472" s="470"/>
      <c r="E472" s="470" t="s">
        <v>1810</v>
      </c>
      <c r="F472" s="470"/>
      <c r="G472" s="470"/>
      <c r="H472" s="471">
        <v>8.67</v>
      </c>
    </row>
    <row r="473" spans="2:11">
      <c r="B473" s="470" t="s">
        <v>2252</v>
      </c>
      <c r="C473" s="470"/>
      <c r="D473" s="470"/>
      <c r="E473" s="470" t="s">
        <v>2236</v>
      </c>
      <c r="F473" s="470"/>
      <c r="G473" s="470"/>
      <c r="H473" s="471">
        <v>3.35</v>
      </c>
    </row>
    <row r="474" spans="2:11">
      <c r="B474" s="470" t="s">
        <v>2252</v>
      </c>
      <c r="C474" s="470"/>
      <c r="D474" s="470"/>
      <c r="E474" s="470" t="s">
        <v>2237</v>
      </c>
      <c r="F474" s="470"/>
      <c r="G474" s="470"/>
      <c r="H474" s="471">
        <v>1.95</v>
      </c>
    </row>
    <row r="475" spans="2:11">
      <c r="B475" s="470" t="s">
        <v>2252</v>
      </c>
      <c r="C475" s="470"/>
      <c r="D475" s="470"/>
      <c r="E475" s="470"/>
      <c r="F475" s="470"/>
      <c r="G475" s="470"/>
      <c r="H475" s="470"/>
      <c r="I475" s="470"/>
      <c r="J475" s="470"/>
      <c r="K475" s="470"/>
    </row>
    <row r="476" spans="2:11">
      <c r="B476" s="470" t="s">
        <v>2252</v>
      </c>
      <c r="C476" s="470"/>
      <c r="D476" s="470"/>
      <c r="E476" s="470"/>
      <c r="F476" s="470"/>
      <c r="G476" s="470"/>
      <c r="H476" s="470"/>
      <c r="I476" s="470"/>
      <c r="J476" s="470"/>
      <c r="K476" s="470"/>
    </row>
    <row r="477" spans="2:11">
      <c r="B477" s="470" t="s">
        <v>2252</v>
      </c>
      <c r="C477" s="470"/>
      <c r="D477" s="470"/>
      <c r="E477" s="470"/>
      <c r="F477" s="470"/>
      <c r="G477" s="470"/>
      <c r="H477" s="470"/>
      <c r="I477" s="470"/>
      <c r="J477" s="470"/>
      <c r="K477" s="470"/>
    </row>
    <row r="479" spans="2:11">
      <c r="B479" s="470" t="s">
        <v>2253</v>
      </c>
      <c r="C479" s="470"/>
      <c r="D479" s="470"/>
      <c r="E479" s="470" t="s">
        <v>2235</v>
      </c>
      <c r="F479" s="470"/>
      <c r="G479" s="470"/>
      <c r="H479" s="471">
        <v>0.63</v>
      </c>
      <c r="I479" s="470"/>
      <c r="J479" s="470"/>
      <c r="K479" s="470"/>
    </row>
    <row r="480" spans="2:11">
      <c r="B480" s="470" t="s">
        <v>2253</v>
      </c>
      <c r="C480" s="470"/>
      <c r="D480" s="470"/>
      <c r="E480" s="470" t="s">
        <v>1810</v>
      </c>
      <c r="F480" s="470"/>
      <c r="G480" s="470"/>
      <c r="H480" s="471">
        <v>3.16</v>
      </c>
      <c r="I480" s="470"/>
      <c r="J480" s="470"/>
      <c r="K480" s="470"/>
    </row>
    <row r="481" spans="2:11">
      <c r="B481" s="470" t="s">
        <v>2253</v>
      </c>
      <c r="C481" s="470"/>
      <c r="D481" s="470"/>
      <c r="E481" s="470" t="s">
        <v>2236</v>
      </c>
      <c r="F481" s="470"/>
      <c r="G481" s="470"/>
      <c r="H481" s="471">
        <v>1.7</v>
      </c>
      <c r="I481" s="470"/>
      <c r="J481" s="470"/>
      <c r="K481" s="470"/>
    </row>
    <row r="482" spans="2:11">
      <c r="B482" s="470" t="s">
        <v>2253</v>
      </c>
      <c r="C482" s="470"/>
      <c r="D482" s="470"/>
      <c r="E482" s="470" t="s">
        <v>2237</v>
      </c>
      <c r="F482" s="470"/>
      <c r="G482" s="470"/>
      <c r="H482" s="471">
        <v>1.39</v>
      </c>
      <c r="I482" s="470"/>
      <c r="J482" s="470"/>
      <c r="K482" s="470"/>
    </row>
    <row r="483" spans="2:11">
      <c r="B483" s="470" t="s">
        <v>2253</v>
      </c>
      <c r="C483" s="470"/>
      <c r="D483" s="470"/>
      <c r="E483" s="470"/>
      <c r="F483" s="470"/>
      <c r="G483" s="470"/>
      <c r="H483" s="470"/>
      <c r="I483" s="470"/>
      <c r="J483" s="470"/>
      <c r="K483" s="470"/>
    </row>
    <row r="484" spans="2:11">
      <c r="B484" s="470" t="s">
        <v>2253</v>
      </c>
      <c r="C484" s="470"/>
      <c r="D484" s="470"/>
      <c r="E484" s="470"/>
      <c r="F484" s="470"/>
      <c r="G484" s="470"/>
      <c r="H484" s="470"/>
      <c r="I484" s="470"/>
      <c r="J484" s="470"/>
      <c r="K484" s="470"/>
    </row>
    <row r="485" spans="2:11">
      <c r="B485" s="470" t="s">
        <v>2253</v>
      </c>
      <c r="C485" s="470"/>
      <c r="D485" s="470"/>
      <c r="E485" s="470"/>
      <c r="F485" s="470"/>
      <c r="G485" s="470"/>
      <c r="H485" s="470"/>
      <c r="I485" s="470"/>
      <c r="J485" s="470"/>
      <c r="K485" s="470"/>
    </row>
    <row r="487" spans="2:11">
      <c r="B487" s="470" t="s">
        <v>2254</v>
      </c>
      <c r="C487" s="470"/>
      <c r="D487" s="470"/>
      <c r="E487" s="470" t="s">
        <v>2235</v>
      </c>
      <c r="F487" s="470"/>
      <c r="G487" s="470"/>
      <c r="H487" s="471">
        <v>4.4000000000000004</v>
      </c>
      <c r="I487" s="470"/>
      <c r="J487" s="470"/>
      <c r="K487" s="470"/>
    </row>
    <row r="488" spans="2:11">
      <c r="B488" s="470" t="s">
        <v>2254</v>
      </c>
      <c r="C488" s="470"/>
      <c r="D488" s="470"/>
      <c r="E488" s="470" t="s">
        <v>1810</v>
      </c>
      <c r="F488" s="470"/>
      <c r="G488" s="470"/>
      <c r="H488" s="471">
        <v>10.8</v>
      </c>
      <c r="I488" s="470"/>
      <c r="J488" s="470"/>
      <c r="K488" s="470"/>
    </row>
    <row r="489" spans="2:11">
      <c r="B489" s="470" t="s">
        <v>2254</v>
      </c>
      <c r="C489" s="470"/>
      <c r="D489" s="470"/>
      <c r="E489" s="470" t="s">
        <v>2236</v>
      </c>
      <c r="F489" s="470"/>
      <c r="G489" s="470"/>
      <c r="H489" s="470"/>
      <c r="I489" s="470"/>
      <c r="J489" s="470"/>
      <c r="K489" s="470"/>
    </row>
    <row r="490" spans="2:11">
      <c r="B490" s="470" t="s">
        <v>2254</v>
      </c>
      <c r="C490" s="470"/>
      <c r="D490" s="470"/>
      <c r="E490" s="470" t="s">
        <v>2237</v>
      </c>
      <c r="F490" s="470"/>
      <c r="G490" s="470"/>
      <c r="H490" s="471">
        <v>2.5</v>
      </c>
      <c r="I490" s="470"/>
      <c r="J490" s="470"/>
      <c r="K490" s="470"/>
    </row>
    <row r="491" spans="2:11">
      <c r="B491" s="470" t="s">
        <v>2254</v>
      </c>
      <c r="C491" s="470"/>
      <c r="D491" s="470"/>
      <c r="E491" s="470"/>
      <c r="F491" s="470"/>
      <c r="G491" s="470"/>
      <c r="H491" s="470"/>
    </row>
    <row r="492" spans="2:11">
      <c r="B492" s="470" t="s">
        <v>2254</v>
      </c>
      <c r="C492" s="470"/>
      <c r="D492" s="470"/>
      <c r="E492" s="470"/>
      <c r="F492" s="470"/>
      <c r="G492" s="470"/>
      <c r="H492" s="470"/>
    </row>
    <row r="493" spans="2:11">
      <c r="B493" s="470" t="s">
        <v>2254</v>
      </c>
      <c r="C493" s="470"/>
      <c r="D493" s="470"/>
      <c r="E493" s="470"/>
      <c r="F493" s="470"/>
      <c r="G493" s="470"/>
      <c r="H493" s="470"/>
    </row>
    <row r="495" spans="2:11">
      <c r="B495" s="470" t="s">
        <v>2255</v>
      </c>
      <c r="C495" s="470"/>
      <c r="D495" s="470"/>
      <c r="E495" s="470" t="s">
        <v>2235</v>
      </c>
      <c r="F495" s="470"/>
      <c r="G495" s="470"/>
      <c r="H495" s="471">
        <v>4.79</v>
      </c>
    </row>
    <row r="496" spans="2:11">
      <c r="B496" s="470" t="s">
        <v>2255</v>
      </c>
      <c r="C496" s="470"/>
      <c r="D496" s="470"/>
      <c r="E496" s="470" t="s">
        <v>1810</v>
      </c>
      <c r="F496" s="470"/>
      <c r="G496" s="470"/>
      <c r="H496" s="471">
        <v>20.91</v>
      </c>
    </row>
    <row r="497" spans="2:8">
      <c r="B497" s="470" t="s">
        <v>2255</v>
      </c>
      <c r="C497" s="470"/>
      <c r="D497" s="470"/>
      <c r="E497" s="470" t="s">
        <v>2236</v>
      </c>
      <c r="F497" s="470"/>
      <c r="G497" s="470"/>
      <c r="H497" s="471">
        <v>6.23</v>
      </c>
    </row>
    <row r="498" spans="2:8">
      <c r="B498" s="470" t="s">
        <v>2255</v>
      </c>
      <c r="C498" s="470"/>
      <c r="D498" s="470"/>
      <c r="E498" s="470" t="s">
        <v>2237</v>
      </c>
      <c r="F498" s="470"/>
      <c r="G498" s="470"/>
      <c r="H498" s="470" t="s">
        <v>1056</v>
      </c>
    </row>
    <row r="499" spans="2:8">
      <c r="B499" s="470" t="s">
        <v>2255</v>
      </c>
      <c r="C499" s="470"/>
      <c r="D499" s="470"/>
      <c r="E499" s="470"/>
      <c r="F499" s="470"/>
      <c r="G499" s="470"/>
      <c r="H499" s="470"/>
    </row>
    <row r="500" spans="2:8">
      <c r="B500" s="470" t="s">
        <v>2255</v>
      </c>
      <c r="C500" s="470"/>
      <c r="D500" s="470"/>
      <c r="E500" s="470"/>
      <c r="F500" s="470"/>
      <c r="G500" s="470"/>
      <c r="H500" s="470"/>
    </row>
    <row r="501" spans="2:8">
      <c r="B501" s="470" t="s">
        <v>2255</v>
      </c>
      <c r="C501" s="470"/>
      <c r="D501" s="470"/>
      <c r="E501" s="470"/>
      <c r="F501" s="470"/>
      <c r="G501" s="470"/>
      <c r="H501" s="470"/>
    </row>
    <row r="502" spans="2:8">
      <c r="B502" s="470" t="s">
        <v>2255</v>
      </c>
      <c r="C502" s="470"/>
      <c r="D502" s="470"/>
      <c r="E502" s="470"/>
      <c r="F502" s="470"/>
      <c r="G502" s="470"/>
      <c r="H502" s="470"/>
    </row>
    <row r="504" spans="2:8">
      <c r="B504" s="470" t="s">
        <v>2256</v>
      </c>
      <c r="C504" s="470"/>
      <c r="D504" s="470"/>
      <c r="E504" s="470" t="s">
        <v>2235</v>
      </c>
      <c r="F504" s="470"/>
      <c r="G504" s="470"/>
      <c r="H504" s="471">
        <v>3.33</v>
      </c>
    </row>
    <row r="505" spans="2:8">
      <c r="B505" s="470" t="s">
        <v>2256</v>
      </c>
      <c r="C505" s="470"/>
      <c r="D505" s="470"/>
      <c r="E505" s="470" t="s">
        <v>1810</v>
      </c>
      <c r="F505" s="470"/>
      <c r="G505" s="470"/>
      <c r="H505" s="471">
        <v>3.92</v>
      </c>
    </row>
    <row r="506" spans="2:8">
      <c r="B506" s="470" t="s">
        <v>2256</v>
      </c>
      <c r="C506" s="470"/>
      <c r="D506" s="470"/>
      <c r="E506" s="470" t="s">
        <v>2236</v>
      </c>
      <c r="F506" s="470"/>
      <c r="G506" s="470"/>
      <c r="H506" s="471">
        <v>1.33</v>
      </c>
    </row>
    <row r="507" spans="2:8">
      <c r="B507" s="470" t="s">
        <v>2256</v>
      </c>
      <c r="C507" s="470"/>
      <c r="D507" s="470"/>
      <c r="E507" s="470" t="s">
        <v>2237</v>
      </c>
      <c r="F507" s="470"/>
      <c r="G507" s="470"/>
      <c r="H507" s="471">
        <v>1.39</v>
      </c>
    </row>
    <row r="508" spans="2:8">
      <c r="B508" s="470" t="s">
        <v>2256</v>
      </c>
      <c r="C508" s="470"/>
      <c r="D508" s="470"/>
      <c r="E508" s="470"/>
      <c r="F508" s="470"/>
      <c r="G508" s="470"/>
      <c r="H508" s="470"/>
    </row>
    <row r="509" spans="2:8">
      <c r="B509" s="470" t="s">
        <v>2256</v>
      </c>
      <c r="C509" s="470"/>
      <c r="D509" s="470"/>
      <c r="E509" s="470"/>
      <c r="F509" s="470"/>
      <c r="G509" s="470"/>
      <c r="H509" s="470"/>
    </row>
    <row r="510" spans="2:8">
      <c r="B510" s="470" t="s">
        <v>2256</v>
      </c>
      <c r="C510" s="470"/>
      <c r="D510" s="470"/>
      <c r="E510" s="470"/>
      <c r="F510" s="470"/>
      <c r="G510" s="470"/>
      <c r="H510" s="470"/>
    </row>
    <row r="512" spans="2:8">
      <c r="B512" s="470" t="s">
        <v>2257</v>
      </c>
      <c r="C512" s="470"/>
      <c r="D512" s="470"/>
      <c r="E512" s="470" t="s">
        <v>2235</v>
      </c>
      <c r="F512" s="470"/>
      <c r="G512" s="470"/>
      <c r="H512" s="471">
        <v>25.52</v>
      </c>
    </row>
    <row r="513" spans="2:8">
      <c r="B513" s="470" t="s">
        <v>2257</v>
      </c>
      <c r="C513" s="470"/>
      <c r="D513" s="470"/>
      <c r="E513" s="470" t="s">
        <v>1810</v>
      </c>
      <c r="F513" s="470"/>
      <c r="G513" s="470"/>
      <c r="H513" s="471">
        <v>27.95</v>
      </c>
    </row>
    <row r="514" spans="2:8">
      <c r="B514" s="470" t="s">
        <v>2257</v>
      </c>
      <c r="C514" s="470"/>
      <c r="D514" s="470"/>
      <c r="E514" s="470" t="s">
        <v>2236</v>
      </c>
      <c r="F514" s="470"/>
      <c r="G514" s="470"/>
      <c r="H514" s="471">
        <v>32.81</v>
      </c>
    </row>
    <row r="515" spans="2:8">
      <c r="B515" s="470" t="s">
        <v>2257</v>
      </c>
      <c r="C515" s="470"/>
      <c r="D515" s="470"/>
      <c r="E515" s="470" t="s">
        <v>2237</v>
      </c>
      <c r="F515" s="470"/>
      <c r="G515" s="470"/>
      <c r="H515" s="471">
        <v>36.99</v>
      </c>
    </row>
    <row r="516" spans="2:8">
      <c r="B516" s="470" t="s">
        <v>2257</v>
      </c>
      <c r="C516" s="470"/>
      <c r="D516" s="470"/>
      <c r="E516" s="470"/>
      <c r="F516" s="470"/>
      <c r="G516" s="470"/>
      <c r="H516" s="470"/>
    </row>
    <row r="517" spans="2:8">
      <c r="B517" s="470" t="s">
        <v>2257</v>
      </c>
      <c r="C517" s="470"/>
      <c r="D517" s="470"/>
      <c r="E517" s="470"/>
      <c r="F517" s="470"/>
      <c r="G517" s="470"/>
      <c r="H517" s="470"/>
    </row>
    <row r="518" spans="2:8">
      <c r="B518" s="470" t="s">
        <v>2257</v>
      </c>
      <c r="C518" s="470"/>
      <c r="D518" s="470"/>
      <c r="E518" s="470"/>
      <c r="F518" s="470"/>
      <c r="G518" s="470"/>
      <c r="H518" s="470"/>
    </row>
    <row r="519" spans="2:8">
      <c r="B519" s="470" t="s">
        <v>2257</v>
      </c>
      <c r="C519" s="470"/>
      <c r="D519" s="470"/>
      <c r="E519" s="470"/>
      <c r="F519" s="470"/>
      <c r="G519" s="470"/>
      <c r="H519" s="470"/>
    </row>
    <row r="521" spans="2:8">
      <c r="B521" s="470" t="s">
        <v>2258</v>
      </c>
      <c r="C521" s="470"/>
      <c r="D521" s="470"/>
      <c r="E521" s="470" t="s">
        <v>2235</v>
      </c>
      <c r="F521" s="470"/>
      <c r="G521" s="470"/>
      <c r="H521" s="471">
        <v>25.52</v>
      </c>
    </row>
    <row r="522" spans="2:8">
      <c r="B522" s="470" t="s">
        <v>2258</v>
      </c>
      <c r="C522" s="470"/>
      <c r="D522" s="470"/>
      <c r="E522" s="470" t="s">
        <v>1810</v>
      </c>
      <c r="F522" s="470"/>
      <c r="G522" s="470"/>
      <c r="H522" s="471">
        <v>27.95</v>
      </c>
    </row>
    <row r="523" spans="2:8">
      <c r="B523" s="470" t="s">
        <v>2258</v>
      </c>
      <c r="C523" s="470"/>
      <c r="D523" s="470"/>
      <c r="E523" s="470" t="s">
        <v>2236</v>
      </c>
      <c r="F523" s="470"/>
      <c r="G523" s="470"/>
      <c r="H523" s="471">
        <v>32.81</v>
      </c>
    </row>
    <row r="524" spans="2:8">
      <c r="B524" s="470" t="s">
        <v>2258</v>
      </c>
      <c r="C524" s="470"/>
      <c r="D524" s="470"/>
      <c r="E524" s="470" t="s">
        <v>2237</v>
      </c>
      <c r="F524" s="470"/>
      <c r="G524" s="470"/>
      <c r="H524" s="471">
        <v>36.99</v>
      </c>
    </row>
    <row r="525" spans="2:8">
      <c r="B525" s="470" t="s">
        <v>2258</v>
      </c>
      <c r="C525" s="470"/>
      <c r="D525" s="470"/>
      <c r="E525" s="470"/>
      <c r="F525" s="470"/>
      <c r="G525" s="470"/>
      <c r="H525" s="470"/>
    </row>
    <row r="526" spans="2:8">
      <c r="B526" s="470" t="s">
        <v>2258</v>
      </c>
      <c r="C526" s="470"/>
      <c r="D526" s="470"/>
      <c r="E526" s="470"/>
      <c r="F526" s="470"/>
      <c r="G526" s="470"/>
      <c r="H526" s="470"/>
    </row>
    <row r="527" spans="2:8">
      <c r="B527" s="470" t="s">
        <v>2258</v>
      </c>
      <c r="C527" s="470"/>
      <c r="D527" s="470"/>
      <c r="E527" s="470"/>
      <c r="F527" s="470"/>
      <c r="G527" s="470"/>
      <c r="H527" s="470"/>
    </row>
    <row r="529" spans="2:8">
      <c r="B529" s="470" t="s">
        <v>2259</v>
      </c>
      <c r="C529" s="470"/>
      <c r="D529" s="470"/>
      <c r="E529" s="470" t="s">
        <v>2235</v>
      </c>
      <c r="F529" s="470"/>
      <c r="G529" s="470"/>
      <c r="H529" s="471">
        <v>1.54</v>
      </c>
    </row>
    <row r="530" spans="2:8">
      <c r="B530" s="470" t="s">
        <v>2259</v>
      </c>
      <c r="C530" s="470"/>
      <c r="D530" s="470"/>
      <c r="E530" s="470" t="s">
        <v>1810</v>
      </c>
      <c r="F530" s="470"/>
      <c r="G530" s="470"/>
      <c r="H530" s="471">
        <v>1.5</v>
      </c>
    </row>
    <row r="531" spans="2:8">
      <c r="B531" s="470" t="s">
        <v>2259</v>
      </c>
      <c r="C531" s="470"/>
      <c r="D531" s="470"/>
      <c r="E531" s="470" t="s">
        <v>2236</v>
      </c>
      <c r="F531" s="470"/>
      <c r="G531" s="470"/>
      <c r="H531" s="470"/>
    </row>
    <row r="532" spans="2:8">
      <c r="B532" s="470" t="s">
        <v>2259</v>
      </c>
      <c r="C532" s="470"/>
      <c r="D532" s="470"/>
      <c r="E532" s="470" t="s">
        <v>2237</v>
      </c>
      <c r="F532" s="470"/>
      <c r="G532" s="470"/>
      <c r="H532" s="471">
        <v>1.85</v>
      </c>
    </row>
    <row r="533" spans="2:8">
      <c r="B533" s="470" t="s">
        <v>2259</v>
      </c>
      <c r="C533" s="470"/>
      <c r="D533" s="470"/>
      <c r="E533" s="470"/>
      <c r="F533" s="470"/>
      <c r="G533" s="470"/>
      <c r="H533" s="470"/>
    </row>
    <row r="534" spans="2:8">
      <c r="B534" s="470" t="s">
        <v>2259</v>
      </c>
      <c r="C534" s="470"/>
      <c r="D534" s="470"/>
      <c r="E534" s="470"/>
      <c r="F534" s="470"/>
      <c r="G534" s="470"/>
      <c r="H534" s="470"/>
    </row>
    <row r="535" spans="2:8">
      <c r="B535" s="470" t="s">
        <v>2259</v>
      </c>
      <c r="C535" s="470"/>
      <c r="D535" s="470"/>
      <c r="E535" s="470"/>
      <c r="F535" s="470"/>
      <c r="G535" s="470"/>
      <c r="H535" s="470"/>
    </row>
    <row r="536" spans="2:8">
      <c r="B536" s="470" t="s">
        <v>2259</v>
      </c>
      <c r="C536" s="470"/>
      <c r="D536" s="470"/>
      <c r="E536" s="470"/>
      <c r="F536" s="470"/>
      <c r="G536" s="470"/>
      <c r="H536" s="470"/>
    </row>
    <row r="538" spans="2:8">
      <c r="B538" s="470" t="s">
        <v>2260</v>
      </c>
      <c r="C538" s="470"/>
      <c r="D538" s="470"/>
      <c r="E538" s="470" t="s">
        <v>2235</v>
      </c>
      <c r="F538" s="470"/>
      <c r="G538" s="470"/>
      <c r="H538" s="471">
        <v>1.28</v>
      </c>
    </row>
    <row r="539" spans="2:8">
      <c r="B539" s="470" t="s">
        <v>2260</v>
      </c>
      <c r="C539" s="470"/>
      <c r="D539" s="470"/>
      <c r="E539" s="470" t="s">
        <v>1810</v>
      </c>
      <c r="F539" s="470"/>
      <c r="G539" s="470"/>
      <c r="H539" s="471">
        <v>5.04</v>
      </c>
    </row>
    <row r="540" spans="2:8">
      <c r="B540" s="470" t="s">
        <v>2260</v>
      </c>
      <c r="C540" s="470"/>
      <c r="D540" s="470"/>
      <c r="E540" s="470" t="s">
        <v>2236</v>
      </c>
      <c r="F540" s="470"/>
      <c r="G540" s="470"/>
      <c r="H540" s="470"/>
    </row>
    <row r="541" spans="2:8">
      <c r="B541" s="470" t="s">
        <v>2260</v>
      </c>
      <c r="C541" s="470"/>
      <c r="D541" s="470"/>
      <c r="E541" s="470" t="s">
        <v>2237</v>
      </c>
      <c r="F541" s="470"/>
      <c r="G541" s="470"/>
      <c r="H541" s="471">
        <v>6.99</v>
      </c>
    </row>
    <row r="542" spans="2:8">
      <c r="B542" s="470" t="s">
        <v>2260</v>
      </c>
      <c r="C542" s="470"/>
      <c r="D542" s="470"/>
      <c r="E542" s="470"/>
      <c r="F542" s="470"/>
      <c r="G542" s="470"/>
      <c r="H542" s="470"/>
    </row>
    <row r="543" spans="2:8">
      <c r="B543" s="470" t="s">
        <v>2260</v>
      </c>
      <c r="C543" s="470"/>
      <c r="D543" s="470"/>
      <c r="E543" s="470"/>
      <c r="F543" s="470"/>
      <c r="G543" s="470"/>
      <c r="H543" s="470"/>
    </row>
    <row r="544" spans="2:8">
      <c r="B544" s="470" t="s">
        <v>2260</v>
      </c>
      <c r="C544" s="470"/>
      <c r="D544" s="470"/>
      <c r="E544" s="470"/>
      <c r="F544" s="470"/>
      <c r="G544" s="470"/>
      <c r="H544" s="470"/>
    </row>
    <row r="545" spans="2:11">
      <c r="B545" s="470" t="s">
        <v>2260</v>
      </c>
      <c r="C545" s="470"/>
      <c r="D545" s="470"/>
      <c r="E545" s="470"/>
      <c r="F545" s="470"/>
      <c r="G545" s="470"/>
      <c r="H545" s="470"/>
    </row>
    <row r="547" spans="2:11">
      <c r="B547" s="470" t="s">
        <v>2261</v>
      </c>
      <c r="C547" s="470"/>
      <c r="D547" s="470"/>
      <c r="E547" s="470" t="s">
        <v>2235</v>
      </c>
      <c r="F547" s="470"/>
      <c r="G547" s="470"/>
      <c r="H547" s="471">
        <v>58.59</v>
      </c>
    </row>
    <row r="548" spans="2:11">
      <c r="B548" s="470" t="s">
        <v>2261</v>
      </c>
      <c r="C548" s="470"/>
      <c r="D548" s="470"/>
      <c r="E548" s="470" t="s">
        <v>1810</v>
      </c>
      <c r="F548" s="470"/>
      <c r="G548" s="470"/>
      <c r="H548" s="471">
        <v>86</v>
      </c>
    </row>
    <row r="549" spans="2:11">
      <c r="B549" s="470" t="s">
        <v>2261</v>
      </c>
      <c r="C549" s="470"/>
      <c r="D549" s="470"/>
      <c r="E549" s="470" t="s">
        <v>2236</v>
      </c>
      <c r="F549" s="470"/>
      <c r="G549" s="470"/>
      <c r="H549" s="471">
        <v>30.56</v>
      </c>
    </row>
    <row r="550" spans="2:11">
      <c r="B550" s="470" t="s">
        <v>2261</v>
      </c>
      <c r="C550" s="470"/>
      <c r="D550" s="470"/>
      <c r="E550" s="470" t="s">
        <v>2237</v>
      </c>
      <c r="F550" s="470"/>
      <c r="G550" s="470"/>
      <c r="H550" s="470" t="s">
        <v>1056</v>
      </c>
    </row>
    <row r="551" spans="2:11">
      <c r="B551" s="470" t="s">
        <v>2261</v>
      </c>
      <c r="C551" s="470"/>
      <c r="D551" s="470"/>
      <c r="E551" s="470"/>
      <c r="F551" s="470"/>
      <c r="G551" s="470"/>
      <c r="H551" s="470"/>
    </row>
    <row r="552" spans="2:11">
      <c r="B552" s="470" t="s">
        <v>2261</v>
      </c>
      <c r="C552" s="470"/>
      <c r="D552" s="470"/>
      <c r="E552" s="470"/>
      <c r="F552" s="470"/>
      <c r="G552" s="470"/>
      <c r="H552" s="470"/>
    </row>
    <row r="553" spans="2:11">
      <c r="B553" s="470" t="s">
        <v>2261</v>
      </c>
      <c r="C553" s="470"/>
      <c r="D553" s="470"/>
      <c r="E553" s="470"/>
      <c r="F553" s="470"/>
      <c r="G553" s="470"/>
      <c r="H553" s="470"/>
    </row>
    <row r="555" spans="2:11">
      <c r="B555" s="470" t="s">
        <v>2262</v>
      </c>
      <c r="C555" s="470"/>
      <c r="D555" s="470"/>
      <c r="E555" s="470" t="s">
        <v>2235</v>
      </c>
      <c r="F555" s="470"/>
      <c r="G555" s="470"/>
      <c r="H555" s="471">
        <v>3.52</v>
      </c>
      <c r="I555" s="470"/>
      <c r="J555" s="470"/>
      <c r="K555" s="470"/>
    </row>
    <row r="556" spans="2:11">
      <c r="B556" s="470" t="s">
        <v>2262</v>
      </c>
      <c r="C556" s="470"/>
      <c r="D556" s="470"/>
      <c r="E556" s="470" t="s">
        <v>1810</v>
      </c>
      <c r="F556" s="470"/>
      <c r="G556" s="470"/>
      <c r="H556" s="471">
        <v>13.08</v>
      </c>
      <c r="I556" s="470"/>
      <c r="J556" s="470"/>
      <c r="K556" s="470"/>
    </row>
    <row r="557" spans="2:11">
      <c r="B557" s="470" t="s">
        <v>2262</v>
      </c>
      <c r="C557" s="470"/>
      <c r="D557" s="470"/>
      <c r="E557" s="470" t="s">
        <v>2236</v>
      </c>
      <c r="F557" s="470"/>
      <c r="G557" s="470"/>
      <c r="H557" s="471">
        <v>0.19</v>
      </c>
      <c r="I557" s="470"/>
      <c r="J557" s="470"/>
      <c r="K557" s="470"/>
    </row>
    <row r="558" spans="2:11">
      <c r="B558" s="470" t="s">
        <v>2262</v>
      </c>
      <c r="C558" s="470"/>
      <c r="D558" s="470"/>
      <c r="E558" s="470" t="s">
        <v>2237</v>
      </c>
      <c r="F558" s="470"/>
      <c r="G558" s="470"/>
      <c r="H558" s="471">
        <v>2.99</v>
      </c>
      <c r="I558" s="470"/>
      <c r="J558" s="470"/>
      <c r="K558" s="470"/>
    </row>
    <row r="559" spans="2:11">
      <c r="B559" s="470" t="s">
        <v>2262</v>
      </c>
      <c r="C559" s="470"/>
      <c r="D559" s="470"/>
      <c r="E559" s="470"/>
      <c r="F559" s="470"/>
      <c r="G559" s="470"/>
      <c r="H559" s="470"/>
      <c r="I559" s="470"/>
      <c r="J559" s="470"/>
      <c r="K559" s="470"/>
    </row>
    <row r="560" spans="2:11">
      <c r="B560" s="470" t="s">
        <v>2262</v>
      </c>
      <c r="C560" s="470"/>
      <c r="D560" s="470"/>
      <c r="E560" s="470"/>
      <c r="F560" s="470"/>
      <c r="G560" s="470"/>
      <c r="H560" s="470"/>
      <c r="I560" s="470"/>
      <c r="J560" s="470"/>
      <c r="K560" s="470"/>
    </row>
    <row r="561" spans="2:11">
      <c r="B561" s="470" t="s">
        <v>2262</v>
      </c>
      <c r="C561" s="470"/>
      <c r="D561" s="470"/>
      <c r="E561" s="470"/>
      <c r="F561" s="470"/>
      <c r="G561" s="470"/>
      <c r="H561" s="470"/>
      <c r="I561" s="470"/>
      <c r="J561" s="470"/>
      <c r="K561" s="470"/>
    </row>
    <row r="563" spans="2:11">
      <c r="B563" s="470" t="s">
        <v>2263</v>
      </c>
      <c r="C563" s="470"/>
      <c r="D563" s="470"/>
      <c r="E563" s="470" t="s">
        <v>2235</v>
      </c>
      <c r="F563" s="470"/>
      <c r="G563" s="470"/>
      <c r="H563" s="471">
        <v>24</v>
      </c>
      <c r="I563" s="470"/>
      <c r="J563" s="470"/>
      <c r="K563" s="470"/>
    </row>
    <row r="564" spans="2:11">
      <c r="B564" s="470" t="s">
        <v>2263</v>
      </c>
      <c r="C564" s="470"/>
      <c r="D564" s="470"/>
      <c r="E564" s="470" t="s">
        <v>1810</v>
      </c>
      <c r="F564" s="470"/>
      <c r="G564" s="470"/>
      <c r="H564" s="471">
        <v>33.4</v>
      </c>
      <c r="I564" s="470"/>
      <c r="J564" s="470"/>
      <c r="K564" s="470"/>
    </row>
    <row r="565" spans="2:11">
      <c r="B565" s="470" t="s">
        <v>2263</v>
      </c>
      <c r="C565" s="470"/>
      <c r="D565" s="470"/>
      <c r="E565" s="470" t="s">
        <v>2236</v>
      </c>
      <c r="F565" s="470"/>
      <c r="G565" s="470"/>
      <c r="H565" s="471">
        <v>42.43</v>
      </c>
      <c r="I565" s="470"/>
      <c r="J565" s="470"/>
      <c r="K565" s="470"/>
    </row>
    <row r="566" spans="2:11">
      <c r="B566" s="470" t="s">
        <v>2263</v>
      </c>
      <c r="C566" s="470"/>
      <c r="D566" s="470"/>
      <c r="E566" s="470" t="s">
        <v>2237</v>
      </c>
      <c r="F566" s="470"/>
      <c r="G566" s="470"/>
      <c r="H566" s="470" t="s">
        <v>1056</v>
      </c>
      <c r="I566" s="470"/>
      <c r="J566" s="470"/>
      <c r="K566" s="470"/>
    </row>
    <row r="567" spans="2:11">
      <c r="B567" s="470" t="s">
        <v>2263</v>
      </c>
      <c r="C567" s="470"/>
      <c r="D567" s="470"/>
      <c r="E567" s="470"/>
      <c r="F567" s="470"/>
      <c r="G567" s="470"/>
      <c r="H567" s="470"/>
      <c r="I567" s="470"/>
      <c r="J567" s="470"/>
      <c r="K567" s="470"/>
    </row>
    <row r="568" spans="2:11">
      <c r="B568" s="470" t="s">
        <v>2263</v>
      </c>
      <c r="C568" s="470"/>
      <c r="D568" s="470"/>
      <c r="E568" s="470"/>
      <c r="F568" s="470"/>
      <c r="G568" s="470"/>
      <c r="H568" s="470"/>
      <c r="I568" s="470"/>
      <c r="J568" s="470"/>
      <c r="K568" s="470"/>
    </row>
    <row r="569" spans="2:11">
      <c r="B569" s="470" t="s">
        <v>2263</v>
      </c>
      <c r="C569" s="470"/>
      <c r="D569" s="470"/>
      <c r="E569" s="470"/>
      <c r="F569" s="470"/>
      <c r="G569" s="470"/>
      <c r="H569" s="470"/>
      <c r="I569" s="470"/>
      <c r="J569" s="470"/>
      <c r="K569" s="470"/>
    </row>
  </sheetData>
  <hyperlinks>
    <hyperlink ref="F256" r:id="rId1"/>
    <hyperlink ref="D276" r:id="rId2" display="http://www.google.com/aclk?sa=l&amp;ai=C0tvX1fnkU6m9G4eapgPCy4CYAdDfz98F8J2g6p0B_c3l7FkICRABINbOzx4oCVDxoO2ZBGDJ9qaM0KTkD6ABnMb8-QPIAQeqBCZP0PRLsxEW5aQTBUIT-tQ1FNJvHGpBdC7_iJ-_WPcMLpTHpnQeIMAFBaAGJoAHzLmDBogHAZAHAqgHpr4b4BLBzuH6r-HTthk&amp;sig=AOD64_22ZTo5Laz1REL8fF3Xrgdoru5YWA&amp;ctype=5&amp;rct=j&amp;q=&amp;ved=0CAsQ2ik&amp;adurl=https://www.plumbersstock.com/product/370145/kohler-968-cp-stillness-showerhead-arm-and-flange/"/>
    <hyperlink ref="D277" r:id="rId3" display="http://www.google.com/aclk?sa=l&amp;ai=C6M0c1fnkU6m9G4eapgPCy4CYAdTsxv4FlKrE9lH8lNiEeQgJEAIg1s7PHigJUOL-gYj4_____wFgyfamjNCk5A-gAa6QofoDyAEHqgQmT9D0S7MRFuWkEwVCE9bJNRbSbxxqQXQu_4ifv1j3DC6Ux85mTjXABQWgBiaAB6i36Q-IBwGQBwKoB6a-G-ASnb-TwMfanovtAQ&amp;sig=AOD64_3FAoMn3umV9iy6CxZDSP9psXKfww&amp;ctype=5&amp;rct=j&amp;q=&amp;ved=0CA8Q2ik&amp;adurl=http://www.wayfair.com/Kohler-Stillness-2.5-GPM-Multifunction-Wall-Mount-Showerhead-with-Arm-and-Flange-968-L6123-K~KOH7508.html%3Frefid%3DGX21919199460-KOH7508%26device%3Dc%26ptid%3D32490523260%26ci_src%3D17588969%26ci_sku%3DKOH7508"/>
  </hyperlinks>
  <pageMargins left="0.7" right="0.7" top="0.75" bottom="0.75" header="0.3" footer="0.3"/>
  <pageSetup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3"/>
  <sheetViews>
    <sheetView topLeftCell="A22" workbookViewId="0">
      <selection activeCell="C31" sqref="C31"/>
    </sheetView>
  </sheetViews>
  <sheetFormatPr defaultRowHeight="15"/>
  <cols>
    <col min="1" max="1" width="18" style="481" customWidth="1"/>
    <col min="2" max="2" width="17" customWidth="1"/>
    <col min="3" max="3" width="71.85546875" bestFit="1" customWidth="1"/>
    <col min="4" max="4" width="18.28515625" bestFit="1" customWidth="1"/>
    <col min="5" max="5" width="18.42578125" customWidth="1"/>
    <col min="6" max="6" width="22.7109375" customWidth="1"/>
    <col min="7" max="7" width="11" customWidth="1"/>
    <col min="8" max="8" width="13.140625" bestFit="1" customWidth="1"/>
  </cols>
  <sheetData>
    <row r="1" spans="1:9" ht="21">
      <c r="C1" s="24" t="s">
        <v>157</v>
      </c>
      <c r="E1" s="17" t="s">
        <v>924</v>
      </c>
    </row>
    <row r="3" spans="1:9" ht="21">
      <c r="C3" s="24" t="s">
        <v>113</v>
      </c>
      <c r="D3" s="35" t="s">
        <v>26</v>
      </c>
      <c r="E3" s="36" t="s">
        <v>27</v>
      </c>
      <c r="F3" s="37" t="s">
        <v>35</v>
      </c>
      <c r="G3" s="37" t="s">
        <v>178</v>
      </c>
      <c r="H3" s="24"/>
      <c r="I3" s="24" t="s">
        <v>126</v>
      </c>
    </row>
    <row r="4" spans="1:9">
      <c r="C4" s="7" t="s">
        <v>2427</v>
      </c>
    </row>
    <row r="5" spans="1:9" s="481" customFormat="1"/>
    <row r="6" spans="1:9" s="481" customFormat="1"/>
    <row r="7" spans="1:9" s="481" customFormat="1"/>
    <row r="8" spans="1:9" s="481" customFormat="1"/>
    <row r="9" spans="1:9" s="481" customFormat="1">
      <c r="A9" s="481" t="s">
        <v>2429</v>
      </c>
      <c r="C9" s="481" t="s">
        <v>2428</v>
      </c>
    </row>
    <row r="10" spans="1:9" s="481" customFormat="1">
      <c r="A10" s="481" t="s">
        <v>2429</v>
      </c>
      <c r="C10" s="481" t="s">
        <v>2430</v>
      </c>
      <c r="D10" s="481" t="s">
        <v>2431</v>
      </c>
      <c r="E10" s="481" t="s">
        <v>2414</v>
      </c>
    </row>
    <row r="11" spans="1:9" s="481" customFormat="1"/>
    <row r="12" spans="1:9" s="481" customFormat="1">
      <c r="C12" s="229" t="s">
        <v>2416</v>
      </c>
    </row>
    <row r="13" spans="1:9" s="481" customFormat="1">
      <c r="A13" t="s">
        <v>2340</v>
      </c>
      <c r="C13" t="s">
        <v>2339</v>
      </c>
      <c r="E13"/>
    </row>
    <row r="14" spans="1:9" s="481" customFormat="1">
      <c r="A14" t="s">
        <v>2342</v>
      </c>
      <c r="C14" s="481" t="s">
        <v>2341</v>
      </c>
      <c r="E14"/>
    </row>
    <row r="15" spans="1:9" s="481" customFormat="1">
      <c r="A15" t="s">
        <v>2344</v>
      </c>
      <c r="C15" s="481" t="s">
        <v>2343</v>
      </c>
      <c r="D15" s="481" t="s">
        <v>2417</v>
      </c>
      <c r="E15" s="481">
        <v>38.17</v>
      </c>
    </row>
    <row r="16" spans="1:9" s="481" customFormat="1">
      <c r="A16" t="s">
        <v>2346</v>
      </c>
      <c r="C16" s="481" t="s">
        <v>2345</v>
      </c>
      <c r="E16"/>
    </row>
    <row r="17" spans="1:6" s="481" customFormat="1">
      <c r="A17" t="s">
        <v>2348</v>
      </c>
      <c r="C17" s="481" t="s">
        <v>2347</v>
      </c>
      <c r="E17" s="470"/>
    </row>
    <row r="18" spans="1:6" s="481" customFormat="1">
      <c r="A18" t="s">
        <v>2350</v>
      </c>
      <c r="C18" s="481" t="s">
        <v>2349</v>
      </c>
      <c r="E18" s="470"/>
    </row>
    <row r="19" spans="1:6" s="481" customFormat="1">
      <c r="A19" t="s">
        <v>2352</v>
      </c>
      <c r="C19" s="481" t="s">
        <v>2351</v>
      </c>
      <c r="E19"/>
    </row>
    <row r="20" spans="1:6" s="481" customFormat="1"/>
    <row r="21" spans="1:6" s="481" customFormat="1">
      <c r="C21" s="482" t="s">
        <v>2328</v>
      </c>
      <c r="D21" s="481" t="s">
        <v>2327</v>
      </c>
    </row>
    <row r="22" spans="1:6" s="481" customFormat="1">
      <c r="B22" s="481" t="s">
        <v>446</v>
      </c>
      <c r="C22" s="482" t="s">
        <v>2354</v>
      </c>
      <c r="D22" s="481" t="s">
        <v>446</v>
      </c>
    </row>
    <row r="23" spans="1:6" s="481" customFormat="1">
      <c r="C23" s="417"/>
    </row>
    <row r="24" spans="1:6" s="481" customFormat="1"/>
    <row r="25" spans="1:6" s="481" customFormat="1"/>
    <row r="26" spans="1:6" s="481" customFormat="1">
      <c r="C26" s="7" t="s">
        <v>1762</v>
      </c>
    </row>
    <row r="27" spans="1:6" s="481" customFormat="1">
      <c r="B27" s="417" t="s">
        <v>590</v>
      </c>
      <c r="C27" s="482" t="s">
        <v>1262</v>
      </c>
    </row>
    <row r="28" spans="1:6" s="481" customFormat="1">
      <c r="B28" s="417" t="s">
        <v>591</v>
      </c>
      <c r="C28" s="389" t="s">
        <v>49</v>
      </c>
    </row>
    <row r="29" spans="1:6" s="481" customFormat="1">
      <c r="B29" s="417" t="s">
        <v>592</v>
      </c>
    </row>
    <row r="30" spans="1:6" s="481" customFormat="1">
      <c r="B30" s="417" t="s">
        <v>1760</v>
      </c>
      <c r="C30" s="389" t="s">
        <v>1763</v>
      </c>
      <c r="D30" s="482" t="s">
        <v>4296</v>
      </c>
      <c r="E30" s="420">
        <v>14.98</v>
      </c>
      <c r="F30" s="481" t="s">
        <v>1764</v>
      </c>
    </row>
    <row r="31" spans="1:6" s="481" customFormat="1">
      <c r="B31" s="417"/>
      <c r="C31" s="389" t="s">
        <v>1266</v>
      </c>
      <c r="D31" s="482" t="s">
        <v>122</v>
      </c>
      <c r="E31" s="420">
        <v>7.98</v>
      </c>
    </row>
    <row r="32" spans="1:6" s="481" customFormat="1">
      <c r="B32" s="417"/>
      <c r="C32" s="389" t="s">
        <v>4295</v>
      </c>
      <c r="D32" s="545"/>
      <c r="E32" s="420"/>
    </row>
    <row r="33" spans="1:8" s="481" customFormat="1">
      <c r="B33" s="417"/>
      <c r="C33" s="389"/>
      <c r="D33" s="545"/>
      <c r="E33" s="420"/>
    </row>
    <row r="34" spans="1:8" s="481" customFormat="1">
      <c r="B34" s="417"/>
      <c r="C34" s="389"/>
      <c r="D34" s="545"/>
      <c r="E34" s="420"/>
    </row>
    <row r="35" spans="1:8" s="481" customFormat="1">
      <c r="C35" s="485"/>
    </row>
    <row r="36" spans="1:8" s="481" customFormat="1">
      <c r="B36" s="417" t="s">
        <v>1761</v>
      </c>
      <c r="C36" t="s">
        <v>1465</v>
      </c>
      <c r="D36" s="418" t="s">
        <v>1059</v>
      </c>
      <c r="E36" s="418" t="s">
        <v>1060</v>
      </c>
      <c r="F36" s="418"/>
      <c r="G36" s="418" t="s">
        <v>1046</v>
      </c>
      <c r="H36" s="434">
        <v>112.5</v>
      </c>
    </row>
    <row r="37" spans="1:8" s="481" customFormat="1">
      <c r="B37" s="417"/>
    </row>
    <row r="38" spans="1:8" s="481" customFormat="1" ht="18.75">
      <c r="B38" s="134"/>
      <c r="C38" s="488" t="s">
        <v>1774</v>
      </c>
      <c r="D38" s="419" t="s">
        <v>1767</v>
      </c>
    </row>
    <row r="39" spans="1:8" s="481" customFormat="1">
      <c r="A39" s="54"/>
      <c r="B39" s="134"/>
      <c r="C39" s="158" t="s">
        <v>1771</v>
      </c>
    </row>
    <row r="40" spans="1:8" s="481" customFormat="1">
      <c r="A40" s="54"/>
      <c r="B40" s="413" t="s">
        <v>2418</v>
      </c>
      <c r="C40" s="417" t="s">
        <v>1268</v>
      </c>
      <c r="D40" s="482" t="s">
        <v>122</v>
      </c>
      <c r="E40" s="482">
        <v>0.39</v>
      </c>
      <c r="F40" s="481" t="s">
        <v>2437</v>
      </c>
      <c r="G40" s="481">
        <v>0.32</v>
      </c>
    </row>
    <row r="41" spans="1:8" s="481" customFormat="1">
      <c r="A41" s="54"/>
      <c r="B41" s="413"/>
      <c r="C41" s="481" t="s">
        <v>1265</v>
      </c>
      <c r="D41" s="482" t="s">
        <v>122</v>
      </c>
      <c r="E41" s="420">
        <v>0.78</v>
      </c>
    </row>
    <row r="42" spans="1:8" s="481" customFormat="1">
      <c r="A42" s="54"/>
      <c r="B42" s="413"/>
      <c r="C42" s="96" t="s">
        <v>1264</v>
      </c>
      <c r="D42" s="482" t="s">
        <v>122</v>
      </c>
      <c r="E42" s="482">
        <v>1.98</v>
      </c>
    </row>
    <row r="43" spans="1:8" s="481" customFormat="1">
      <c r="A43" s="54"/>
      <c r="B43" s="417"/>
      <c r="C43" s="417"/>
      <c r="D43" s="482"/>
      <c r="E43" s="482"/>
    </row>
    <row r="44" spans="1:8" s="481" customFormat="1">
      <c r="A44" s="54" t="s">
        <v>2418</v>
      </c>
      <c r="B44" s="413" t="s">
        <v>1769</v>
      </c>
      <c r="C44" s="417" t="s">
        <v>1263</v>
      </c>
      <c r="D44" s="482" t="s">
        <v>122</v>
      </c>
      <c r="E44" s="482">
        <v>1.1399999999999999</v>
      </c>
      <c r="F44" s="481" t="s">
        <v>2438</v>
      </c>
      <c r="G44" s="481">
        <v>0.48</v>
      </c>
    </row>
    <row r="45" spans="1:8" s="481" customFormat="1">
      <c r="A45" s="54" t="s">
        <v>2419</v>
      </c>
      <c r="B45" s="172" t="s">
        <v>1773</v>
      </c>
      <c r="C45" s="481" t="s">
        <v>630</v>
      </c>
      <c r="D45" s="482"/>
      <c r="E45" s="482"/>
    </row>
    <row r="46" spans="1:8" s="481" customFormat="1">
      <c r="A46" s="54"/>
    </row>
    <row r="47" spans="1:8" s="417" customFormat="1">
      <c r="A47" s="54"/>
      <c r="B47" s="158"/>
      <c r="C47" s="158" t="s">
        <v>2436</v>
      </c>
    </row>
    <row r="48" spans="1:8" s="481" customFormat="1">
      <c r="A48" s="54" t="s">
        <v>591</v>
      </c>
      <c r="B48" s="172" t="s">
        <v>2365</v>
      </c>
      <c r="C48" s="481" t="s">
        <v>467</v>
      </c>
      <c r="D48" s="417" t="s">
        <v>122</v>
      </c>
      <c r="E48" s="482">
        <v>0.88</v>
      </c>
    </row>
    <row r="49" spans="1:8" s="417" customFormat="1">
      <c r="A49" s="54"/>
      <c r="B49" s="172" t="s">
        <v>590</v>
      </c>
      <c r="C49" s="417" t="s">
        <v>2622</v>
      </c>
      <c r="D49" s="417" t="s">
        <v>122</v>
      </c>
      <c r="E49" s="482">
        <v>2.48</v>
      </c>
    </row>
    <row r="50" spans="1:8" s="417" customFormat="1">
      <c r="A50" s="54"/>
      <c r="B50" s="134"/>
    </row>
    <row r="51" spans="1:8" s="481" customFormat="1">
      <c r="A51" s="54"/>
      <c r="B51" s="172" t="s">
        <v>1775</v>
      </c>
      <c r="C51" s="419" t="s">
        <v>2364</v>
      </c>
      <c r="D51" s="417" t="s">
        <v>122</v>
      </c>
      <c r="E51" s="482">
        <v>5.99</v>
      </c>
    </row>
    <row r="52" spans="1:8" s="481" customFormat="1">
      <c r="A52" s="54"/>
      <c r="B52" s="236"/>
      <c r="C52" s="419" t="s">
        <v>2363</v>
      </c>
      <c r="D52" s="417" t="s">
        <v>122</v>
      </c>
      <c r="E52" s="482">
        <v>9.9700000000000006</v>
      </c>
    </row>
    <row r="53" spans="1:8" s="481" customFormat="1">
      <c r="A53" s="54"/>
      <c r="B53" s="236"/>
      <c r="C53" s="96" t="s">
        <v>1776</v>
      </c>
      <c r="D53" s="482"/>
      <c r="E53" s="417"/>
      <c r="F53" s="417"/>
      <c r="G53" s="417"/>
      <c r="H53" s="417"/>
    </row>
    <row r="54" spans="1:8" s="481" customFormat="1">
      <c r="A54" s="54"/>
      <c r="B54" s="236"/>
      <c r="C54" s="225" t="s">
        <v>632</v>
      </c>
      <c r="D54" s="482"/>
      <c r="E54" s="482"/>
      <c r="F54" s="417"/>
      <c r="G54" s="417"/>
      <c r="H54" s="417"/>
    </row>
    <row r="55" spans="1:8" s="417" customFormat="1">
      <c r="A55" s="54"/>
      <c r="B55" s="158"/>
      <c r="C55" s="96"/>
    </row>
    <row r="56" spans="1:8" s="481" customFormat="1">
      <c r="A56" s="54"/>
      <c r="C56" s="158" t="s">
        <v>1772</v>
      </c>
      <c r="D56" s="419" t="s">
        <v>2439</v>
      </c>
    </row>
    <row r="57" spans="1:8" s="481" customFormat="1">
      <c r="A57" s="54"/>
      <c r="B57" s="417" t="s">
        <v>2623</v>
      </c>
      <c r="C57" s="417" t="s">
        <v>1770</v>
      </c>
      <c r="D57" s="482" t="s">
        <v>122</v>
      </c>
      <c r="E57" s="482">
        <v>0.45</v>
      </c>
      <c r="F57" s="481" t="s">
        <v>2431</v>
      </c>
      <c r="G57" s="481">
        <v>0.4</v>
      </c>
    </row>
    <row r="58" spans="1:8" s="481" customFormat="1">
      <c r="A58" s="54"/>
      <c r="B58" s="417"/>
      <c r="C58" s="94" t="s">
        <v>633</v>
      </c>
      <c r="D58" s="482" t="s">
        <v>122</v>
      </c>
      <c r="E58" s="420">
        <v>1.28</v>
      </c>
      <c r="F58" s="481" t="s">
        <v>2431</v>
      </c>
      <c r="G58" s="481">
        <v>0.78</v>
      </c>
    </row>
    <row r="59" spans="1:8" s="481" customFormat="1">
      <c r="A59" s="54"/>
      <c r="B59" s="417"/>
      <c r="C59" s="96"/>
      <c r="D59" s="417"/>
      <c r="E59" s="144"/>
      <c r="F59" s="417"/>
    </row>
    <row r="60" spans="1:8" s="481" customFormat="1">
      <c r="A60" s="54" t="s">
        <v>591</v>
      </c>
      <c r="B60" s="417" t="s">
        <v>2625</v>
      </c>
      <c r="C60" s="96" t="s">
        <v>2624</v>
      </c>
      <c r="D60" s="417" t="s">
        <v>122</v>
      </c>
      <c r="E60" s="420">
        <v>1.29</v>
      </c>
      <c r="F60" s="417"/>
    </row>
    <row r="61" spans="1:8" s="481" customFormat="1">
      <c r="A61" s="54"/>
      <c r="B61" s="417"/>
      <c r="C61" s="96" t="s">
        <v>2626</v>
      </c>
      <c r="D61" s="417" t="s">
        <v>122</v>
      </c>
      <c r="E61" s="420"/>
      <c r="F61" s="417"/>
    </row>
    <row r="62" spans="1:8" s="481" customFormat="1">
      <c r="A62" s="54"/>
      <c r="B62" s="417"/>
      <c r="C62" s="96"/>
      <c r="D62" s="417"/>
      <c r="E62" s="144"/>
      <c r="F62" s="417"/>
    </row>
    <row r="63" spans="1:8" s="481" customFormat="1">
      <c r="A63" s="54" t="s">
        <v>590</v>
      </c>
      <c r="B63" s="417"/>
      <c r="C63" s="96" t="s">
        <v>2628</v>
      </c>
      <c r="D63" s="417" t="s">
        <v>122</v>
      </c>
      <c r="E63" s="420"/>
      <c r="F63" s="417"/>
    </row>
    <row r="64" spans="1:8" s="481" customFormat="1">
      <c r="A64" s="54"/>
      <c r="B64" s="417"/>
      <c r="C64" s="96" t="s">
        <v>2627</v>
      </c>
      <c r="D64" s="417" t="s">
        <v>122</v>
      </c>
      <c r="E64" s="420">
        <v>1.55</v>
      </c>
      <c r="F64" s="417"/>
    </row>
    <row r="65" spans="1:8">
      <c r="A65" s="54"/>
      <c r="B65" s="481"/>
      <c r="C65" s="481"/>
      <c r="D65" s="481"/>
      <c r="E65" s="481"/>
      <c r="F65" s="481"/>
      <c r="G65" s="481"/>
      <c r="H65" s="481"/>
    </row>
    <row r="66" spans="1:8">
      <c r="A66" s="54"/>
      <c r="C66" s="158" t="s">
        <v>589</v>
      </c>
      <c r="D66" s="481"/>
      <c r="E66" s="481"/>
      <c r="F66" s="481"/>
      <c r="G66" s="481"/>
      <c r="H66" s="481"/>
    </row>
    <row r="67" spans="1:8" s="481" customFormat="1">
      <c r="A67" s="54"/>
      <c r="B67" s="481" t="s">
        <v>2434</v>
      </c>
      <c r="C67" s="134" t="s">
        <v>2435</v>
      </c>
      <c r="D67" s="481" t="s">
        <v>2431</v>
      </c>
      <c r="E67" s="481">
        <v>20</v>
      </c>
      <c r="F67" s="481" t="s">
        <v>2656</v>
      </c>
      <c r="G67" s="481" t="s">
        <v>2657</v>
      </c>
    </row>
    <row r="68" spans="1:8">
      <c r="A68" s="54"/>
      <c r="B68" s="417" t="s">
        <v>592</v>
      </c>
      <c r="C68" s="481" t="s">
        <v>629</v>
      </c>
      <c r="D68" s="481"/>
      <c r="E68" s="481"/>
      <c r="F68" s="481"/>
      <c r="G68" s="481"/>
      <c r="H68" s="481"/>
    </row>
    <row r="69" spans="1:8">
      <c r="A69" s="54"/>
      <c r="B69" s="417" t="s">
        <v>591</v>
      </c>
      <c r="C69" s="482" t="s">
        <v>137</v>
      </c>
      <c r="D69" s="481" t="s">
        <v>42</v>
      </c>
      <c r="E69" s="20">
        <v>29.99</v>
      </c>
      <c r="F69" s="481"/>
      <c r="G69" s="481"/>
      <c r="H69" s="481"/>
    </row>
    <row r="70" spans="1:8" s="470" customFormat="1">
      <c r="A70" s="54"/>
      <c r="B70" s="417" t="s">
        <v>590</v>
      </c>
      <c r="C70" s="482" t="s">
        <v>588</v>
      </c>
      <c r="D70" s="481"/>
      <c r="E70" s="20"/>
      <c r="F70" s="481"/>
      <c r="G70" s="481"/>
      <c r="H70" s="481"/>
    </row>
    <row r="71" spans="1:8" s="481" customFormat="1">
      <c r="A71" s="54"/>
      <c r="B71" s="417"/>
      <c r="C71" s="417"/>
      <c r="E71" s="20"/>
    </row>
    <row r="72" spans="1:8">
      <c r="A72" s="54"/>
      <c r="B72" s="481"/>
      <c r="C72" s="481" t="s">
        <v>2402</v>
      </c>
      <c r="D72" s="482" t="s">
        <v>120</v>
      </c>
      <c r="E72" s="230">
        <v>12.97</v>
      </c>
      <c r="F72" s="482"/>
      <c r="G72" s="475" t="s">
        <v>2275</v>
      </c>
      <c r="H72" s="482">
        <v>12.99</v>
      </c>
    </row>
    <row r="73" spans="1:8">
      <c r="A73" s="54" t="s">
        <v>2421</v>
      </c>
      <c r="C73" s="481" t="s">
        <v>2420</v>
      </c>
    </row>
    <row r="74" spans="1:8" s="481" customFormat="1"/>
    <row r="75" spans="1:8" s="481" customFormat="1">
      <c r="C75" s="7" t="s">
        <v>2422</v>
      </c>
    </row>
    <row r="76" spans="1:8" s="481" customFormat="1">
      <c r="C76" s="92" t="s">
        <v>2423</v>
      </c>
      <c r="D76" s="482" t="s">
        <v>2424</v>
      </c>
    </row>
    <row r="77" spans="1:8" s="481" customFormat="1">
      <c r="C77" s="7"/>
    </row>
    <row r="78" spans="1:8">
      <c r="C78" s="485" t="s">
        <v>2294</v>
      </c>
      <c r="D78" s="481"/>
      <c r="E78" s="482">
        <v>80</v>
      </c>
    </row>
    <row r="79" spans="1:8">
      <c r="B79" t="s">
        <v>2426</v>
      </c>
      <c r="C79" s="485" t="s">
        <v>2293</v>
      </c>
      <c r="D79" s="481"/>
      <c r="E79" s="482">
        <v>165</v>
      </c>
    </row>
    <row r="80" spans="1:8">
      <c r="C80" s="9" t="s">
        <v>1412</v>
      </c>
      <c r="D80" s="481"/>
      <c r="E80" s="482">
        <v>25</v>
      </c>
    </row>
    <row r="81" spans="3:5">
      <c r="C81" s="485"/>
      <c r="D81" s="481"/>
      <c r="E81" s="482"/>
    </row>
    <row r="82" spans="3:5">
      <c r="C82" s="229" t="s">
        <v>2425</v>
      </c>
      <c r="D82" s="481"/>
      <c r="E82" s="481"/>
    </row>
    <row r="83" spans="3:5">
      <c r="C83" s="485" t="s">
        <v>2296</v>
      </c>
      <c r="D83" s="481"/>
      <c r="E83" s="482">
        <v>55</v>
      </c>
    </row>
    <row r="84" spans="3:5">
      <c r="C84" s="485" t="s">
        <v>2295</v>
      </c>
      <c r="D84" s="481"/>
      <c r="E84" s="482">
        <v>75</v>
      </c>
    </row>
    <row r="85" spans="3:5">
      <c r="C85" s="485"/>
      <c r="D85" s="481"/>
      <c r="E85" s="482"/>
    </row>
    <row r="86" spans="3:5">
      <c r="C86" s="485" t="s">
        <v>2297</v>
      </c>
      <c r="D86" s="481"/>
      <c r="E86" s="482"/>
    </row>
    <row r="87" spans="3:5" s="481" customFormat="1">
      <c r="C87" s="485"/>
      <c r="E87" s="482"/>
    </row>
    <row r="88" spans="3:5">
      <c r="C88" s="482" t="s">
        <v>2353</v>
      </c>
    </row>
    <row r="89" spans="3:5">
      <c r="C89" s="482"/>
    </row>
    <row r="90" spans="3:5">
      <c r="C90" s="482" t="s">
        <v>2335</v>
      </c>
    </row>
    <row r="91" spans="3:5">
      <c r="C91" s="482" t="s">
        <v>1267</v>
      </c>
      <c r="D91">
        <v>48.37</v>
      </c>
    </row>
    <row r="92" spans="3:5">
      <c r="C92" s="482" t="s">
        <v>2324</v>
      </c>
      <c r="D92" t="s">
        <v>2325</v>
      </c>
    </row>
    <row r="93" spans="3:5">
      <c r="C93" s="482" t="s">
        <v>1767</v>
      </c>
      <c r="D93" s="470"/>
    </row>
    <row r="94" spans="3:5">
      <c r="C94" s="482" t="s">
        <v>2326</v>
      </c>
      <c r="D94" t="s">
        <v>446</v>
      </c>
    </row>
    <row r="95" spans="3:5">
      <c r="C95" s="482" t="s">
        <v>2328</v>
      </c>
      <c r="D95" t="s">
        <v>2327</v>
      </c>
    </row>
    <row r="96" spans="3:5">
      <c r="C96" s="482" t="s">
        <v>2329</v>
      </c>
    </row>
    <row r="97" spans="3:3">
      <c r="C97" s="482" t="s">
        <v>2330</v>
      </c>
    </row>
    <row r="98" spans="3:3">
      <c r="C98" s="482" t="s">
        <v>2331</v>
      </c>
    </row>
    <row r="99" spans="3:3">
      <c r="C99" s="482" t="s">
        <v>2332</v>
      </c>
    </row>
    <row r="100" spans="3:3">
      <c r="C100" s="482" t="s">
        <v>2333</v>
      </c>
    </row>
    <row r="101" spans="3:3">
      <c r="C101" s="482" t="s">
        <v>2334</v>
      </c>
    </row>
    <row r="106" spans="3:3" ht="15.75">
      <c r="C106" s="483" t="s">
        <v>2338</v>
      </c>
    </row>
    <row r="107" spans="3:3" s="481" customFormat="1" ht="15.75">
      <c r="C107" s="480"/>
    </row>
    <row r="108" spans="3:3">
      <c r="C108" t="s">
        <v>2355</v>
      </c>
    </row>
    <row r="109" spans="3:3">
      <c r="C109" t="s">
        <v>2354</v>
      </c>
    </row>
    <row r="110" spans="3:3">
      <c r="C110" t="s">
        <v>2356</v>
      </c>
    </row>
    <row r="111" spans="3:3">
      <c r="C111" t="s">
        <v>2357</v>
      </c>
    </row>
    <row r="112" spans="3:3">
      <c r="C112" t="s">
        <v>2358</v>
      </c>
    </row>
    <row r="115" spans="3:5">
      <c r="C115" t="s">
        <v>2411</v>
      </c>
      <c r="D115" t="s">
        <v>2415</v>
      </c>
    </row>
    <row r="116" spans="3:5">
      <c r="C116" t="s">
        <v>2402</v>
      </c>
    </row>
    <row r="117" spans="3:5">
      <c r="C117" t="s">
        <v>2406</v>
      </c>
    </row>
    <row r="119" spans="3:5">
      <c r="C119" t="s">
        <v>2410</v>
      </c>
      <c r="D119" t="s">
        <v>122</v>
      </c>
      <c r="E119">
        <v>38.17</v>
      </c>
    </row>
    <row r="120" spans="3:5">
      <c r="C120" t="s">
        <v>2403</v>
      </c>
    </row>
    <row r="121" spans="3:5">
      <c r="C121" t="s">
        <v>2412</v>
      </c>
    </row>
    <row r="122" spans="3:5">
      <c r="C122" t="s">
        <v>2404</v>
      </c>
    </row>
    <row r="123" spans="3:5">
      <c r="C123" t="s">
        <v>2405</v>
      </c>
    </row>
    <row r="124" spans="3:5" s="481" customFormat="1"/>
    <row r="125" spans="3:5">
      <c r="C125" t="s">
        <v>2407</v>
      </c>
    </row>
    <row r="126" spans="3:5">
      <c r="C126" t="s">
        <v>2408</v>
      </c>
    </row>
    <row r="127" spans="3:5">
      <c r="C127" t="s">
        <v>2409</v>
      </c>
    </row>
    <row r="128" spans="3:5" s="481" customFormat="1"/>
    <row r="129" spans="2:5">
      <c r="C129" t="s">
        <v>2432</v>
      </c>
    </row>
    <row r="130" spans="2:5">
      <c r="C130" t="s">
        <v>2433</v>
      </c>
      <c r="D130" s="481" t="s">
        <v>2413</v>
      </c>
      <c r="E130" t="s">
        <v>2414</v>
      </c>
    </row>
    <row r="132" spans="2:5">
      <c r="B132" s="17" t="s">
        <v>1294</v>
      </c>
      <c r="C132" s="135" t="s">
        <v>1293</v>
      </c>
    </row>
    <row r="133" spans="2:5">
      <c r="B133" s="17"/>
      <c r="C133" s="135" t="s">
        <v>1295</v>
      </c>
    </row>
    <row r="134" spans="2:5">
      <c r="B134" s="17"/>
      <c r="C134" s="135" t="s">
        <v>1297</v>
      </c>
    </row>
    <row r="135" spans="2:5">
      <c r="B135" s="17"/>
      <c r="C135" s="135" t="s">
        <v>1298</v>
      </c>
    </row>
    <row r="136" spans="2:5">
      <c r="B136" s="17"/>
      <c r="C136" s="17" t="s">
        <v>1296</v>
      </c>
    </row>
    <row r="153" spans="2:5">
      <c r="C153" s="485"/>
      <c r="D153" s="481"/>
      <c r="E153" s="481"/>
    </row>
    <row r="154" spans="2:5">
      <c r="C154" s="485" t="s">
        <v>100</v>
      </c>
      <c r="D154" s="481" t="s">
        <v>101</v>
      </c>
      <c r="E154" s="481">
        <v>155.25</v>
      </c>
    </row>
    <row r="155" spans="2:5">
      <c r="C155" s="485" t="s">
        <v>115</v>
      </c>
      <c r="D155" s="481" t="s">
        <v>42</v>
      </c>
      <c r="E155" s="481">
        <v>3.78</v>
      </c>
    </row>
    <row r="159" spans="2:5">
      <c r="B159" t="s">
        <v>1038</v>
      </c>
    </row>
    <row r="161" spans="2:15">
      <c r="B161" t="s">
        <v>1039</v>
      </c>
    </row>
    <row r="162" spans="2:15">
      <c r="B162" t="s">
        <v>1040</v>
      </c>
      <c r="C162" t="s">
        <v>962</v>
      </c>
      <c r="F162" t="s">
        <v>964</v>
      </c>
      <c r="J162" t="s">
        <v>961</v>
      </c>
    </row>
    <row r="163" spans="2:15">
      <c r="B163" t="s">
        <v>1041</v>
      </c>
    </row>
    <row r="165" spans="2:15">
      <c r="B165" s="111"/>
      <c r="C165" s="111" t="s">
        <v>1042</v>
      </c>
      <c r="D165" s="111"/>
      <c r="E165" s="111"/>
      <c r="F165" s="111" t="s">
        <v>1043</v>
      </c>
      <c r="G165" s="111"/>
      <c r="H165" s="111"/>
      <c r="I165" s="111"/>
      <c r="J165" s="111" t="s">
        <v>1044</v>
      </c>
      <c r="K165" s="111"/>
      <c r="L165" s="111"/>
      <c r="M165" s="111"/>
      <c r="N165" s="111"/>
      <c r="O165" s="111"/>
    </row>
    <row r="166" spans="2:15">
      <c r="B166" s="111"/>
      <c r="C166" s="111" t="s">
        <v>1045</v>
      </c>
      <c r="D166" s="111"/>
      <c r="E166" s="111"/>
      <c r="F166" s="199">
        <v>138.88999999999999</v>
      </c>
      <c r="G166" s="111"/>
      <c r="H166" s="111"/>
      <c r="I166" s="111"/>
      <c r="J166" s="111" t="s">
        <v>1044</v>
      </c>
      <c r="K166" s="111"/>
      <c r="L166" s="111"/>
      <c r="M166" s="111"/>
      <c r="N166" s="111"/>
      <c r="O166" s="111"/>
    </row>
    <row r="167" spans="2:15">
      <c r="B167" s="111"/>
      <c r="C167" s="191" t="s">
        <v>1046</v>
      </c>
      <c r="D167" s="191"/>
      <c r="E167" s="191"/>
      <c r="F167" s="198">
        <v>112.5</v>
      </c>
      <c r="G167" s="191" t="s">
        <v>1047</v>
      </c>
      <c r="H167" s="191"/>
      <c r="I167" s="191"/>
      <c r="J167" s="191" t="s">
        <v>1044</v>
      </c>
      <c r="K167" s="191"/>
      <c r="L167" s="191"/>
      <c r="M167" s="191"/>
      <c r="N167" s="191"/>
      <c r="O167" s="191"/>
    </row>
    <row r="168" spans="2:15">
      <c r="B168" s="111"/>
      <c r="C168" s="111" t="s">
        <v>1048</v>
      </c>
      <c r="D168" s="111"/>
      <c r="E168" s="111"/>
      <c r="F168" s="199">
        <v>112.5</v>
      </c>
      <c r="G168" s="111" t="s">
        <v>1047</v>
      </c>
      <c r="H168" s="111"/>
      <c r="I168" s="111"/>
      <c r="J168" s="111" t="s">
        <v>1049</v>
      </c>
      <c r="K168" s="111"/>
      <c r="L168" s="111" t="s">
        <v>1050</v>
      </c>
      <c r="M168" s="111"/>
      <c r="N168" s="111"/>
      <c r="O168" s="111"/>
    </row>
    <row r="169" spans="2:15">
      <c r="B169" s="111"/>
      <c r="C169" s="111" t="s">
        <v>1025</v>
      </c>
      <c r="D169" s="111"/>
      <c r="E169" s="111"/>
      <c r="F169" s="199">
        <v>139.76</v>
      </c>
      <c r="G169" s="111"/>
      <c r="H169" s="111"/>
      <c r="I169" s="111"/>
      <c r="J169" s="111" t="s">
        <v>1044</v>
      </c>
      <c r="K169" s="111"/>
      <c r="L169" s="111"/>
      <c r="M169" s="111" t="s">
        <v>1051</v>
      </c>
      <c r="N169" s="111"/>
      <c r="O169" s="111"/>
    </row>
    <row r="170" spans="2:15">
      <c r="B170" s="111"/>
      <c r="C170" s="111" t="s">
        <v>1052</v>
      </c>
      <c r="D170" s="111"/>
      <c r="E170" s="111"/>
      <c r="F170" s="199">
        <v>120</v>
      </c>
      <c r="G170" s="111" t="s">
        <v>1053</v>
      </c>
      <c r="H170" s="111"/>
      <c r="I170" s="111"/>
      <c r="J170" s="111" t="s">
        <v>1054</v>
      </c>
      <c r="K170" s="111"/>
      <c r="L170" s="111"/>
      <c r="M170" s="111"/>
      <c r="N170" s="111"/>
      <c r="O170" s="111"/>
    </row>
    <row r="171" spans="2:15">
      <c r="B171" s="111"/>
      <c r="C171" s="111" t="s">
        <v>1055</v>
      </c>
      <c r="D171" s="111"/>
      <c r="E171" s="111"/>
      <c r="F171" s="111" t="s">
        <v>1056</v>
      </c>
      <c r="G171" s="111"/>
      <c r="H171" s="111"/>
      <c r="I171" s="111"/>
      <c r="J171" s="111" t="s">
        <v>1057</v>
      </c>
      <c r="K171" s="111"/>
      <c r="L171" s="111"/>
      <c r="M171" s="111"/>
      <c r="N171" s="111"/>
      <c r="O171" s="111"/>
    </row>
    <row r="172" spans="2:15">
      <c r="B172" s="111"/>
      <c r="C172" s="111" t="s">
        <v>1058</v>
      </c>
      <c r="D172" s="111"/>
      <c r="E172" s="111"/>
      <c r="F172" s="199">
        <v>143.1</v>
      </c>
      <c r="G172" s="111"/>
      <c r="H172" s="111"/>
      <c r="I172" s="111"/>
      <c r="J172" s="111" t="s">
        <v>1044</v>
      </c>
      <c r="K172" s="111"/>
      <c r="L172" s="111"/>
      <c r="M172" s="111"/>
      <c r="N172" s="111"/>
      <c r="O172" s="111"/>
    </row>
    <row r="173" spans="2:15">
      <c r="B173" s="111"/>
      <c r="C173" s="197" t="s">
        <v>1059</v>
      </c>
      <c r="D173" s="197"/>
      <c r="E173" s="197"/>
      <c r="F173" s="197" t="s">
        <v>1060</v>
      </c>
      <c r="G173" s="197"/>
      <c r="H173" s="197"/>
      <c r="I173" s="197"/>
      <c r="J173" s="197" t="s">
        <v>1061</v>
      </c>
      <c r="K173" s="197"/>
      <c r="L173" s="197"/>
      <c r="M173" s="197"/>
      <c r="N173" s="197"/>
      <c r="O173" s="197"/>
    </row>
    <row r="174" spans="2:15">
      <c r="B174" s="111"/>
      <c r="C174" s="111" t="s">
        <v>54</v>
      </c>
      <c r="D174" s="111"/>
      <c r="E174" s="111"/>
      <c r="F174" s="111" t="s">
        <v>1062</v>
      </c>
      <c r="G174" s="111"/>
      <c r="H174" s="111"/>
      <c r="I174" s="111"/>
      <c r="J174" s="111" t="s">
        <v>1063</v>
      </c>
      <c r="K174" s="111"/>
      <c r="L174" s="111"/>
      <c r="M174" s="111"/>
      <c r="N174" s="111"/>
      <c r="O174" s="111"/>
    </row>
    <row r="175" spans="2:15">
      <c r="B175" s="111"/>
      <c r="C175" s="111" t="s">
        <v>42</v>
      </c>
      <c r="D175" s="111"/>
      <c r="E175" s="111"/>
      <c r="F175" s="111" t="s">
        <v>1062</v>
      </c>
      <c r="G175" s="111"/>
      <c r="H175" s="111"/>
      <c r="I175" s="111"/>
      <c r="J175" s="111" t="s">
        <v>1063</v>
      </c>
      <c r="K175" s="111"/>
      <c r="L175" s="111"/>
      <c r="M175" s="111"/>
      <c r="N175" s="111"/>
      <c r="O175" s="111"/>
    </row>
    <row r="176" spans="2:15">
      <c r="B176" s="188"/>
      <c r="C176" s="111" t="s">
        <v>1064</v>
      </c>
      <c r="D176" s="111"/>
      <c r="E176" s="111"/>
      <c r="F176" s="111" t="s">
        <v>1065</v>
      </c>
      <c r="G176" s="111"/>
      <c r="H176" s="111"/>
      <c r="I176" s="111"/>
      <c r="J176" s="111"/>
      <c r="K176" s="111"/>
      <c r="L176" s="111"/>
      <c r="M176" s="111"/>
      <c r="N176" s="111"/>
      <c r="O176" s="111"/>
    </row>
    <row r="177" spans="1:15">
      <c r="C177" s="188" t="s">
        <v>101</v>
      </c>
      <c r="D177" s="111"/>
      <c r="E177" s="111"/>
      <c r="F177" s="188" t="s">
        <v>1066</v>
      </c>
      <c r="G177" s="111"/>
      <c r="H177" s="111"/>
      <c r="I177" s="111"/>
      <c r="J177" s="111"/>
      <c r="K177" s="111"/>
      <c r="L177" s="111"/>
      <c r="M177" s="111"/>
      <c r="N177" s="111"/>
      <c r="O177" s="111"/>
    </row>
    <row r="179" spans="1:15">
      <c r="B179" t="s">
        <v>2829</v>
      </c>
      <c r="D179" t="s">
        <v>2920</v>
      </c>
      <c r="E179" t="s">
        <v>2921</v>
      </c>
    </row>
    <row r="180" spans="1:15">
      <c r="C180" t="s">
        <v>2815</v>
      </c>
      <c r="D180" t="s">
        <v>2925</v>
      </c>
      <c r="E180">
        <v>0.2</v>
      </c>
    </row>
    <row r="181" spans="1:15">
      <c r="C181" t="s">
        <v>2816</v>
      </c>
    </row>
    <row r="182" spans="1:15">
      <c r="C182" t="s">
        <v>2817</v>
      </c>
    </row>
    <row r="183" spans="1:15">
      <c r="A183" s="481" t="s">
        <v>2924</v>
      </c>
      <c r="C183" t="s">
        <v>2818</v>
      </c>
      <c r="D183">
        <v>30</v>
      </c>
    </row>
    <row r="184" spans="1:15">
      <c r="A184" s="481" t="s">
        <v>2924</v>
      </c>
      <c r="C184" t="s">
        <v>2819</v>
      </c>
      <c r="D184">
        <v>165</v>
      </c>
    </row>
    <row r="185" spans="1:15">
      <c r="A185" s="481" t="s">
        <v>2924</v>
      </c>
      <c r="B185" t="s">
        <v>2922</v>
      </c>
      <c r="C185" t="s">
        <v>2820</v>
      </c>
      <c r="D185">
        <v>30</v>
      </c>
    </row>
    <row r="186" spans="1:15">
      <c r="C186" t="s">
        <v>2821</v>
      </c>
      <c r="D186">
        <v>25</v>
      </c>
    </row>
    <row r="187" spans="1:15">
      <c r="C187" t="s">
        <v>2822</v>
      </c>
      <c r="D187">
        <v>160</v>
      </c>
    </row>
    <row r="188" spans="1:15">
      <c r="C188" t="s">
        <v>2823</v>
      </c>
      <c r="D188" t="s">
        <v>1112</v>
      </c>
    </row>
    <row r="189" spans="1:15">
      <c r="A189" s="481" t="s">
        <v>2924</v>
      </c>
      <c r="C189" t="s">
        <v>2824</v>
      </c>
      <c r="D189">
        <v>60</v>
      </c>
    </row>
    <row r="190" spans="1:15">
      <c r="C190" t="s">
        <v>2825</v>
      </c>
      <c r="D190" t="s">
        <v>1112</v>
      </c>
    </row>
    <row r="191" spans="1:15">
      <c r="C191" t="s">
        <v>2826</v>
      </c>
      <c r="D191" t="s">
        <v>1112</v>
      </c>
    </row>
    <row r="192" spans="1:15">
      <c r="A192" s="481" t="s">
        <v>2924</v>
      </c>
      <c r="C192" t="s">
        <v>2827</v>
      </c>
      <c r="D192">
        <v>5</v>
      </c>
    </row>
    <row r="193" spans="2:4">
      <c r="B193" t="s">
        <v>2923</v>
      </c>
      <c r="C193" t="s">
        <v>2828</v>
      </c>
      <c r="D193" t="s">
        <v>1112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topLeftCell="D34" workbookViewId="0">
      <selection activeCell="K38" sqref="K38"/>
    </sheetView>
  </sheetViews>
  <sheetFormatPr defaultRowHeight="15"/>
  <cols>
    <col min="2" max="2" width="27.7109375" customWidth="1"/>
    <col min="3" max="3" width="28.42578125" customWidth="1"/>
    <col min="4" max="4" width="35.5703125" customWidth="1"/>
    <col min="5" max="5" width="24.5703125" customWidth="1"/>
    <col min="6" max="6" width="19.42578125" customWidth="1"/>
    <col min="7" max="7" width="20.7109375" bestFit="1" customWidth="1"/>
    <col min="8" max="8" width="18.85546875" customWidth="1"/>
    <col min="9" max="9" width="15.140625" customWidth="1"/>
    <col min="10" max="10" width="13.7109375" customWidth="1"/>
  </cols>
  <sheetData>
    <row r="1" spans="1:11">
      <c r="A1" t="s">
        <v>37</v>
      </c>
      <c r="C1" t="s">
        <v>168</v>
      </c>
    </row>
    <row r="2" spans="1:11" ht="23.25">
      <c r="B2" s="27" t="s">
        <v>25</v>
      </c>
      <c r="C2" s="38" t="s">
        <v>26</v>
      </c>
      <c r="D2" s="38" t="s">
        <v>27</v>
      </c>
      <c r="E2" s="34" t="s">
        <v>35</v>
      </c>
      <c r="F2" s="34" t="s">
        <v>153</v>
      </c>
      <c r="G2" s="34" t="s">
        <v>126</v>
      </c>
    </row>
    <row r="3" spans="1:11">
      <c r="G3" t="s">
        <v>41</v>
      </c>
      <c r="J3" s="545" t="s">
        <v>2958</v>
      </c>
      <c r="K3" s="545" t="s">
        <v>2956</v>
      </c>
    </row>
    <row r="4" spans="1:11">
      <c r="C4" s="6" t="s">
        <v>466</v>
      </c>
    </row>
    <row r="5" spans="1:11">
      <c r="C5" t="s">
        <v>2957</v>
      </c>
      <c r="D5" t="s">
        <v>3842</v>
      </c>
      <c r="F5" t="s">
        <v>3844</v>
      </c>
    </row>
    <row r="6" spans="1:11">
      <c r="D6" t="s">
        <v>3843</v>
      </c>
    </row>
    <row r="7" spans="1:11" s="481" customFormat="1"/>
    <row r="8" spans="1:11" s="481" customFormat="1">
      <c r="C8" s="545" t="s">
        <v>3851</v>
      </c>
    </row>
    <row r="9" spans="1:11" s="481" customFormat="1"/>
    <row r="10" spans="1:11" s="481" customFormat="1"/>
    <row r="11" spans="1:11" s="481" customFormat="1"/>
    <row r="12" spans="1:11">
      <c r="B12" t="s">
        <v>25</v>
      </c>
      <c r="C12" t="s">
        <v>26</v>
      </c>
      <c r="D12" t="s">
        <v>27</v>
      </c>
      <c r="E12" t="s">
        <v>35</v>
      </c>
      <c r="G12" t="s">
        <v>25</v>
      </c>
    </row>
    <row r="13" spans="1:11">
      <c r="B13" t="s">
        <v>167</v>
      </c>
      <c r="C13" t="s">
        <v>93</v>
      </c>
      <c r="D13" t="s">
        <v>94</v>
      </c>
    </row>
    <row r="15" spans="1:11">
      <c r="B15" t="s">
        <v>3631</v>
      </c>
      <c r="D15" t="s">
        <v>3630</v>
      </c>
      <c r="F15" t="s">
        <v>3625</v>
      </c>
      <c r="H15" t="s">
        <v>3627</v>
      </c>
    </row>
    <row r="16" spans="1:11">
      <c r="A16" t="s">
        <v>3628</v>
      </c>
      <c r="C16">
        <v>1.85</v>
      </c>
      <c r="E16">
        <v>1.9</v>
      </c>
      <c r="F16" t="s">
        <v>3626</v>
      </c>
      <c r="I16">
        <v>1</v>
      </c>
    </row>
    <row r="17" spans="1:9">
      <c r="A17" s="17" t="s">
        <v>1859</v>
      </c>
      <c r="C17">
        <v>0.37</v>
      </c>
      <c r="E17" t="s">
        <v>3629</v>
      </c>
      <c r="I17">
        <v>0.4</v>
      </c>
    </row>
    <row r="18" spans="1:9">
      <c r="A18" s="17" t="s">
        <v>1860</v>
      </c>
      <c r="C18">
        <v>3.5000000000000003E-2</v>
      </c>
      <c r="E18">
        <v>0.02</v>
      </c>
      <c r="I18">
        <v>0.03</v>
      </c>
    </row>
    <row r="20" spans="1:9">
      <c r="B20" s="17" t="s">
        <v>1857</v>
      </c>
      <c r="C20" s="367" t="s">
        <v>1858</v>
      </c>
      <c r="D20" s="417">
        <v>1.9</v>
      </c>
      <c r="E20" s="417"/>
    </row>
    <row r="21" spans="1:9">
      <c r="C21" s="17">
        <v>0.5</v>
      </c>
      <c r="D21">
        <v>0.35</v>
      </c>
    </row>
    <row r="22" spans="1:9">
      <c r="C22" s="17" t="s">
        <v>1861</v>
      </c>
      <c r="D22" t="s">
        <v>3632</v>
      </c>
    </row>
    <row r="24" spans="1:9">
      <c r="C24" t="s">
        <v>3635</v>
      </c>
      <c r="D24" t="s">
        <v>3633</v>
      </c>
    </row>
    <row r="25" spans="1:9">
      <c r="D25" t="s">
        <v>3634</v>
      </c>
    </row>
    <row r="26" spans="1:9" ht="18.75">
      <c r="C26" s="268" t="s">
        <v>1560</v>
      </c>
      <c r="D26" s="23" t="s">
        <v>1530</v>
      </c>
      <c r="E26" s="23" t="s">
        <v>1561</v>
      </c>
      <c r="F26" s="269" t="s">
        <v>1562</v>
      </c>
      <c r="G26" s="23" t="s">
        <v>1563</v>
      </c>
      <c r="H26" s="23" t="s">
        <v>1564</v>
      </c>
    </row>
    <row r="27" spans="1:9" s="419" customFormat="1">
      <c r="B27" s="750" t="s">
        <v>3875</v>
      </c>
      <c r="C27" s="419" t="s">
        <v>1565</v>
      </c>
      <c r="D27" s="751" t="s">
        <v>38</v>
      </c>
      <c r="E27" s="752" t="s">
        <v>834</v>
      </c>
      <c r="F27" s="753" t="s">
        <v>835</v>
      </c>
      <c r="G27" s="754" t="s">
        <v>835</v>
      </c>
      <c r="H27" s="755">
        <v>400</v>
      </c>
    </row>
    <row r="28" spans="1:9">
      <c r="D28" s="179" t="s">
        <v>836</v>
      </c>
      <c r="E28" s="180" t="s">
        <v>837</v>
      </c>
      <c r="F28" s="181" t="s">
        <v>838</v>
      </c>
      <c r="G28" s="182" t="s">
        <v>835</v>
      </c>
      <c r="H28" s="180">
        <v>450</v>
      </c>
    </row>
    <row r="29" spans="1:9">
      <c r="D29" s="111" t="s">
        <v>839</v>
      </c>
      <c r="E29" s="12">
        <v>480</v>
      </c>
      <c r="F29" s="183" t="s">
        <v>840</v>
      </c>
      <c r="G29" s="115" t="s">
        <v>841</v>
      </c>
      <c r="H29" s="12">
        <v>480</v>
      </c>
    </row>
    <row r="30" spans="1:9">
      <c r="D30" s="111" t="s">
        <v>842</v>
      </c>
      <c r="E30" s="12" t="s">
        <v>843</v>
      </c>
      <c r="F30" s="183" t="s">
        <v>844</v>
      </c>
      <c r="G30" s="115" t="s">
        <v>845</v>
      </c>
      <c r="H30" s="12">
        <v>450</v>
      </c>
    </row>
    <row r="31" spans="1:9">
      <c r="D31" s="111" t="s">
        <v>846</v>
      </c>
      <c r="E31" s="12">
        <v>485</v>
      </c>
      <c r="F31" s="183" t="s">
        <v>847</v>
      </c>
      <c r="G31" s="115" t="s">
        <v>848</v>
      </c>
      <c r="H31" s="12">
        <v>555</v>
      </c>
    </row>
    <row r="32" spans="1:9">
      <c r="D32" s="111" t="s">
        <v>849</v>
      </c>
      <c r="E32" s="12">
        <v>490</v>
      </c>
      <c r="F32" s="183" t="s">
        <v>844</v>
      </c>
      <c r="G32" s="115" t="s">
        <v>850</v>
      </c>
      <c r="H32" s="12">
        <v>490</v>
      </c>
    </row>
    <row r="33" spans="3:11">
      <c r="D33" s="111" t="s">
        <v>851</v>
      </c>
      <c r="E33" s="12">
        <v>495</v>
      </c>
      <c r="F33" s="183" t="s">
        <v>847</v>
      </c>
      <c r="G33" s="115" t="s">
        <v>850</v>
      </c>
      <c r="H33" s="12">
        <v>545</v>
      </c>
    </row>
    <row r="34" spans="3:11">
      <c r="D34" s="111" t="s">
        <v>852</v>
      </c>
      <c r="E34" s="12">
        <v>480</v>
      </c>
      <c r="F34" s="183" t="s">
        <v>844</v>
      </c>
      <c r="G34" s="115" t="s">
        <v>853</v>
      </c>
      <c r="H34" s="12" t="s">
        <v>1566</v>
      </c>
    </row>
    <row r="35" spans="3:11">
      <c r="D35" s="111" t="s">
        <v>854</v>
      </c>
      <c r="E35" s="12">
        <v>425</v>
      </c>
      <c r="F35" s="183" t="s">
        <v>847</v>
      </c>
      <c r="G35" s="115" t="s">
        <v>855</v>
      </c>
      <c r="H35" s="12" t="s">
        <v>1567</v>
      </c>
    </row>
    <row r="36" spans="3:11">
      <c r="D36" s="111" t="s">
        <v>856</v>
      </c>
      <c r="E36" s="12" t="s">
        <v>857</v>
      </c>
      <c r="F36" s="183" t="s">
        <v>847</v>
      </c>
      <c r="G36" s="115" t="s">
        <v>858</v>
      </c>
      <c r="H36" s="111"/>
    </row>
    <row r="37" spans="3:11">
      <c r="C37" s="97">
        <v>6107613417</v>
      </c>
      <c r="D37" s="270" t="s">
        <v>859</v>
      </c>
      <c r="E37" s="97" t="s">
        <v>860</v>
      </c>
      <c r="F37" s="271" t="s">
        <v>861</v>
      </c>
      <c r="G37" s="272" t="s">
        <v>862</v>
      </c>
      <c r="H37" s="97"/>
    </row>
    <row r="38" spans="3:11" s="417" customFormat="1">
      <c r="D38" s="418"/>
      <c r="F38" s="298"/>
      <c r="G38" s="384"/>
      <c r="H38" s="417" t="s">
        <v>4113</v>
      </c>
      <c r="I38" s="417" t="s">
        <v>4114</v>
      </c>
      <c r="J38" s="417" t="s">
        <v>4115</v>
      </c>
      <c r="K38" s="417" t="s">
        <v>4136</v>
      </c>
    </row>
    <row r="39" spans="3:11" s="417" customFormat="1">
      <c r="D39" s="418"/>
      <c r="E39" s="417" t="s">
        <v>4112</v>
      </c>
      <c r="F39" s="298" t="s">
        <v>3338</v>
      </c>
      <c r="G39" s="384"/>
    </row>
    <row r="40" spans="3:11" s="417" customFormat="1">
      <c r="D40" s="418"/>
      <c r="F40" s="566" t="s">
        <v>3313</v>
      </c>
      <c r="G40" s="7" t="s">
        <v>3314</v>
      </c>
      <c r="H40" s="7" t="s">
        <v>3315</v>
      </c>
      <c r="I40" s="158" t="s">
        <v>3337</v>
      </c>
      <c r="K40" s="417" t="s">
        <v>4117</v>
      </c>
    </row>
    <row r="41" spans="3:11">
      <c r="K41" t="s">
        <v>4118</v>
      </c>
    </row>
    <row r="42" spans="3:11">
      <c r="D42" s="551" t="s">
        <v>3287</v>
      </c>
      <c r="E42" s="555" t="s">
        <v>3289</v>
      </c>
      <c r="G42" s="472">
        <v>530</v>
      </c>
      <c r="K42" t="s">
        <v>4119</v>
      </c>
    </row>
    <row r="43" spans="3:11" ht="18.75" customHeight="1">
      <c r="D43" s="552" t="s">
        <v>3288</v>
      </c>
      <c r="E43" s="555" t="s">
        <v>3290</v>
      </c>
      <c r="K43" t="s">
        <v>4120</v>
      </c>
    </row>
    <row r="44" spans="3:11">
      <c r="D44" s="553"/>
      <c r="E44" s="555" t="s">
        <v>3291</v>
      </c>
      <c r="K44" t="s">
        <v>4121</v>
      </c>
    </row>
    <row r="45" spans="3:11">
      <c r="D45" s="553"/>
      <c r="K45" t="s">
        <v>4122</v>
      </c>
    </row>
    <row r="46" spans="3:11">
      <c r="K46" t="s">
        <v>4123</v>
      </c>
    </row>
    <row r="48" spans="3:11">
      <c r="K48" t="s">
        <v>4124</v>
      </c>
    </row>
    <row r="49" spans="4:11">
      <c r="D49" s="551" t="s">
        <v>3292</v>
      </c>
      <c r="E49" s="555" t="s">
        <v>3294</v>
      </c>
      <c r="G49" t="s">
        <v>3301</v>
      </c>
    </row>
    <row r="50" spans="4:11">
      <c r="D50" s="552" t="s">
        <v>3293</v>
      </c>
      <c r="E50" s="555" t="s">
        <v>3290</v>
      </c>
      <c r="K50" t="s">
        <v>4125</v>
      </c>
    </row>
    <row r="51" spans="4:11">
      <c r="D51" s="553"/>
      <c r="E51" s="555" t="s">
        <v>3295</v>
      </c>
    </row>
    <row r="52" spans="4:11">
      <c r="F52" s="472">
        <v>300</v>
      </c>
      <c r="G52" s="472">
        <v>375</v>
      </c>
      <c r="H52" s="472">
        <v>500</v>
      </c>
      <c r="I52">
        <v>595</v>
      </c>
      <c r="K52" t="s">
        <v>4126</v>
      </c>
    </row>
    <row r="53" spans="4:11">
      <c r="D53" s="565" t="s">
        <v>3296</v>
      </c>
      <c r="E53" s="555" t="s">
        <v>3298</v>
      </c>
      <c r="G53" t="s">
        <v>3305</v>
      </c>
      <c r="H53" s="472" t="s">
        <v>3311</v>
      </c>
    </row>
    <row r="54" spans="4:11">
      <c r="D54" s="552" t="s">
        <v>3297</v>
      </c>
      <c r="E54" s="555" t="s">
        <v>3290</v>
      </c>
      <c r="G54" t="s">
        <v>3312</v>
      </c>
      <c r="K54" t="s">
        <v>4127</v>
      </c>
    </row>
    <row r="55" spans="4:11">
      <c r="D55" s="553"/>
      <c r="E55" s="555" t="s">
        <v>3299</v>
      </c>
      <c r="G55" t="s">
        <v>4116</v>
      </c>
      <c r="K55" t="s">
        <v>4128</v>
      </c>
    </row>
    <row r="57" spans="4:11" ht="15.75">
      <c r="D57" s="564" t="s">
        <v>3302</v>
      </c>
      <c r="E57" s="556" t="s">
        <v>3303</v>
      </c>
      <c r="G57" t="s">
        <v>3309</v>
      </c>
      <c r="K57" t="s">
        <v>4129</v>
      </c>
    </row>
    <row r="58" spans="4:11">
      <c r="E58" s="556" t="s">
        <v>3304</v>
      </c>
      <c r="K58" t="s">
        <v>4130</v>
      </c>
    </row>
    <row r="59" spans="4:11" ht="15.75">
      <c r="E59" s="554" t="s">
        <v>3308</v>
      </c>
      <c r="K59" t="s">
        <v>4131</v>
      </c>
    </row>
    <row r="60" spans="4:11">
      <c r="K60" t="s">
        <v>4132</v>
      </c>
    </row>
    <row r="61" spans="4:11" ht="15.75">
      <c r="D61" s="557" t="s">
        <v>3300</v>
      </c>
      <c r="E61" s="558" t="s">
        <v>3306</v>
      </c>
      <c r="G61" t="s">
        <v>3310</v>
      </c>
      <c r="K61" t="s">
        <v>4133</v>
      </c>
    </row>
    <row r="62" spans="4:11">
      <c r="D62" s="560" t="s">
        <v>3306</v>
      </c>
      <c r="E62" s="563" t="s">
        <v>3307</v>
      </c>
      <c r="K62" t="s">
        <v>4134</v>
      </c>
    </row>
    <row r="63" spans="4:11" ht="15.75">
      <c r="E63" s="481"/>
      <c r="F63" s="559"/>
    </row>
    <row r="64" spans="4:11">
      <c r="K64" t="s">
        <v>4135</v>
      </c>
    </row>
    <row r="66" spans="5:5" ht="15.75">
      <c r="E66" s="561"/>
    </row>
    <row r="67" spans="5:5" ht="15.75">
      <c r="E67" s="84"/>
    </row>
    <row r="68" spans="5:5" ht="15.75">
      <c r="E68" s="562"/>
    </row>
  </sheetData>
  <hyperlinks>
    <hyperlink ref="D42" r:id="rId1" display="http://www.domesticdumpsters.com/roll_off_areas/pennsylvania/philadelphia_dumpster_rental.htm"/>
    <hyperlink ref="D49" r:id="rId2" display="http://www.burnscompany.net/"/>
    <hyperlink ref="D53" r:id="rId3" display="http://www.localrolloff.com/"/>
    <hyperlink ref="B27" r:id="rId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2"/>
  <sheetViews>
    <sheetView topLeftCell="A52" workbookViewId="0">
      <selection activeCell="C67" sqref="C67"/>
    </sheetView>
  </sheetViews>
  <sheetFormatPr defaultRowHeight="15"/>
  <cols>
    <col min="1" max="1" width="10.42578125" style="481" customWidth="1"/>
    <col min="2" max="2" width="9.5703125" customWidth="1"/>
    <col min="3" max="3" width="82.5703125" customWidth="1"/>
    <col min="4" max="4" width="20.5703125" customWidth="1"/>
    <col min="5" max="6" width="19" customWidth="1"/>
    <col min="7" max="7" width="25.28515625" customWidth="1"/>
    <col min="8" max="8" width="24.5703125" customWidth="1"/>
    <col min="11" max="11" width="11.140625" customWidth="1"/>
  </cols>
  <sheetData>
    <row r="1" spans="2:8" ht="18.75">
      <c r="C1" s="23" t="s">
        <v>179</v>
      </c>
      <c r="E1" s="17" t="s">
        <v>924</v>
      </c>
    </row>
    <row r="2" spans="2:8">
      <c r="B2" s="7" t="s">
        <v>1994</v>
      </c>
      <c r="C2" s="7" t="s">
        <v>1978</v>
      </c>
    </row>
    <row r="3" spans="2:8">
      <c r="C3" t="s">
        <v>1979</v>
      </c>
    </row>
    <row r="4" spans="2:8">
      <c r="C4" t="s">
        <v>1980</v>
      </c>
    </row>
    <row r="5" spans="2:8">
      <c r="C5" t="s">
        <v>1981</v>
      </c>
    </row>
    <row r="6" spans="2:8">
      <c r="C6" t="s">
        <v>1982</v>
      </c>
    </row>
    <row r="7" spans="2:8">
      <c r="C7" t="s">
        <v>1983</v>
      </c>
    </row>
    <row r="8" spans="2:8">
      <c r="C8" t="s">
        <v>1984</v>
      </c>
    </row>
    <row r="9" spans="2:8">
      <c r="C9" t="s">
        <v>1985</v>
      </c>
    </row>
    <row r="11" spans="2:8">
      <c r="C11" t="s">
        <v>1986</v>
      </c>
    </row>
    <row r="12" spans="2:8">
      <c r="C12" t="s">
        <v>1987</v>
      </c>
    </row>
    <row r="13" spans="2:8">
      <c r="C13" t="s">
        <v>1988</v>
      </c>
    </row>
    <row r="14" spans="2:8">
      <c r="C14" t="s">
        <v>1989</v>
      </c>
    </row>
    <row r="15" spans="2:8">
      <c r="C15" s="41" t="s">
        <v>1990</v>
      </c>
      <c r="D15" s="41"/>
      <c r="E15" s="41"/>
      <c r="F15" s="41"/>
      <c r="G15" s="41"/>
      <c r="H15" s="41"/>
    </row>
    <row r="16" spans="2:8">
      <c r="C16" t="s">
        <v>1991</v>
      </c>
    </row>
    <row r="17" spans="1:12">
      <c r="D17" t="s">
        <v>1992</v>
      </c>
    </row>
    <row r="18" spans="1:12">
      <c r="C18" t="s">
        <v>1993</v>
      </c>
    </row>
    <row r="20" spans="1:12" ht="21">
      <c r="C20" s="24" t="s">
        <v>165</v>
      </c>
      <c r="D20" s="79" t="s">
        <v>26</v>
      </c>
      <c r="E20" s="80" t="s">
        <v>27</v>
      </c>
      <c r="F20" s="80" t="s">
        <v>143</v>
      </c>
      <c r="G20" s="79" t="s">
        <v>35</v>
      </c>
      <c r="H20" s="79" t="s">
        <v>178</v>
      </c>
      <c r="I20" s="24"/>
      <c r="J20" s="24"/>
    </row>
    <row r="21" spans="1:12" ht="21">
      <c r="C21" s="30" t="s">
        <v>1226</v>
      </c>
      <c r="D21" s="79"/>
      <c r="E21" s="80"/>
      <c r="F21" s="80"/>
      <c r="G21" s="79"/>
      <c r="H21" s="79"/>
      <c r="I21" s="24"/>
      <c r="J21" s="24"/>
    </row>
    <row r="22" spans="1:12" ht="21">
      <c r="C22" s="84" t="s">
        <v>3996</v>
      </c>
      <c r="D22" s="89" t="s">
        <v>3997</v>
      </c>
      <c r="E22" s="494">
        <v>1038</v>
      </c>
      <c r="F22" s="494"/>
      <c r="G22" s="417"/>
      <c r="H22" s="89"/>
      <c r="I22" s="24"/>
      <c r="J22" s="24"/>
    </row>
    <row r="23" spans="1:12" s="481" customFormat="1" ht="13.5" customHeight="1">
      <c r="C23" s="84" t="s">
        <v>3995</v>
      </c>
      <c r="D23" s="89" t="s">
        <v>3994</v>
      </c>
      <c r="E23" s="494">
        <v>873.28</v>
      </c>
      <c r="F23" s="494"/>
      <c r="G23" s="417"/>
      <c r="H23" s="89"/>
      <c r="I23" s="24"/>
      <c r="J23" s="24"/>
    </row>
    <row r="24" spans="1:12" s="481" customFormat="1" ht="13.5" customHeight="1">
      <c r="C24" s="84" t="s">
        <v>3999</v>
      </c>
      <c r="D24" s="89" t="s">
        <v>3998</v>
      </c>
      <c r="E24" s="481">
        <v>64.75</v>
      </c>
      <c r="F24" s="494"/>
      <c r="G24" s="417"/>
      <c r="H24" s="89"/>
      <c r="I24" s="24"/>
      <c r="J24" s="24"/>
    </row>
    <row r="25" spans="1:12" s="481" customFormat="1" ht="13.5" customHeight="1">
      <c r="C25" s="30"/>
      <c r="D25" s="89"/>
      <c r="E25" s="494"/>
      <c r="F25" s="494"/>
      <c r="G25" s="417"/>
      <c r="H25" s="89"/>
      <c r="I25" s="24"/>
      <c r="J25" s="24"/>
    </row>
    <row r="26" spans="1:12" ht="17.25" customHeight="1">
      <c r="C26" t="s">
        <v>2521</v>
      </c>
      <c r="D26" t="s">
        <v>1292</v>
      </c>
      <c r="E26">
        <v>59.5</v>
      </c>
      <c r="F26" s="89"/>
      <c r="G26" s="176" t="s">
        <v>2942</v>
      </c>
      <c r="H26" s="35"/>
      <c r="I26" s="24"/>
      <c r="J26" s="24"/>
    </row>
    <row r="27" spans="1:12" ht="17.25" customHeight="1">
      <c r="C27" t="s">
        <v>2522</v>
      </c>
      <c r="D27" s="13" t="s">
        <v>1824</v>
      </c>
      <c r="E27" s="13" t="s">
        <v>1825</v>
      </c>
      <c r="F27" s="13" t="s">
        <v>1819</v>
      </c>
      <c r="G27" s="289" t="s">
        <v>1820</v>
      </c>
      <c r="H27" s="378">
        <v>64</v>
      </c>
      <c r="J27" s="24"/>
    </row>
    <row r="28" spans="1:12" ht="16.5" customHeight="1">
      <c r="C28" t="s">
        <v>2524</v>
      </c>
      <c r="F28" s="80"/>
      <c r="G28" s="79"/>
      <c r="H28" s="79"/>
      <c r="I28" s="24"/>
      <c r="J28" s="24"/>
    </row>
    <row r="29" spans="1:12" ht="16.5" customHeight="1">
      <c r="C29" t="s">
        <v>2523</v>
      </c>
      <c r="F29" s="80"/>
      <c r="G29" s="79"/>
      <c r="H29" s="79"/>
      <c r="I29" s="24"/>
      <c r="J29" s="24"/>
    </row>
    <row r="30" spans="1:12" ht="16.5" customHeight="1">
      <c r="A30" s="419" t="s">
        <v>2955</v>
      </c>
      <c r="D30" t="s">
        <v>2662</v>
      </c>
      <c r="F30" s="80"/>
      <c r="G30" s="79"/>
      <c r="H30" s="79"/>
      <c r="I30" s="24"/>
      <c r="J30" s="24"/>
    </row>
    <row r="31" spans="1:12" ht="20.25" customHeight="1">
      <c r="A31" s="481" t="s">
        <v>2525</v>
      </c>
      <c r="C31" t="s">
        <v>2526</v>
      </c>
      <c r="D31" s="89" t="s">
        <v>2023</v>
      </c>
      <c r="E31" s="41">
        <v>6.98</v>
      </c>
      <c r="F31" s="80"/>
      <c r="G31" t="s">
        <v>1308</v>
      </c>
      <c r="H31" s="89">
        <v>7.5</v>
      </c>
      <c r="I31" s="84" t="s">
        <v>3845</v>
      </c>
      <c r="J31" s="84"/>
    </row>
    <row r="32" spans="1:12" s="84" customFormat="1" ht="15.75">
      <c r="A32" s="84" t="s">
        <v>446</v>
      </c>
      <c r="B32" s="495" t="s">
        <v>2952</v>
      </c>
      <c r="C32" s="41" t="s">
        <v>1782</v>
      </c>
      <c r="D32" s="84" t="s">
        <v>1308</v>
      </c>
      <c r="E32" s="87">
        <v>4.7</v>
      </c>
      <c r="F32" s="87"/>
      <c r="G32" s="84" t="s">
        <v>1087</v>
      </c>
      <c r="H32" s="84" t="s">
        <v>2020</v>
      </c>
      <c r="I32" s="84" t="s">
        <v>2021</v>
      </c>
      <c r="K32" s="84" t="s">
        <v>2943</v>
      </c>
      <c r="L32" s="543" t="s">
        <v>2944</v>
      </c>
    </row>
    <row r="33" spans="1:12" s="84" customFormat="1" ht="15.75">
      <c r="B33" s="495" t="s">
        <v>2951</v>
      </c>
      <c r="C33" s="417"/>
      <c r="E33" s="87"/>
      <c r="F33" s="87"/>
      <c r="L33" s="543"/>
    </row>
    <row r="34" spans="1:12" ht="20.25" customHeight="1">
      <c r="B34" s="54"/>
      <c r="C34" s="41" t="s">
        <v>1757</v>
      </c>
      <c r="D34" s="41"/>
      <c r="E34" s="41"/>
      <c r="F34" s="80"/>
      <c r="G34" s="79"/>
      <c r="H34" s="79"/>
      <c r="I34" s="24"/>
      <c r="J34" s="24"/>
    </row>
    <row r="35" spans="1:12" s="470" customFormat="1" ht="20.25" customHeight="1">
      <c r="A35" s="481"/>
      <c r="C35" s="417"/>
      <c r="D35" s="417"/>
      <c r="E35" s="417"/>
      <c r="F35" s="80"/>
      <c r="G35" s="79"/>
      <c r="H35" s="79"/>
      <c r="I35" s="24"/>
      <c r="J35" s="24"/>
    </row>
    <row r="36" spans="1:12" s="415" customFormat="1" ht="20.25" customHeight="1">
      <c r="A36" s="481"/>
      <c r="C36" s="418" t="s">
        <v>2309</v>
      </c>
      <c r="D36" s="417"/>
      <c r="E36" s="417"/>
      <c r="F36" s="80"/>
      <c r="G36" s="79"/>
      <c r="H36" s="79"/>
      <c r="I36" s="24"/>
      <c r="J36" s="24"/>
    </row>
    <row r="37" spans="1:12" s="481" customFormat="1" ht="20.25" customHeight="1">
      <c r="C37" s="418" t="s">
        <v>3986</v>
      </c>
      <c r="D37" s="417"/>
      <c r="E37" s="417"/>
      <c r="F37" s="80"/>
      <c r="G37" s="79"/>
      <c r="H37" s="79"/>
      <c r="I37" s="24"/>
      <c r="J37" s="24"/>
    </row>
    <row r="38" spans="1:12" s="481" customFormat="1" ht="20.25" customHeight="1">
      <c r="C38" s="418" t="s">
        <v>3987</v>
      </c>
      <c r="D38" s="417"/>
      <c r="E38" s="417"/>
      <c r="F38" s="80"/>
      <c r="G38" s="79"/>
      <c r="H38" s="79"/>
      <c r="I38" s="24"/>
      <c r="J38" s="24"/>
    </row>
    <row r="39" spans="1:12" s="481" customFormat="1" ht="20.25" customHeight="1">
      <c r="C39" s="418"/>
      <c r="D39" s="417"/>
      <c r="E39" s="417"/>
      <c r="F39" s="80"/>
      <c r="G39" s="79"/>
      <c r="H39" s="79"/>
      <c r="I39" s="24"/>
      <c r="J39" s="24"/>
    </row>
    <row r="40" spans="1:12" s="415" customFormat="1" ht="17.25" customHeight="1">
      <c r="A40" s="481"/>
      <c r="C40" s="418" t="s">
        <v>2066</v>
      </c>
      <c r="D40" s="418" t="s">
        <v>874</v>
      </c>
      <c r="E40" s="418">
        <v>3.92</v>
      </c>
      <c r="F40" s="432"/>
      <c r="G40" s="418" t="s">
        <v>54</v>
      </c>
      <c r="H40" s="418">
        <v>5.8</v>
      </c>
      <c r="I40" s="24"/>
      <c r="J40" s="24"/>
    </row>
    <row r="41" spans="1:12" s="481" customFormat="1" ht="17.25" customHeight="1">
      <c r="C41" s="418" t="s">
        <v>3640</v>
      </c>
      <c r="D41" s="418"/>
      <c r="E41" s="418"/>
      <c r="F41" s="432"/>
      <c r="G41" s="418"/>
      <c r="H41" s="418"/>
      <c r="I41" s="24"/>
      <c r="J41" s="24"/>
    </row>
    <row r="42" spans="1:12" s="481" customFormat="1" ht="17.25" customHeight="1">
      <c r="C42" s="418" t="s">
        <v>3641</v>
      </c>
      <c r="D42" s="418" t="s">
        <v>683</v>
      </c>
      <c r="E42" s="739">
        <v>15</v>
      </c>
      <c r="F42" s="432"/>
      <c r="G42" s="418"/>
      <c r="H42" s="418"/>
      <c r="I42" s="24"/>
      <c r="J42" s="24"/>
    </row>
    <row r="43" spans="1:12" s="481" customFormat="1" ht="17.25" customHeight="1">
      <c r="C43" s="418"/>
      <c r="D43" s="418"/>
      <c r="E43" s="739"/>
      <c r="F43" s="432"/>
      <c r="G43" s="418"/>
      <c r="H43" s="418"/>
      <c r="I43" s="24"/>
      <c r="J43" s="24"/>
    </row>
    <row r="44" spans="1:12" s="481" customFormat="1" ht="17.25" customHeight="1">
      <c r="C44" s="418" t="s">
        <v>3642</v>
      </c>
      <c r="D44" s="418"/>
      <c r="E44" s="418"/>
      <c r="F44" s="432"/>
      <c r="G44" s="418"/>
      <c r="H44" s="418"/>
      <c r="I44" s="24"/>
      <c r="J44" s="24"/>
    </row>
    <row r="45" spans="1:12" s="481" customFormat="1" ht="17.25" customHeight="1">
      <c r="C45" s="418" t="s">
        <v>3643</v>
      </c>
      <c r="D45" s="418"/>
      <c r="E45" s="418"/>
      <c r="F45" s="432"/>
      <c r="G45" s="418"/>
      <c r="H45" s="418"/>
      <c r="I45" s="24"/>
      <c r="J45" s="24"/>
    </row>
    <row r="46" spans="1:12" s="481" customFormat="1" ht="17.25" customHeight="1">
      <c r="C46" s="418" t="s">
        <v>3644</v>
      </c>
      <c r="D46" s="418"/>
      <c r="E46" s="418"/>
      <c r="F46" s="432"/>
      <c r="G46" s="418"/>
      <c r="H46" s="418"/>
      <c r="I46" s="24"/>
      <c r="J46" s="24"/>
    </row>
    <row r="47" spans="1:12" s="481" customFormat="1" ht="17.25" customHeight="1">
      <c r="C47" s="418"/>
      <c r="D47" s="418"/>
      <c r="E47" s="418"/>
      <c r="F47" s="432"/>
      <c r="G47" s="418"/>
      <c r="H47" s="418"/>
      <c r="I47" s="24"/>
      <c r="J47" s="24"/>
    </row>
    <row r="48" spans="1:12" s="415" customFormat="1" ht="16.5" customHeight="1">
      <c r="A48" s="481"/>
      <c r="C48" s="418" t="s">
        <v>2068</v>
      </c>
      <c r="D48" s="392" t="s">
        <v>1841</v>
      </c>
      <c r="E48" s="433">
        <v>5.44</v>
      </c>
      <c r="F48" s="433"/>
      <c r="G48" s="392"/>
      <c r="H48" s="392"/>
      <c r="I48" s="24"/>
      <c r="J48" s="24"/>
    </row>
    <row r="49" spans="1:12" s="415" customFormat="1" ht="15.75" customHeight="1">
      <c r="A49" s="481"/>
      <c r="D49" s="402"/>
      <c r="E49" s="433"/>
      <c r="F49" s="433"/>
      <c r="G49" s="392"/>
      <c r="H49" s="392"/>
      <c r="I49" s="24"/>
      <c r="J49" s="24"/>
    </row>
    <row r="50" spans="1:12" s="481" customFormat="1" ht="15.75" customHeight="1">
      <c r="C50" s="418"/>
      <c r="D50" s="402"/>
      <c r="E50" s="433"/>
      <c r="F50" s="433"/>
      <c r="G50" s="392"/>
      <c r="H50" s="392"/>
      <c r="I50" s="24"/>
      <c r="J50" s="24"/>
    </row>
    <row r="51" spans="1:12" s="481" customFormat="1" ht="15.75" customHeight="1">
      <c r="C51" s="418" t="s">
        <v>2067</v>
      </c>
      <c r="D51" s="402"/>
      <c r="E51" s="433"/>
      <c r="F51" s="433"/>
      <c r="G51" s="392"/>
      <c r="H51" s="392"/>
      <c r="I51" s="24"/>
      <c r="J51" s="24"/>
    </row>
    <row r="52" spans="1:12" s="481" customFormat="1" ht="15.75" customHeight="1">
      <c r="C52" s="418"/>
      <c r="D52" s="402"/>
      <c r="E52" s="433"/>
      <c r="F52" s="433"/>
      <c r="G52" s="392"/>
      <c r="H52" s="392"/>
      <c r="I52" s="24"/>
      <c r="J52" s="24"/>
    </row>
    <row r="53" spans="1:12" s="415" customFormat="1" ht="14.25" customHeight="1">
      <c r="A53" s="481"/>
      <c r="C53" s="405" t="s">
        <v>4140</v>
      </c>
      <c r="D53" s="390" t="s">
        <v>122</v>
      </c>
      <c r="E53" s="376">
        <v>17.12</v>
      </c>
      <c r="F53" s="376"/>
      <c r="G53" s="405"/>
      <c r="H53" s="405"/>
      <c r="I53" s="24"/>
      <c r="J53" s="24"/>
    </row>
    <row r="54" spans="1:12" s="481" customFormat="1" ht="14.25" customHeight="1">
      <c r="C54" s="405"/>
      <c r="D54" s="390"/>
      <c r="E54" s="376"/>
      <c r="F54" s="376"/>
      <c r="G54" s="405"/>
      <c r="H54" s="405"/>
      <c r="I54" s="24"/>
      <c r="J54" s="24"/>
    </row>
    <row r="55" spans="1:12" s="415" customFormat="1" ht="15.75" customHeight="1">
      <c r="A55" s="481"/>
      <c r="C55" s="405" t="s">
        <v>2069</v>
      </c>
      <c r="D55" s="418" t="s">
        <v>1842</v>
      </c>
      <c r="E55" s="434">
        <v>14.61</v>
      </c>
      <c r="F55" s="432"/>
      <c r="G55" s="418" t="s">
        <v>1846</v>
      </c>
      <c r="H55" s="434">
        <v>18.12</v>
      </c>
      <c r="I55" s="24"/>
      <c r="J55" s="24"/>
    </row>
    <row r="56" spans="1:12" s="415" customFormat="1" ht="16.5" customHeight="1">
      <c r="A56" s="481"/>
      <c r="C56" s="405" t="s">
        <v>2070</v>
      </c>
      <c r="D56" s="402"/>
      <c r="E56" s="433"/>
      <c r="F56" s="433"/>
      <c r="G56" s="392"/>
      <c r="H56" s="392"/>
      <c r="I56" s="24"/>
      <c r="J56" s="24"/>
    </row>
    <row r="57" spans="1:12" s="415" customFormat="1" ht="16.5" customHeight="1">
      <c r="A57" s="481"/>
      <c r="C57" s="405" t="s">
        <v>2071</v>
      </c>
      <c r="D57" s="402"/>
      <c r="E57" s="433"/>
      <c r="F57" s="433"/>
      <c r="G57" s="392"/>
      <c r="H57" s="392"/>
      <c r="I57" s="24"/>
      <c r="J57" s="24"/>
    </row>
    <row r="58" spans="1:12" s="415" customFormat="1" ht="20.25" customHeight="1">
      <c r="A58" s="481"/>
      <c r="C58" s="417"/>
      <c r="D58" s="417"/>
      <c r="E58" s="417"/>
      <c r="F58" s="80"/>
      <c r="G58" s="79"/>
      <c r="H58" s="79"/>
      <c r="I58" s="24"/>
      <c r="J58" s="24"/>
    </row>
    <row r="59" spans="1:12" ht="16.5" customHeight="1">
      <c r="C59" s="30" t="s">
        <v>200</v>
      </c>
      <c r="D59" s="24"/>
      <c r="E59" s="25"/>
      <c r="F59" s="25"/>
      <c r="G59" s="24"/>
      <c r="H59" s="24"/>
      <c r="I59" s="24"/>
      <c r="J59" s="24"/>
    </row>
    <row r="60" spans="1:12" ht="16.5" customHeight="1">
      <c r="B60" s="56"/>
      <c r="C60" s="82" t="s">
        <v>2940</v>
      </c>
      <c r="D60" s="176" t="s">
        <v>1292</v>
      </c>
      <c r="E60" s="25"/>
      <c r="F60" s="549" t="s">
        <v>2942</v>
      </c>
      <c r="G60" s="84">
        <v>7.5</v>
      </c>
      <c r="H60" s="176" t="s">
        <v>683</v>
      </c>
      <c r="I60" s="24"/>
      <c r="J60" s="24"/>
    </row>
    <row r="61" spans="1:12" ht="16.5" customHeight="1">
      <c r="B61" s="56"/>
      <c r="C61" s="82" t="s">
        <v>2941</v>
      </c>
      <c r="D61" s="176" t="s">
        <v>1292</v>
      </c>
      <c r="E61" s="25"/>
      <c r="F61" s="549" t="s">
        <v>2942</v>
      </c>
      <c r="G61" s="84">
        <v>7.5</v>
      </c>
      <c r="H61" s="176" t="s">
        <v>683</v>
      </c>
      <c r="I61" s="24"/>
      <c r="J61" s="24"/>
    </row>
    <row r="62" spans="1:12" ht="16.5" customHeight="1">
      <c r="B62" s="56"/>
      <c r="C62" s="82" t="s">
        <v>782</v>
      </c>
      <c r="D62" s="176" t="s">
        <v>1292</v>
      </c>
      <c r="E62" s="25"/>
      <c r="F62" s="25"/>
      <c r="G62" s="24"/>
      <c r="H62" s="176" t="s">
        <v>683</v>
      </c>
      <c r="I62" s="24"/>
      <c r="J62" s="24"/>
    </row>
    <row r="63" spans="1:12" s="41" customFormat="1" ht="16.5" customHeight="1">
      <c r="A63" s="417"/>
      <c r="C63" s="334"/>
      <c r="D63" s="79"/>
      <c r="E63" s="80"/>
      <c r="F63" s="80"/>
      <c r="G63" s="79"/>
      <c r="H63" s="79"/>
      <c r="I63" s="79"/>
      <c r="J63" s="79"/>
    </row>
    <row r="64" spans="1:12">
      <c r="A64" s="54"/>
      <c r="B64" s="56"/>
      <c r="C64" t="s">
        <v>56</v>
      </c>
      <c r="D64" t="s">
        <v>1940</v>
      </c>
      <c r="E64">
        <v>3.75</v>
      </c>
      <c r="G64" s="341" t="s">
        <v>683</v>
      </c>
      <c r="H64" s="41">
        <v>4.5</v>
      </c>
      <c r="K64" s="41" t="s">
        <v>57</v>
      </c>
      <c r="L64" s="340">
        <v>4.75</v>
      </c>
    </row>
    <row r="65" spans="1:10" ht="16.5" customHeight="1">
      <c r="C65" s="173" t="s">
        <v>2310</v>
      </c>
      <c r="D65" s="24"/>
      <c r="E65" s="25"/>
      <c r="F65" s="25"/>
      <c r="G65" s="24"/>
      <c r="H65" s="24"/>
      <c r="I65" s="24"/>
      <c r="J65" s="24"/>
    </row>
    <row r="66" spans="1:10" ht="16.5" customHeight="1">
      <c r="A66" s="54" t="s">
        <v>2527</v>
      </c>
      <c r="B66" s="417"/>
      <c r="C66" s="405" t="s">
        <v>4429</v>
      </c>
      <c r="D66" s="418" t="s">
        <v>1824</v>
      </c>
      <c r="E66" s="434">
        <v>7</v>
      </c>
      <c r="F66" s="405" t="s">
        <v>1838</v>
      </c>
      <c r="G66" s="405" t="s">
        <v>1820</v>
      </c>
      <c r="H66" s="378">
        <v>7.2</v>
      </c>
      <c r="I66" s="24"/>
      <c r="J66" s="24"/>
    </row>
    <row r="67" spans="1:10" s="417" customFormat="1" ht="16.5" customHeight="1">
      <c r="A67" s="482" t="s">
        <v>2528</v>
      </c>
      <c r="C67" s="418"/>
      <c r="D67" s="418"/>
      <c r="E67" s="434"/>
      <c r="F67" s="418"/>
      <c r="G67" s="418"/>
      <c r="H67" s="434"/>
      <c r="I67" s="79"/>
      <c r="J67" s="79"/>
    </row>
    <row r="68" spans="1:10" ht="18.75" customHeight="1">
      <c r="C68" s="30" t="s">
        <v>1780</v>
      </c>
      <c r="D68" s="24"/>
      <c r="E68" s="25"/>
      <c r="F68" s="25"/>
      <c r="G68" s="24"/>
      <c r="H68" s="24"/>
      <c r="I68" s="24"/>
      <c r="J68" s="24"/>
    </row>
    <row r="69" spans="1:10" ht="21">
      <c r="A69" s="481" t="s">
        <v>4309</v>
      </c>
      <c r="C69" s="171" t="s">
        <v>753</v>
      </c>
      <c r="D69" s="24"/>
      <c r="E69" s="25"/>
      <c r="F69" s="25"/>
      <c r="G69" s="24"/>
      <c r="H69" s="24"/>
      <c r="I69" s="24"/>
      <c r="J69" s="24"/>
    </row>
    <row r="70" spans="1:10" ht="21">
      <c r="B70" s="56" t="s">
        <v>1788</v>
      </c>
      <c r="D70" s="24"/>
      <c r="E70" s="25"/>
      <c r="F70" s="25"/>
      <c r="G70" s="24"/>
      <c r="H70" s="24"/>
      <c r="I70" s="24"/>
      <c r="J70" s="24"/>
    </row>
    <row r="71" spans="1:10">
      <c r="B71" s="56"/>
      <c r="C71" t="s">
        <v>1787</v>
      </c>
      <c r="D71" t="s">
        <v>39</v>
      </c>
      <c r="E71" s="3" t="s">
        <v>1789</v>
      </c>
      <c r="F71" t="s">
        <v>1938</v>
      </c>
      <c r="G71" t="s">
        <v>1939</v>
      </c>
      <c r="H71" s="17" t="s">
        <v>1790</v>
      </c>
    </row>
    <row r="72" spans="1:10">
      <c r="B72" s="56"/>
      <c r="C72" t="s">
        <v>1783</v>
      </c>
    </row>
    <row r="73" spans="1:10">
      <c r="B73" s="56"/>
      <c r="C73" t="s">
        <v>1784</v>
      </c>
      <c r="H73" s="3"/>
    </row>
    <row r="74" spans="1:10">
      <c r="B74" s="56"/>
      <c r="C74" t="s">
        <v>1785</v>
      </c>
      <c r="H74" s="3"/>
    </row>
    <row r="75" spans="1:10">
      <c r="B75" s="56"/>
      <c r="C75" t="s">
        <v>1786</v>
      </c>
      <c r="H75" s="3"/>
    </row>
    <row r="76" spans="1:10">
      <c r="B76" s="56"/>
      <c r="C76" t="s">
        <v>743</v>
      </c>
      <c r="H76" s="3"/>
    </row>
    <row r="77" spans="1:10">
      <c r="B77" s="56"/>
      <c r="C77" t="s">
        <v>744</v>
      </c>
      <c r="H77" s="3"/>
    </row>
    <row r="78" spans="1:10">
      <c r="B78" s="41"/>
      <c r="H78" s="3"/>
    </row>
    <row r="79" spans="1:10">
      <c r="B79" s="56"/>
      <c r="C79" s="41" t="s">
        <v>1282</v>
      </c>
      <c r="H79" s="3"/>
    </row>
    <row r="80" spans="1:10">
      <c r="B80" s="56"/>
      <c r="C80" s="41" t="s">
        <v>1283</v>
      </c>
      <c r="H80" s="3"/>
    </row>
    <row r="81" spans="1:12">
      <c r="B81" s="56"/>
      <c r="C81" s="41" t="s">
        <v>3894</v>
      </c>
      <c r="D81" t="s">
        <v>1279</v>
      </c>
      <c r="E81">
        <v>277.5</v>
      </c>
      <c r="F81" t="s">
        <v>3846</v>
      </c>
      <c r="G81" s="545">
        <v>239.68</v>
      </c>
      <c r="H81" s="3"/>
    </row>
    <row r="82" spans="1:12">
      <c r="B82" s="41"/>
      <c r="C82" s="41"/>
      <c r="H82" s="3"/>
    </row>
    <row r="83" spans="1:12">
      <c r="B83" s="56"/>
      <c r="C83" s="41" t="s">
        <v>1285</v>
      </c>
      <c r="H83" s="3"/>
    </row>
    <row r="84" spans="1:12">
      <c r="B84" s="56"/>
      <c r="C84" s="41" t="s">
        <v>1286</v>
      </c>
      <c r="H84" s="3"/>
    </row>
    <row r="85" spans="1:12">
      <c r="B85" s="56"/>
      <c r="C85" s="41" t="s">
        <v>1287</v>
      </c>
      <c r="D85" t="s">
        <v>1284</v>
      </c>
      <c r="E85" s="41"/>
      <c r="H85" s="3"/>
    </row>
    <row r="86" spans="1:12">
      <c r="B86" s="41"/>
      <c r="C86" s="41"/>
      <c r="E86" s="41"/>
      <c r="H86" s="3"/>
    </row>
    <row r="87" spans="1:12">
      <c r="B87" s="41"/>
      <c r="C87" s="158" t="s">
        <v>1781</v>
      </c>
      <c r="E87" s="41"/>
      <c r="H87" s="3"/>
    </row>
    <row r="88" spans="1:12">
      <c r="A88" s="54"/>
      <c r="B88" s="41"/>
      <c r="C88" s="405" t="s">
        <v>2939</v>
      </c>
      <c r="D88" s="418" t="s">
        <v>1824</v>
      </c>
      <c r="E88" s="434">
        <v>7</v>
      </c>
      <c r="F88" s="405" t="s">
        <v>1838</v>
      </c>
      <c r="G88" s="405" t="s">
        <v>1820</v>
      </c>
      <c r="H88" s="378">
        <v>7.2</v>
      </c>
      <c r="I88" s="418" t="s">
        <v>122</v>
      </c>
      <c r="J88">
        <v>10.47</v>
      </c>
    </row>
    <row r="89" spans="1:12" s="481" customFormat="1">
      <c r="A89" s="54"/>
      <c r="B89" s="417"/>
      <c r="C89" s="405" t="s">
        <v>2368</v>
      </c>
      <c r="D89" s="418" t="s">
        <v>1655</v>
      </c>
      <c r="E89" s="487">
        <v>8.35</v>
      </c>
      <c r="F89" s="405"/>
      <c r="G89" s="405"/>
      <c r="H89" s="378"/>
    </row>
    <row r="90" spans="1:12">
      <c r="B90" s="41"/>
      <c r="C90" s="158"/>
      <c r="E90" s="41"/>
      <c r="H90" s="3"/>
    </row>
    <row r="91" spans="1:12">
      <c r="C91" t="s">
        <v>58</v>
      </c>
      <c r="D91" t="s">
        <v>39</v>
      </c>
      <c r="E91" s="3">
        <v>3.16</v>
      </c>
      <c r="G91" t="s">
        <v>1087</v>
      </c>
      <c r="H91" s="3">
        <v>2.95</v>
      </c>
      <c r="I91" t="s">
        <v>1292</v>
      </c>
      <c r="J91">
        <v>4.25</v>
      </c>
    </row>
    <row r="92" spans="1:12">
      <c r="A92" s="54"/>
      <c r="B92" s="56"/>
      <c r="C92" t="s">
        <v>56</v>
      </c>
      <c r="D92" t="s">
        <v>1940</v>
      </c>
      <c r="E92">
        <v>3.75</v>
      </c>
      <c r="G92" s="341" t="s">
        <v>683</v>
      </c>
      <c r="H92" s="41">
        <v>4.5</v>
      </c>
      <c r="K92" s="41" t="s">
        <v>57</v>
      </c>
      <c r="L92" s="340">
        <v>4.75</v>
      </c>
    </row>
    <row r="93" spans="1:12">
      <c r="A93" s="54"/>
      <c r="B93" s="56"/>
      <c r="C93" s="97" t="s">
        <v>747</v>
      </c>
      <c r="D93" s="17"/>
      <c r="E93" s="17"/>
      <c r="F93" s="231"/>
      <c r="G93" s="17"/>
      <c r="H93" s="17"/>
    </row>
    <row r="94" spans="1:12">
      <c r="B94" s="56"/>
      <c r="C94" t="s">
        <v>754</v>
      </c>
      <c r="D94" s="17"/>
      <c r="E94" s="17"/>
      <c r="F94" s="231"/>
      <c r="G94" s="17"/>
      <c r="H94" s="17"/>
    </row>
    <row r="95" spans="1:12">
      <c r="B95" s="41"/>
      <c r="F95" s="3"/>
    </row>
    <row r="96" spans="1:12" ht="15.75">
      <c r="B96" s="41"/>
      <c r="C96" s="82" t="s">
        <v>748</v>
      </c>
      <c r="D96" s="17"/>
      <c r="E96" s="17"/>
      <c r="F96" s="231"/>
      <c r="G96" s="17"/>
    </row>
    <row r="97" spans="1:11" ht="15.75">
      <c r="B97" s="41"/>
      <c r="C97" s="82" t="s">
        <v>749</v>
      </c>
      <c r="D97" t="s">
        <v>1292</v>
      </c>
      <c r="E97" t="s">
        <v>3847</v>
      </c>
      <c r="G97" s="341" t="s">
        <v>1279</v>
      </c>
      <c r="H97" s="41">
        <v>14.75</v>
      </c>
      <c r="I97" t="s">
        <v>1307</v>
      </c>
    </row>
    <row r="98" spans="1:11">
      <c r="B98" s="41"/>
      <c r="F98" s="3"/>
    </row>
    <row r="99" spans="1:11" ht="15.75">
      <c r="B99" s="172"/>
      <c r="C99" s="82" t="s">
        <v>286</v>
      </c>
      <c r="D99" t="s">
        <v>1284</v>
      </c>
      <c r="E99" s="17"/>
      <c r="G99" s="17" t="s">
        <v>1929</v>
      </c>
      <c r="H99" s="17" t="s">
        <v>122</v>
      </c>
      <c r="I99" s="17">
        <v>28.97</v>
      </c>
    </row>
    <row r="100" spans="1:11" ht="15.75">
      <c r="B100" s="172"/>
      <c r="C100" s="82" t="s">
        <v>785</v>
      </c>
      <c r="D100" s="17"/>
      <c r="E100" s="17"/>
      <c r="F100" s="17"/>
      <c r="G100" s="17"/>
      <c r="H100" s="231"/>
    </row>
    <row r="101" spans="1:11" ht="15.75">
      <c r="B101" s="134"/>
      <c r="C101" s="82" t="s">
        <v>752</v>
      </c>
      <c r="D101" s="17"/>
      <c r="E101" s="17"/>
      <c r="F101" s="17"/>
      <c r="G101" s="17"/>
      <c r="H101" s="231"/>
    </row>
    <row r="102" spans="1:11" ht="15.75">
      <c r="B102" s="134"/>
      <c r="C102" s="82"/>
      <c r="H102" s="3"/>
    </row>
    <row r="103" spans="1:11">
      <c r="B103" s="172"/>
      <c r="C103" s="143" t="s">
        <v>3639</v>
      </c>
      <c r="D103" t="s">
        <v>683</v>
      </c>
      <c r="E103">
        <v>33</v>
      </c>
      <c r="G103" t="s">
        <v>1292</v>
      </c>
      <c r="H103" s="3"/>
      <c r="I103" t="s">
        <v>2942</v>
      </c>
      <c r="J103" t="s">
        <v>3850</v>
      </c>
      <c r="K103">
        <v>13.75</v>
      </c>
    </row>
    <row r="104" spans="1:11">
      <c r="B104" s="172"/>
      <c r="C104" s="143" t="s">
        <v>745</v>
      </c>
      <c r="H104" s="3"/>
    </row>
    <row r="105" spans="1:11">
      <c r="B105" s="172"/>
      <c r="C105" s="143" t="s">
        <v>746</v>
      </c>
      <c r="H105" s="3"/>
    </row>
    <row r="106" spans="1:11" s="481" customFormat="1">
      <c r="A106" s="481" t="s">
        <v>4148</v>
      </c>
      <c r="B106" s="172"/>
      <c r="C106" s="143" t="s">
        <v>3848</v>
      </c>
      <c r="D106" s="481" t="s">
        <v>2942</v>
      </c>
      <c r="E106" s="481" t="s">
        <v>3849</v>
      </c>
      <c r="H106" s="3"/>
    </row>
    <row r="108" spans="1:11">
      <c r="B108" s="41"/>
      <c r="C108" s="63" t="s">
        <v>751</v>
      </c>
      <c r="D108" t="s">
        <v>1279</v>
      </c>
      <c r="F108" s="3"/>
    </row>
    <row r="109" spans="1:11" ht="15.75">
      <c r="B109" s="41"/>
      <c r="C109" s="174" t="s">
        <v>373</v>
      </c>
      <c r="D109" t="s">
        <v>1279</v>
      </c>
      <c r="F109" s="3"/>
    </row>
    <row r="110" spans="1:11" ht="15.75">
      <c r="B110" s="41"/>
      <c r="C110" s="174" t="s">
        <v>750</v>
      </c>
      <c r="D110" t="s">
        <v>1279</v>
      </c>
      <c r="F110" s="3" t="s">
        <v>2891</v>
      </c>
      <c r="G110">
        <v>24.55</v>
      </c>
    </row>
    <row r="111" spans="1:11">
      <c r="B111" s="41"/>
      <c r="F111" s="3"/>
    </row>
    <row r="112" spans="1:11" ht="15.75">
      <c r="B112" s="41"/>
      <c r="C112" s="333" t="s">
        <v>2073</v>
      </c>
      <c r="F112" s="3"/>
    </row>
    <row r="113" spans="1:10" ht="15.75">
      <c r="B113" s="41"/>
      <c r="C113" s="82" t="s">
        <v>863</v>
      </c>
      <c r="D113" s="3" t="s">
        <v>864</v>
      </c>
      <c r="E113" s="3">
        <v>27.94</v>
      </c>
      <c r="F113" s="3"/>
    </row>
    <row r="114" spans="1:10">
      <c r="B114" s="41"/>
      <c r="C114" t="s">
        <v>755</v>
      </c>
      <c r="F114" s="3"/>
    </row>
    <row r="115" spans="1:10" ht="15.75">
      <c r="B115" s="41"/>
      <c r="C115" s="82" t="s">
        <v>756</v>
      </c>
      <c r="F115" s="3"/>
    </row>
    <row r="116" spans="1:10" ht="15.75">
      <c r="B116" s="41"/>
      <c r="C116" s="82" t="s">
        <v>757</v>
      </c>
      <c r="F116" s="3"/>
    </row>
    <row r="117" spans="1:10" ht="15.75">
      <c r="B117" s="41"/>
      <c r="C117" s="82"/>
      <c r="F117" s="3"/>
    </row>
    <row r="118" spans="1:10" s="415" customFormat="1" ht="13.5" customHeight="1">
      <c r="A118" s="481"/>
      <c r="C118" s="417" t="s">
        <v>2074</v>
      </c>
      <c r="D118" s="416"/>
      <c r="E118" s="416"/>
      <c r="F118" s="80"/>
      <c r="G118" s="79"/>
      <c r="H118" s="79"/>
      <c r="I118" s="24"/>
      <c r="J118" s="24"/>
    </row>
    <row r="119" spans="1:10" ht="15.75" customHeight="1">
      <c r="C119" s="7"/>
      <c r="D119" s="41"/>
      <c r="E119" s="41"/>
      <c r="F119" s="80"/>
      <c r="G119" s="79"/>
      <c r="H119" s="79"/>
      <c r="I119" s="24"/>
      <c r="J119" s="24"/>
    </row>
    <row r="120" spans="1:10" ht="15.75">
      <c r="C120" s="82" t="s">
        <v>759</v>
      </c>
    </row>
    <row r="121" spans="1:10" ht="15.75">
      <c r="C121" s="173" t="s">
        <v>760</v>
      </c>
    </row>
    <row r="122" spans="1:10" ht="15.75">
      <c r="C122" s="82" t="s">
        <v>758</v>
      </c>
    </row>
    <row r="123" spans="1:10" s="415" customFormat="1" ht="15.75">
      <c r="A123" s="481"/>
      <c r="C123" s="82"/>
    </row>
    <row r="124" spans="1:10" ht="15.75">
      <c r="C124" s="173" t="s">
        <v>762</v>
      </c>
    </row>
    <row r="125" spans="1:10" ht="15.75">
      <c r="C125" s="173" t="s">
        <v>761</v>
      </c>
    </row>
    <row r="126" spans="1:10" ht="15.75">
      <c r="C126" s="173" t="s">
        <v>763</v>
      </c>
    </row>
    <row r="127" spans="1:10" ht="15.75">
      <c r="C127" s="173" t="s">
        <v>764</v>
      </c>
    </row>
    <row r="128" spans="1:10">
      <c r="B128" s="7"/>
    </row>
    <row r="129" spans="1:15" s="63" customFormat="1">
      <c r="A129" s="419"/>
      <c r="B129" s="213"/>
      <c r="E129" s="208"/>
      <c r="F129" s="208"/>
    </row>
    <row r="130" spans="1:15">
      <c r="B130" s="7"/>
      <c r="E130" s="4"/>
      <c r="F130" s="4"/>
    </row>
    <row r="131" spans="1:15">
      <c r="B131" s="7"/>
      <c r="E131" s="4"/>
      <c r="F131" s="4"/>
    </row>
    <row r="132" spans="1:15">
      <c r="B132" s="7"/>
      <c r="E132" s="111" t="s">
        <v>962</v>
      </c>
      <c r="F132" s="111" t="s">
        <v>1807</v>
      </c>
      <c r="G132" s="111"/>
      <c r="H132" s="111"/>
      <c r="I132" s="111"/>
      <c r="J132" s="111"/>
      <c r="K132" s="111"/>
      <c r="L132" s="111"/>
      <c r="M132" s="111" t="s">
        <v>961</v>
      </c>
    </row>
    <row r="133" spans="1:15">
      <c r="D133" s="111" t="s">
        <v>1819</v>
      </c>
      <c r="E133" s="111" t="s">
        <v>1820</v>
      </c>
      <c r="F133" s="111"/>
      <c r="G133" s="199">
        <v>64</v>
      </c>
      <c r="H133" s="111"/>
      <c r="I133" s="111"/>
      <c r="J133" s="111"/>
      <c r="K133" s="111"/>
      <c r="L133" s="111"/>
      <c r="M133" s="111" t="s">
        <v>1821</v>
      </c>
      <c r="N133" s="111"/>
      <c r="O133" s="111"/>
    </row>
    <row r="134" spans="1:15">
      <c r="D134" s="111" t="s">
        <v>1819</v>
      </c>
      <c r="E134" s="111" t="s">
        <v>1822</v>
      </c>
      <c r="F134" s="111"/>
      <c r="G134" s="199">
        <v>80</v>
      </c>
      <c r="H134" s="111"/>
      <c r="I134" s="111"/>
      <c r="J134" s="111"/>
      <c r="K134" s="111"/>
      <c r="L134" s="111"/>
      <c r="M134" s="111" t="s">
        <v>1823</v>
      </c>
      <c r="N134" s="111"/>
      <c r="O134" s="111"/>
    </row>
    <row r="135" spans="1:15">
      <c r="D135" s="197" t="s">
        <v>1819</v>
      </c>
      <c r="E135" s="197" t="s">
        <v>1824</v>
      </c>
      <c r="F135" s="197"/>
      <c r="G135" s="197" t="s">
        <v>1825</v>
      </c>
      <c r="H135" s="197"/>
      <c r="I135" s="111"/>
      <c r="J135" s="111"/>
      <c r="K135" s="111"/>
      <c r="L135" s="111"/>
      <c r="M135" s="111" t="s">
        <v>1821</v>
      </c>
      <c r="N135" s="111"/>
      <c r="O135" s="111"/>
    </row>
    <row r="136" spans="1:15">
      <c r="D136" s="111" t="s">
        <v>1819</v>
      </c>
      <c r="E136" s="111" t="s">
        <v>683</v>
      </c>
      <c r="F136" s="111"/>
      <c r="G136" s="199">
        <v>69</v>
      </c>
      <c r="H136" s="111"/>
      <c r="I136" s="111"/>
      <c r="J136" s="111"/>
      <c r="K136" s="111"/>
      <c r="L136" s="111"/>
      <c r="M136" s="111" t="s">
        <v>1826</v>
      </c>
      <c r="N136" s="111"/>
      <c r="O136" s="111"/>
    </row>
    <row r="137" spans="1:15">
      <c r="D137" s="111" t="s">
        <v>1819</v>
      </c>
      <c r="E137" s="111" t="s">
        <v>1827</v>
      </c>
      <c r="F137" s="111"/>
      <c r="G137" s="199">
        <v>83</v>
      </c>
      <c r="H137" s="111"/>
      <c r="I137" s="111"/>
      <c r="J137" s="111"/>
      <c r="K137" s="111"/>
      <c r="L137" s="111"/>
      <c r="M137" s="111" t="s">
        <v>1828</v>
      </c>
      <c r="N137" s="111"/>
      <c r="O137" s="111"/>
    </row>
    <row r="139" spans="1:15">
      <c r="E139" s="111" t="s">
        <v>962</v>
      </c>
      <c r="F139" s="111" t="s">
        <v>963</v>
      </c>
      <c r="G139" s="111" t="s">
        <v>1829</v>
      </c>
      <c r="H139" s="111"/>
      <c r="I139" s="111"/>
    </row>
    <row r="140" spans="1:15">
      <c r="D140" s="111" t="s">
        <v>1830</v>
      </c>
      <c r="E140" s="111" t="s">
        <v>1820</v>
      </c>
      <c r="F140" s="111" t="s">
        <v>1831</v>
      </c>
      <c r="G140" s="199">
        <v>10</v>
      </c>
      <c r="H140" s="111"/>
      <c r="I140" s="111"/>
      <c r="J140" s="111"/>
      <c r="K140" s="111"/>
      <c r="L140" s="111"/>
      <c r="M140" s="111"/>
      <c r="N140" s="111"/>
    </row>
    <row r="141" spans="1:15">
      <c r="D141" s="111" t="s">
        <v>1830</v>
      </c>
      <c r="E141" s="111" t="s">
        <v>1822</v>
      </c>
      <c r="F141" s="111" t="s">
        <v>1831</v>
      </c>
      <c r="G141" s="199">
        <v>10.99</v>
      </c>
      <c r="H141" s="111"/>
      <c r="I141" s="111"/>
      <c r="J141" s="111"/>
      <c r="K141" s="111"/>
      <c r="L141" s="111"/>
      <c r="M141" s="111"/>
      <c r="N141" s="111"/>
    </row>
    <row r="142" spans="1:15">
      <c r="D142" s="111" t="s">
        <v>1830</v>
      </c>
      <c r="E142" s="111" t="s">
        <v>1824</v>
      </c>
      <c r="F142" s="111" t="s">
        <v>1831</v>
      </c>
      <c r="G142" s="199">
        <v>8</v>
      </c>
      <c r="H142" s="111"/>
      <c r="I142" s="111"/>
      <c r="J142" s="111"/>
      <c r="K142" s="111"/>
      <c r="L142" s="111"/>
      <c r="M142" s="111"/>
      <c r="N142" s="111"/>
    </row>
    <row r="143" spans="1:15">
      <c r="D143" s="111" t="s">
        <v>1830</v>
      </c>
      <c r="E143" s="111" t="s">
        <v>683</v>
      </c>
      <c r="F143" s="111" t="s">
        <v>1831</v>
      </c>
      <c r="G143" s="199">
        <v>7</v>
      </c>
      <c r="H143" s="111"/>
      <c r="I143" s="111"/>
      <c r="J143" s="111"/>
      <c r="K143" s="111"/>
      <c r="L143" s="111"/>
      <c r="M143" s="111"/>
      <c r="N143" s="111"/>
    </row>
    <row r="144" spans="1:15">
      <c r="D144" s="111" t="s">
        <v>1830</v>
      </c>
      <c r="E144" s="111" t="s">
        <v>1827</v>
      </c>
      <c r="F144" s="111" t="s">
        <v>1831</v>
      </c>
      <c r="G144" s="199">
        <v>9.8000000000000007</v>
      </c>
      <c r="H144" s="111"/>
      <c r="I144" s="111"/>
      <c r="J144" s="111"/>
      <c r="K144" s="111"/>
      <c r="L144" s="111"/>
      <c r="M144" s="111"/>
      <c r="N144" s="111"/>
    </row>
    <row r="145" spans="3:14">
      <c r="D145" s="197" t="s">
        <v>1830</v>
      </c>
      <c r="E145" s="197" t="s">
        <v>1810</v>
      </c>
      <c r="F145" s="197" t="s">
        <v>1831</v>
      </c>
      <c r="G145" s="200">
        <v>4.9800000000000004</v>
      </c>
      <c r="H145" s="111"/>
      <c r="I145" s="111"/>
      <c r="J145" s="111"/>
      <c r="K145" s="111"/>
      <c r="L145" s="111"/>
      <c r="M145" s="111" t="s">
        <v>1832</v>
      </c>
      <c r="N145" s="111"/>
    </row>
    <row r="146" spans="3:14">
      <c r="D146" s="111" t="s">
        <v>1830</v>
      </c>
      <c r="E146" s="111" t="s">
        <v>1814</v>
      </c>
      <c r="F146" s="111" t="s">
        <v>1831</v>
      </c>
      <c r="G146" s="199">
        <v>20.88</v>
      </c>
      <c r="H146" s="111"/>
      <c r="I146" s="111"/>
      <c r="J146" s="111"/>
      <c r="K146" s="111"/>
      <c r="L146" s="111"/>
      <c r="M146" s="111"/>
      <c r="N146" s="111"/>
    </row>
    <row r="148" spans="3:14">
      <c r="E148" s="111" t="s">
        <v>962</v>
      </c>
      <c r="F148" s="111" t="s">
        <v>963</v>
      </c>
      <c r="G148" s="111" t="s">
        <v>1833</v>
      </c>
      <c r="H148" s="111"/>
      <c r="I148" s="111"/>
      <c r="J148" s="111"/>
      <c r="K148" s="111" t="s">
        <v>1834</v>
      </c>
      <c r="L148" s="111"/>
      <c r="M148" s="111"/>
      <c r="N148" s="111"/>
    </row>
    <row r="149" spans="3:14">
      <c r="C149" s="111" t="s">
        <v>1835</v>
      </c>
      <c r="D149" s="111"/>
      <c r="E149" s="111" t="s">
        <v>1820</v>
      </c>
      <c r="F149" s="111"/>
      <c r="G149" s="199">
        <v>7.2</v>
      </c>
      <c r="H149" s="111"/>
      <c r="I149" s="111"/>
      <c r="J149" s="111"/>
      <c r="K149" s="111"/>
      <c r="L149" s="111"/>
      <c r="M149" s="111"/>
      <c r="N149" s="111"/>
    </row>
    <row r="150" spans="3:14">
      <c r="C150" s="111"/>
      <c r="D150" s="111"/>
      <c r="E150" s="111" t="s">
        <v>1822</v>
      </c>
      <c r="F150" s="111"/>
      <c r="G150" s="199">
        <v>9.6300000000000008</v>
      </c>
      <c r="H150" s="111"/>
      <c r="I150" s="111"/>
      <c r="J150" s="111"/>
      <c r="K150" s="111"/>
      <c r="L150" s="111"/>
      <c r="M150" s="111"/>
      <c r="N150" s="111"/>
    </row>
    <row r="151" spans="3:14">
      <c r="C151" s="111"/>
      <c r="D151" s="111"/>
      <c r="E151" s="197" t="s">
        <v>1824</v>
      </c>
      <c r="F151" s="197"/>
      <c r="G151" s="200">
        <v>7</v>
      </c>
      <c r="H151" s="111"/>
      <c r="I151" s="111"/>
      <c r="J151" s="111"/>
      <c r="K151" s="111"/>
      <c r="L151" s="111"/>
      <c r="M151" s="111"/>
      <c r="N151" s="111"/>
    </row>
    <row r="152" spans="3:14">
      <c r="C152" s="111"/>
      <c r="D152" s="111"/>
      <c r="E152" s="111" t="s">
        <v>683</v>
      </c>
      <c r="F152" s="111"/>
      <c r="G152" s="199">
        <v>7.25</v>
      </c>
      <c r="H152" s="111"/>
      <c r="I152" s="111"/>
      <c r="J152" s="111"/>
      <c r="K152" s="111"/>
      <c r="L152" s="111"/>
      <c r="M152" s="111"/>
      <c r="N152" s="111"/>
    </row>
    <row r="153" spans="3:14">
      <c r="C153" s="111"/>
      <c r="D153" s="111"/>
      <c r="E153" s="111" t="s">
        <v>1827</v>
      </c>
      <c r="F153" s="111"/>
      <c r="G153" s="199">
        <v>10.5</v>
      </c>
      <c r="H153" s="111"/>
      <c r="I153" s="111"/>
      <c r="J153" s="111"/>
      <c r="K153" s="111"/>
      <c r="L153" s="111"/>
      <c r="M153" s="111"/>
      <c r="N153" s="111"/>
    </row>
    <row r="154" spans="3:14">
      <c r="C154" s="111"/>
      <c r="D154" s="111"/>
      <c r="E154" s="111" t="s">
        <v>1810</v>
      </c>
      <c r="F154" s="111"/>
      <c r="G154" s="199">
        <v>24.98</v>
      </c>
      <c r="H154" s="111"/>
      <c r="I154" s="111"/>
      <c r="J154" s="111"/>
      <c r="K154" s="111"/>
      <c r="L154" s="111"/>
      <c r="M154" s="111"/>
      <c r="N154" s="111"/>
    </row>
    <row r="155" spans="3:14">
      <c r="C155" s="111"/>
      <c r="D155" s="111"/>
      <c r="E155" s="111" t="s">
        <v>1836</v>
      </c>
      <c r="F155" s="111"/>
      <c r="G155" s="199">
        <v>14.9</v>
      </c>
      <c r="H155" s="111"/>
      <c r="I155" s="111"/>
      <c r="J155" s="111"/>
      <c r="K155" s="111"/>
      <c r="L155" s="111"/>
      <c r="M155" s="111" t="s">
        <v>1837</v>
      </c>
      <c r="N155" s="111"/>
    </row>
    <row r="223" spans="3:3">
      <c r="C223" t="s">
        <v>2950</v>
      </c>
    </row>
    <row r="224" spans="3:3">
      <c r="C224" t="s">
        <v>2947</v>
      </c>
    </row>
    <row r="225" spans="3:3">
      <c r="C225" s="471">
        <v>45.7</v>
      </c>
    </row>
    <row r="226" spans="3:3">
      <c r="C226" t="s">
        <v>2950</v>
      </c>
    </row>
    <row r="227" spans="3:3">
      <c r="C227" t="s">
        <v>2946</v>
      </c>
    </row>
    <row r="228" spans="3:3">
      <c r="C228" s="471">
        <v>48</v>
      </c>
    </row>
    <row r="229" spans="3:3">
      <c r="C229" t="s">
        <v>2950</v>
      </c>
    </row>
    <row r="230" spans="3:3">
      <c r="C230" t="s">
        <v>1824</v>
      </c>
    </row>
    <row r="231" spans="3:3">
      <c r="C231" s="471">
        <v>28</v>
      </c>
    </row>
    <row r="232" spans="3:3">
      <c r="C232" t="s">
        <v>2950</v>
      </c>
    </row>
    <row r="233" spans="3:3">
      <c r="C233" t="s">
        <v>2106</v>
      </c>
    </row>
    <row r="234" spans="3:3">
      <c r="C234" s="471">
        <v>42.75</v>
      </c>
    </row>
    <row r="235" spans="3:3">
      <c r="C235" t="s">
        <v>2950</v>
      </c>
    </row>
    <row r="236" spans="3:3">
      <c r="C236" t="s">
        <v>2948</v>
      </c>
    </row>
    <row r="237" spans="3:3">
      <c r="C237" s="471">
        <v>45</v>
      </c>
    </row>
    <row r="238" spans="3:3">
      <c r="C238" t="s">
        <v>2950</v>
      </c>
    </row>
    <row r="239" spans="3:3">
      <c r="C239" t="s">
        <v>2945</v>
      </c>
    </row>
    <row r="240" spans="3:3">
      <c r="C240" s="471">
        <v>45</v>
      </c>
    </row>
    <row r="241" spans="3:3">
      <c r="C241" t="s">
        <v>2950</v>
      </c>
    </row>
    <row r="242" spans="3:3">
      <c r="C242" t="s">
        <v>2105</v>
      </c>
    </row>
    <row r="243" spans="3:3">
      <c r="C243" s="471">
        <v>41.57</v>
      </c>
    </row>
    <row r="244" spans="3:3">
      <c r="C244" t="s">
        <v>2950</v>
      </c>
    </row>
    <row r="245" spans="3:3">
      <c r="C245" t="s">
        <v>1822</v>
      </c>
    </row>
    <row r="246" spans="3:3">
      <c r="C246" s="471">
        <v>28.46</v>
      </c>
    </row>
    <row r="247" spans="3:3">
      <c r="C247" t="s">
        <v>2950</v>
      </c>
    </row>
    <row r="248" spans="3:3">
      <c r="C248" t="s">
        <v>2949</v>
      </c>
    </row>
    <row r="249" spans="3:3">
      <c r="C249" s="471">
        <v>19.46</v>
      </c>
    </row>
    <row r="250" spans="3:3">
      <c r="C250" t="s">
        <v>2950</v>
      </c>
    </row>
    <row r="251" spans="3:3">
      <c r="C251" t="s">
        <v>1810</v>
      </c>
    </row>
    <row r="252" spans="3:3">
      <c r="C252" s="471">
        <v>35.04</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298"/>
  <sheetViews>
    <sheetView topLeftCell="B34" workbookViewId="0">
      <selection activeCell="D50" sqref="D50:G61"/>
    </sheetView>
  </sheetViews>
  <sheetFormatPr defaultRowHeight="15.75"/>
  <cols>
    <col min="1" max="1" width="9.140625" style="84"/>
    <col min="2" max="2" width="22.7109375" style="84" customWidth="1"/>
    <col min="3" max="3" width="29.28515625" style="84" customWidth="1"/>
    <col min="4" max="4" width="57.5703125" style="84" customWidth="1"/>
    <col min="5" max="5" width="20.7109375" style="84" bestFit="1" customWidth="1"/>
    <col min="6" max="6" width="18.28515625" style="84" customWidth="1"/>
    <col min="7" max="7" width="16.28515625" style="84" customWidth="1"/>
    <col min="8" max="8" width="23.42578125" style="84" customWidth="1"/>
    <col min="9" max="9" width="15.5703125" style="84" bestFit="1" customWidth="1"/>
    <col min="10" max="10" width="13.85546875" style="84" bestFit="1" customWidth="1"/>
    <col min="11" max="16384" width="9.140625" style="84"/>
  </cols>
  <sheetData>
    <row r="1" spans="3:14" ht="16.5" thickBot="1">
      <c r="C1" s="89" t="s">
        <v>1954</v>
      </c>
      <c r="E1" s="84" t="s">
        <v>2894</v>
      </c>
      <c r="G1" s="176" t="s">
        <v>2914</v>
      </c>
    </row>
    <row r="2" spans="3:14" ht="16.5" thickBot="1">
      <c r="C2" s="89"/>
      <c r="N2" s="547"/>
    </row>
    <row r="3" spans="3:14" ht="16.5" thickBot="1">
      <c r="C3" s="89" t="s">
        <v>1955</v>
      </c>
      <c r="E3" s="84" t="s">
        <v>2903</v>
      </c>
      <c r="N3" s="547"/>
    </row>
    <row r="4" spans="3:14" ht="16.5" thickBot="1">
      <c r="C4" s="89"/>
      <c r="N4" s="547"/>
    </row>
    <row r="5" spans="3:14" ht="16.5" thickBot="1">
      <c r="C5" s="84" t="s">
        <v>1956</v>
      </c>
      <c r="E5" s="84" t="s">
        <v>2895</v>
      </c>
      <c r="N5" s="547"/>
    </row>
    <row r="6" spans="3:14" ht="16.5" thickBot="1">
      <c r="C6" s="89" t="s">
        <v>1957</v>
      </c>
      <c r="E6" s="84" t="s">
        <v>1959</v>
      </c>
      <c r="N6" s="547"/>
    </row>
    <row r="7" spans="3:14" ht="16.5" thickBot="1">
      <c r="C7" s="89"/>
      <c r="E7" s="84" t="s">
        <v>1960</v>
      </c>
      <c r="N7" s="547"/>
    </row>
    <row r="8" spans="3:14" ht="16.5" thickBot="1">
      <c r="C8" s="89" t="s">
        <v>1958</v>
      </c>
      <c r="E8" s="84" t="s">
        <v>2896</v>
      </c>
      <c r="N8" s="547"/>
    </row>
    <row r="9" spans="3:14" ht="16.5" thickBot="1">
      <c r="C9" s="89" t="s">
        <v>1959</v>
      </c>
      <c r="N9" s="547"/>
    </row>
    <row r="10" spans="3:14" ht="16.5" thickBot="1">
      <c r="C10" s="89" t="s">
        <v>1960</v>
      </c>
      <c r="E10" s="84" t="s">
        <v>2897</v>
      </c>
      <c r="N10" s="548"/>
    </row>
    <row r="11" spans="3:14">
      <c r="C11" s="89" t="s">
        <v>1961</v>
      </c>
      <c r="E11" s="84" t="s">
        <v>1959</v>
      </c>
    </row>
    <row r="12" spans="3:14">
      <c r="C12" s="89"/>
      <c r="E12" s="84" t="s">
        <v>1960</v>
      </c>
    </row>
    <row r="13" spans="3:14">
      <c r="C13" s="89" t="s">
        <v>1962</v>
      </c>
      <c r="E13" s="84" t="s">
        <v>2896</v>
      </c>
    </row>
    <row r="14" spans="3:14">
      <c r="C14" s="89" t="s">
        <v>1959</v>
      </c>
    </row>
    <row r="15" spans="3:14">
      <c r="C15" s="89" t="s">
        <v>1960</v>
      </c>
      <c r="E15" s="84" t="s">
        <v>2898</v>
      </c>
    </row>
    <row r="16" spans="3:14">
      <c r="C16" s="89" t="s">
        <v>1961</v>
      </c>
      <c r="E16" s="84" t="s">
        <v>1959</v>
      </c>
    </row>
    <row r="17" spans="2:13">
      <c r="E17" s="84" t="s">
        <v>1960</v>
      </c>
    </row>
    <row r="18" spans="2:13">
      <c r="E18" s="84" t="s">
        <v>2896</v>
      </c>
    </row>
    <row r="19" spans="2:13">
      <c r="C19" s="545" t="s">
        <v>2906</v>
      </c>
      <c r="D19" s="84" t="s">
        <v>2915</v>
      </c>
      <c r="E19" s="84" t="s">
        <v>2899</v>
      </c>
      <c r="G19" s="84" t="s">
        <v>2901</v>
      </c>
      <c r="H19" s="84" t="s">
        <v>2902</v>
      </c>
    </row>
    <row r="20" spans="2:13">
      <c r="C20" s="176" t="s">
        <v>2905</v>
      </c>
      <c r="D20" s="84" t="s">
        <v>2916</v>
      </c>
      <c r="E20" s="84" t="s">
        <v>2900</v>
      </c>
      <c r="G20" s="84" t="s">
        <v>1959</v>
      </c>
      <c r="H20" s="84" t="s">
        <v>1959</v>
      </c>
    </row>
    <row r="21" spans="2:13">
      <c r="C21" s="176" t="s">
        <v>2904</v>
      </c>
      <c r="D21" s="84" t="s">
        <v>2917</v>
      </c>
      <c r="G21" s="84" t="s">
        <v>1960</v>
      </c>
      <c r="H21" s="84" t="s">
        <v>1960</v>
      </c>
    </row>
    <row r="22" spans="2:13">
      <c r="C22" s="176" t="s">
        <v>2907</v>
      </c>
      <c r="G22" s="84" t="s">
        <v>2896</v>
      </c>
      <c r="H22" s="84" t="s">
        <v>2896</v>
      </c>
    </row>
    <row r="23" spans="2:13">
      <c r="C23" s="176" t="s">
        <v>2908</v>
      </c>
    </row>
    <row r="25" spans="2:13">
      <c r="B25" s="84" t="s">
        <v>2909</v>
      </c>
      <c r="C25" s="84" t="s">
        <v>2910</v>
      </c>
      <c r="D25" s="84" t="s">
        <v>2911</v>
      </c>
      <c r="E25" s="84" t="s">
        <v>2912</v>
      </c>
      <c r="F25" s="84" t="s">
        <v>2913</v>
      </c>
    </row>
    <row r="28" spans="2:13">
      <c r="B28" s="83" t="s">
        <v>162</v>
      </c>
      <c r="C28" s="83"/>
      <c r="D28" s="17" t="s">
        <v>924</v>
      </c>
    </row>
    <row r="29" spans="2:13">
      <c r="D29" s="83" t="s">
        <v>25</v>
      </c>
      <c r="E29" s="85" t="s">
        <v>26</v>
      </c>
      <c r="F29" s="85" t="s">
        <v>27</v>
      </c>
      <c r="G29" s="83" t="s">
        <v>143</v>
      </c>
      <c r="H29" s="86" t="s">
        <v>35</v>
      </c>
      <c r="I29" s="86" t="s">
        <v>25</v>
      </c>
      <c r="J29" s="85" t="s">
        <v>27</v>
      </c>
      <c r="K29" s="86" t="s">
        <v>126</v>
      </c>
    </row>
    <row r="30" spans="2:13" s="89" customFormat="1">
      <c r="C30" s="88" t="s">
        <v>332</v>
      </c>
      <c r="D30" s="84"/>
      <c r="F30" s="89" t="s">
        <v>2616</v>
      </c>
      <c r="G30" s="496" t="s">
        <v>2617</v>
      </c>
      <c r="H30" s="89" t="s">
        <v>2615</v>
      </c>
      <c r="I30" s="496"/>
      <c r="J30" s="496" t="s">
        <v>2640</v>
      </c>
      <c r="K30" s="496" t="s">
        <v>488</v>
      </c>
      <c r="L30" s="89" t="s">
        <v>2641</v>
      </c>
      <c r="M30" s="89" t="s">
        <v>126</v>
      </c>
    </row>
    <row r="31" spans="2:13" s="89" customFormat="1">
      <c r="C31" s="175"/>
      <c r="D31" s="84" t="s">
        <v>786</v>
      </c>
      <c r="E31" s="89" t="s">
        <v>2599</v>
      </c>
      <c r="F31" s="89">
        <v>239</v>
      </c>
      <c r="G31" s="496"/>
      <c r="H31" s="89">
        <v>355</v>
      </c>
      <c r="I31" s="496"/>
      <c r="J31" s="496" t="s">
        <v>2642</v>
      </c>
      <c r="K31" s="496" t="s">
        <v>2643</v>
      </c>
      <c r="L31" s="503">
        <v>234</v>
      </c>
    </row>
    <row r="32" spans="2:13" s="89" customFormat="1">
      <c r="C32" s="175"/>
      <c r="D32" s="84" t="s">
        <v>787</v>
      </c>
      <c r="E32" s="89" t="s">
        <v>2599</v>
      </c>
      <c r="F32" s="89">
        <v>467</v>
      </c>
      <c r="G32" s="496"/>
      <c r="H32" s="89">
        <v>635</v>
      </c>
      <c r="I32" s="496"/>
      <c r="J32" s="496" t="s">
        <v>2642</v>
      </c>
      <c r="K32" s="496" t="s">
        <v>89</v>
      </c>
      <c r="L32" s="503">
        <v>235.6</v>
      </c>
    </row>
    <row r="33" spans="3:13" s="89" customFormat="1">
      <c r="C33" s="175"/>
      <c r="D33" s="84" t="s">
        <v>2607</v>
      </c>
      <c r="E33" s="89" t="s">
        <v>2599</v>
      </c>
      <c r="F33" s="89">
        <v>1053</v>
      </c>
      <c r="G33" s="496"/>
      <c r="H33" s="89">
        <v>1410</v>
      </c>
      <c r="I33" s="496"/>
      <c r="J33" s="496" t="s">
        <v>2642</v>
      </c>
      <c r="K33" s="496" t="s">
        <v>2644</v>
      </c>
      <c r="L33" s="503">
        <v>398</v>
      </c>
      <c r="M33" s="89" t="s">
        <v>2645</v>
      </c>
    </row>
    <row r="34" spans="3:13" s="89" customFormat="1">
      <c r="C34" s="175"/>
      <c r="D34" s="84" t="s">
        <v>2608</v>
      </c>
      <c r="E34" s="89" t="s">
        <v>2599</v>
      </c>
      <c r="F34" s="89">
        <v>1213</v>
      </c>
      <c r="G34" s="496"/>
      <c r="H34" s="89">
        <v>1560</v>
      </c>
      <c r="I34" s="496"/>
      <c r="J34" s="496" t="s">
        <v>2642</v>
      </c>
      <c r="K34" s="496" t="s">
        <v>2646</v>
      </c>
      <c r="L34" s="503">
        <v>398</v>
      </c>
      <c r="M34" s="89" t="s">
        <v>2645</v>
      </c>
    </row>
    <row r="35" spans="3:13">
      <c r="J35" s="84" t="s">
        <v>2642</v>
      </c>
      <c r="K35" s="84" t="s">
        <v>42</v>
      </c>
      <c r="L35" s="504">
        <v>260.19</v>
      </c>
    </row>
    <row r="36" spans="3:13" s="89" customFormat="1">
      <c r="C36" s="84"/>
      <c r="D36" s="84" t="s">
        <v>2600</v>
      </c>
      <c r="E36" s="89" t="s">
        <v>2599</v>
      </c>
      <c r="F36" s="543">
        <v>88</v>
      </c>
      <c r="G36" s="756" t="s">
        <v>3881</v>
      </c>
      <c r="H36" s="496"/>
      <c r="I36" s="496"/>
      <c r="J36" s="496" t="s">
        <v>2647</v>
      </c>
      <c r="K36" s="496" t="s">
        <v>2648</v>
      </c>
      <c r="L36" s="503">
        <v>248</v>
      </c>
    </row>
    <row r="37" spans="3:13" s="89" customFormat="1">
      <c r="C37" s="84"/>
      <c r="D37" s="84" t="s">
        <v>2603</v>
      </c>
      <c r="E37" s="89" t="s">
        <v>2599</v>
      </c>
      <c r="F37" s="89">
        <v>106</v>
      </c>
      <c r="G37" s="496"/>
      <c r="H37" s="496"/>
      <c r="I37" s="496"/>
      <c r="J37" s="496" t="s">
        <v>2642</v>
      </c>
      <c r="K37" s="496" t="s">
        <v>53</v>
      </c>
      <c r="L37" s="503">
        <v>409</v>
      </c>
    </row>
    <row r="38" spans="3:13" s="89" customFormat="1">
      <c r="C38" s="84"/>
      <c r="D38" s="84" t="s">
        <v>2601</v>
      </c>
      <c r="E38" s="89" t="s">
        <v>2599</v>
      </c>
      <c r="F38" s="89">
        <v>214</v>
      </c>
      <c r="G38" s="496"/>
      <c r="H38" s="496"/>
      <c r="I38" s="496"/>
      <c r="J38" s="496" t="s">
        <v>2642</v>
      </c>
      <c r="K38" s="496" t="s">
        <v>1311</v>
      </c>
      <c r="L38" s="503">
        <v>362</v>
      </c>
    </row>
    <row r="39" spans="3:13" s="89" customFormat="1">
      <c r="C39" s="84"/>
      <c r="D39" s="84" t="s">
        <v>2604</v>
      </c>
      <c r="E39" s="89" t="s">
        <v>2599</v>
      </c>
      <c r="G39" s="496"/>
      <c r="H39" s="496"/>
      <c r="I39" s="496"/>
      <c r="J39" s="496"/>
      <c r="K39" s="496"/>
    </row>
    <row r="40" spans="3:13" s="89" customFormat="1">
      <c r="C40" s="84"/>
      <c r="D40" s="84" t="s">
        <v>2602</v>
      </c>
      <c r="E40" s="89" t="s">
        <v>2599</v>
      </c>
      <c r="F40" s="89">
        <v>214</v>
      </c>
      <c r="G40" s="496"/>
      <c r="H40" s="496"/>
      <c r="I40" s="496"/>
      <c r="J40" s="496" t="s">
        <v>2649</v>
      </c>
      <c r="K40" s="496" t="s">
        <v>2643</v>
      </c>
      <c r="L40" s="503">
        <v>86</v>
      </c>
    </row>
    <row r="41" spans="3:13" s="89" customFormat="1">
      <c r="C41" s="84"/>
      <c r="G41" s="496"/>
      <c r="H41" s="496"/>
      <c r="I41" s="496"/>
      <c r="J41" s="496" t="s">
        <v>2649</v>
      </c>
      <c r="K41" s="496" t="s">
        <v>89</v>
      </c>
      <c r="L41" s="503">
        <v>142</v>
      </c>
    </row>
    <row r="42" spans="3:13" s="543" customFormat="1">
      <c r="C42" s="543">
        <v>400028783</v>
      </c>
      <c r="D42" s="543" t="s">
        <v>3880</v>
      </c>
      <c r="E42" s="543" t="s">
        <v>1311</v>
      </c>
      <c r="F42" s="543">
        <v>383</v>
      </c>
      <c r="G42" s="756"/>
      <c r="H42" s="756"/>
      <c r="I42" s="756"/>
      <c r="J42" s="756" t="s">
        <v>2649</v>
      </c>
      <c r="K42" s="756" t="s">
        <v>2644</v>
      </c>
      <c r="L42" s="757">
        <v>0</v>
      </c>
      <c r="M42" s="543" t="s">
        <v>2650</v>
      </c>
    </row>
    <row r="43" spans="3:13" s="89" customFormat="1">
      <c r="C43" s="84"/>
      <c r="D43" s="84"/>
      <c r="E43" s="496"/>
      <c r="G43" s="496"/>
      <c r="H43" s="496"/>
      <c r="I43" s="496"/>
      <c r="J43" s="496" t="s">
        <v>2649</v>
      </c>
      <c r="K43" s="496" t="s">
        <v>2646</v>
      </c>
      <c r="L43" s="503">
        <v>0</v>
      </c>
      <c r="M43" s="89" t="s">
        <v>2650</v>
      </c>
    </row>
    <row r="44" spans="3:13" s="89" customFormat="1">
      <c r="C44" s="84"/>
      <c r="D44" s="84" t="s">
        <v>2605</v>
      </c>
      <c r="E44" s="89" t="s">
        <v>2599</v>
      </c>
      <c r="F44" s="89">
        <v>140</v>
      </c>
      <c r="G44" s="496"/>
      <c r="H44" s="496"/>
      <c r="I44" s="496"/>
      <c r="J44" s="496" t="s">
        <v>2649</v>
      </c>
      <c r="K44" s="496" t="s">
        <v>42</v>
      </c>
      <c r="L44" s="503">
        <v>157</v>
      </c>
      <c r="M44" s="89" t="s">
        <v>2651</v>
      </c>
    </row>
    <row r="45" spans="3:13" s="89" customFormat="1">
      <c r="C45" s="84"/>
      <c r="D45" s="84" t="s">
        <v>2606</v>
      </c>
      <c r="E45" s="89" t="s">
        <v>2599</v>
      </c>
      <c r="F45" s="89">
        <v>365</v>
      </c>
      <c r="G45" s="496"/>
      <c r="H45" s="496"/>
      <c r="I45" s="496"/>
      <c r="J45" s="496" t="s">
        <v>2649</v>
      </c>
      <c r="K45" s="496" t="s">
        <v>2648</v>
      </c>
      <c r="L45" s="503">
        <v>225</v>
      </c>
      <c r="M45" s="89" t="s">
        <v>1007</v>
      </c>
    </row>
    <row r="46" spans="3:13" s="89" customFormat="1" ht="16.5" thickBot="1">
      <c r="C46" s="84"/>
      <c r="D46" s="84"/>
      <c r="E46" s="496"/>
      <c r="G46" s="496"/>
      <c r="H46" s="496"/>
      <c r="I46" s="496"/>
      <c r="J46" s="496" t="s">
        <v>2649</v>
      </c>
      <c r="K46" s="496" t="s">
        <v>53</v>
      </c>
      <c r="L46" s="503">
        <v>200</v>
      </c>
    </row>
    <row r="47" spans="3:13" s="89" customFormat="1" ht="17.25" thickTop="1" thickBot="1">
      <c r="C47" s="84"/>
      <c r="D47" s="507" t="s">
        <v>2642</v>
      </c>
      <c r="E47" s="508" t="s">
        <v>2643</v>
      </c>
      <c r="F47" s="509">
        <v>234</v>
      </c>
      <c r="G47" s="496"/>
      <c r="H47" s="496"/>
      <c r="I47" s="496"/>
      <c r="J47" s="496" t="s">
        <v>2649</v>
      </c>
      <c r="K47" s="496" t="s">
        <v>1311</v>
      </c>
      <c r="L47" s="503">
        <v>0</v>
      </c>
      <c r="M47" s="89" t="s">
        <v>2645</v>
      </c>
    </row>
    <row r="48" spans="3:13" s="89" customFormat="1" ht="16.5" thickBot="1">
      <c r="C48" s="84"/>
      <c r="D48" s="516" t="s">
        <v>2649</v>
      </c>
      <c r="E48" s="517" t="s">
        <v>2643</v>
      </c>
      <c r="F48" s="518">
        <v>86</v>
      </c>
      <c r="G48" s="496"/>
      <c r="H48" s="496"/>
      <c r="I48" s="496"/>
      <c r="J48" s="496"/>
      <c r="K48" s="496"/>
    </row>
    <row r="49" spans="3:12" s="89" customFormat="1">
      <c r="D49" s="526"/>
      <c r="E49" s="526"/>
      <c r="F49" s="527"/>
      <c r="G49" s="496"/>
      <c r="H49" s="496"/>
      <c r="I49" s="496"/>
      <c r="J49" s="496"/>
      <c r="K49" s="496"/>
    </row>
    <row r="50" spans="3:12" s="89" customFormat="1">
      <c r="C50" s="84"/>
      <c r="D50" s="84" t="s">
        <v>788</v>
      </c>
      <c r="E50" s="89" t="s">
        <v>2599</v>
      </c>
      <c r="F50" s="89">
        <v>90</v>
      </c>
      <c r="G50" s="496"/>
      <c r="H50" s="496"/>
      <c r="I50" s="496"/>
      <c r="J50" s="496" t="s">
        <v>2652</v>
      </c>
      <c r="K50" s="496" t="s">
        <v>2643</v>
      </c>
      <c r="L50" s="503">
        <v>150</v>
      </c>
    </row>
    <row r="51" spans="3:12" s="89" customFormat="1">
      <c r="C51" s="84"/>
      <c r="D51" s="84" t="s">
        <v>2610</v>
      </c>
      <c r="E51" s="89" t="s">
        <v>2599</v>
      </c>
      <c r="F51" s="89">
        <v>134</v>
      </c>
      <c r="G51" s="496"/>
      <c r="H51" s="496"/>
      <c r="I51" s="496"/>
      <c r="J51" s="496" t="s">
        <v>2652</v>
      </c>
      <c r="K51" s="496" t="s">
        <v>89</v>
      </c>
      <c r="L51" s="503">
        <v>110.2</v>
      </c>
    </row>
    <row r="52" spans="3:12" s="89" customFormat="1">
      <c r="C52" s="84"/>
      <c r="D52" s="84" t="s">
        <v>2609</v>
      </c>
      <c r="E52" s="89" t="s">
        <v>2599</v>
      </c>
      <c r="F52" s="89">
        <v>39</v>
      </c>
      <c r="G52" s="496"/>
      <c r="H52" s="496"/>
      <c r="I52" s="496"/>
      <c r="J52" s="496" t="s">
        <v>2652</v>
      </c>
      <c r="K52" s="496" t="s">
        <v>2644</v>
      </c>
      <c r="L52" s="503">
        <v>92</v>
      </c>
    </row>
    <row r="53" spans="3:12" s="89" customFormat="1">
      <c r="C53" s="84"/>
      <c r="D53" s="84"/>
      <c r="E53" s="496"/>
      <c r="F53" s="89" t="s">
        <v>350</v>
      </c>
      <c r="G53" s="496" t="s">
        <v>2611</v>
      </c>
      <c r="H53" s="496"/>
      <c r="I53" s="496"/>
      <c r="J53" s="496" t="s">
        <v>2652</v>
      </c>
      <c r="K53" s="496" t="s">
        <v>2646</v>
      </c>
      <c r="L53" s="503">
        <v>92</v>
      </c>
    </row>
    <row r="54" spans="3:12" s="89" customFormat="1">
      <c r="C54" s="84"/>
      <c r="D54" s="84" t="s">
        <v>2614</v>
      </c>
      <c r="E54" s="89" t="s">
        <v>2599</v>
      </c>
      <c r="F54" s="89">
        <v>298</v>
      </c>
      <c r="G54" s="496"/>
      <c r="H54" s="496"/>
      <c r="I54" s="496"/>
      <c r="J54" s="496" t="s">
        <v>2652</v>
      </c>
      <c r="K54" s="496" t="s">
        <v>42</v>
      </c>
      <c r="L54" s="503">
        <v>96.52</v>
      </c>
    </row>
    <row r="55" spans="3:12">
      <c r="F55" s="84" t="s">
        <v>2612</v>
      </c>
      <c r="G55" s="84" t="s">
        <v>350</v>
      </c>
      <c r="J55" s="84" t="s">
        <v>2652</v>
      </c>
      <c r="K55" s="84" t="s">
        <v>2648</v>
      </c>
      <c r="L55" s="504">
        <v>100</v>
      </c>
    </row>
    <row r="56" spans="3:12">
      <c r="D56" s="84" t="s">
        <v>2613</v>
      </c>
      <c r="E56" s="89" t="s">
        <v>2599</v>
      </c>
      <c r="J56" s="84" t="s">
        <v>2652</v>
      </c>
      <c r="K56" s="84" t="s">
        <v>53</v>
      </c>
      <c r="L56" s="504">
        <v>129</v>
      </c>
    </row>
    <row r="57" spans="3:12">
      <c r="J57" s="84" t="s">
        <v>2652</v>
      </c>
      <c r="K57" s="84" t="s">
        <v>1311</v>
      </c>
      <c r="L57" s="504">
        <v>92</v>
      </c>
    </row>
    <row r="58" spans="3:12">
      <c r="D58" s="84" t="s">
        <v>789</v>
      </c>
    </row>
    <row r="59" spans="3:12">
      <c r="D59" s="84" t="s">
        <v>790</v>
      </c>
    </row>
    <row r="61" spans="3:12">
      <c r="D61" s="84" t="s">
        <v>2088</v>
      </c>
    </row>
    <row r="64" spans="3:12">
      <c r="C64" s="88" t="s">
        <v>2781</v>
      </c>
      <c r="D64" s="88" t="s">
        <v>2538</v>
      </c>
    </row>
    <row r="66" spans="2:7">
      <c r="B66" s="54"/>
      <c r="C66" s="417"/>
      <c r="D66" s="405" t="s">
        <v>2368</v>
      </c>
      <c r="E66" s="418" t="s">
        <v>1655</v>
      </c>
      <c r="F66" s="487">
        <v>8.35</v>
      </c>
    </row>
    <row r="68" spans="2:7">
      <c r="B68" s="437" t="s">
        <v>2087</v>
      </c>
      <c r="C68" s="437"/>
      <c r="D68" s="437" t="s">
        <v>2086</v>
      </c>
      <c r="F68" s="87"/>
      <c r="G68" s="87"/>
    </row>
    <row r="69" spans="2:7">
      <c r="D69" s="230" t="s">
        <v>2893</v>
      </c>
    </row>
    <row r="70" spans="2:7">
      <c r="D70" s="230" t="s">
        <v>2892</v>
      </c>
    </row>
    <row r="71" spans="2:7">
      <c r="B71" s="84" t="s">
        <v>1593</v>
      </c>
      <c r="D71" s="89" t="s">
        <v>1952</v>
      </c>
      <c r="E71" s="84" t="s">
        <v>122</v>
      </c>
      <c r="F71" s="84">
        <v>0.41</v>
      </c>
    </row>
    <row r="72" spans="2:7">
      <c r="D72" s="84" t="s">
        <v>2550</v>
      </c>
    </row>
    <row r="74" spans="2:7">
      <c r="D74" s="230" t="s">
        <v>2539</v>
      </c>
    </row>
    <row r="75" spans="2:7">
      <c r="D75" s="89" t="s">
        <v>2093</v>
      </c>
      <c r="G75" s="87"/>
    </row>
    <row r="76" spans="2:7">
      <c r="G76" s="87"/>
    </row>
    <row r="77" spans="2:7">
      <c r="D77" s="89" t="s">
        <v>783</v>
      </c>
      <c r="E77" s="176"/>
      <c r="F77" s="379"/>
    </row>
    <row r="78" spans="2:7">
      <c r="D78" s="89" t="s">
        <v>784</v>
      </c>
      <c r="E78" s="176"/>
      <c r="F78" s="379"/>
      <c r="G78" s="87"/>
    </row>
    <row r="79" spans="2:7" s="89" customFormat="1">
      <c r="D79" s="77"/>
    </row>
    <row r="80" spans="2:7">
      <c r="C80" s="84" t="s">
        <v>3940</v>
      </c>
    </row>
    <row r="81" spans="1:11">
      <c r="B81" s="84" t="s">
        <v>3958</v>
      </c>
      <c r="C81" s="760" t="s">
        <v>3949</v>
      </c>
    </row>
    <row r="82" spans="1:11">
      <c r="C82" s="760" t="s">
        <v>3950</v>
      </c>
    </row>
    <row r="83" spans="1:11">
      <c r="B83" s="84" t="s">
        <v>3974</v>
      </c>
      <c r="C83" s="760" t="s">
        <v>3953</v>
      </c>
    </row>
    <row r="84" spans="1:11">
      <c r="B84" s="84" t="s">
        <v>3972</v>
      </c>
      <c r="C84" s="760" t="s">
        <v>3951</v>
      </c>
    </row>
    <row r="85" spans="1:11">
      <c r="B85" s="84" t="s">
        <v>3971</v>
      </c>
      <c r="C85" s="760" t="s">
        <v>3952</v>
      </c>
    </row>
    <row r="86" spans="1:11">
      <c r="B86" s="84" t="s">
        <v>3975</v>
      </c>
      <c r="C86" s="760" t="s">
        <v>3955</v>
      </c>
      <c r="E86" s="84" t="s">
        <v>3973</v>
      </c>
    </row>
    <row r="87" spans="1:11">
      <c r="B87" s="84" t="s">
        <v>3969</v>
      </c>
      <c r="C87" s="760" t="s">
        <v>3954</v>
      </c>
      <c r="E87" s="84" t="s">
        <v>3964</v>
      </c>
    </row>
    <row r="88" spans="1:11">
      <c r="B88" s="84" t="s">
        <v>3970</v>
      </c>
      <c r="C88" s="81" t="s">
        <v>3956</v>
      </c>
      <c r="E88" s="84" t="s">
        <v>3961</v>
      </c>
    </row>
    <row r="89" spans="1:11">
      <c r="C89" s="81" t="s">
        <v>3939</v>
      </c>
    </row>
    <row r="90" spans="1:11">
      <c r="C90" s="88" t="s">
        <v>355</v>
      </c>
    </row>
    <row r="91" spans="1:11">
      <c r="C91" s="88"/>
      <c r="D91" s="176" t="s">
        <v>752</v>
      </c>
    </row>
    <row r="92" spans="1:11">
      <c r="C92" s="88"/>
    </row>
    <row r="93" spans="1:11">
      <c r="B93" s="176" t="s">
        <v>3590</v>
      </c>
      <c r="C93" s="84" t="s">
        <v>3977</v>
      </c>
      <c r="D93" s="405" t="s">
        <v>3978</v>
      </c>
      <c r="E93" s="84" t="s">
        <v>1087</v>
      </c>
      <c r="F93" s="84">
        <v>23.5</v>
      </c>
    </row>
    <row r="94" spans="1:11" s="481" customFormat="1" ht="16.5" customHeight="1">
      <c r="A94" s="481">
        <v>1</v>
      </c>
      <c r="B94" s="54" t="s">
        <v>2542</v>
      </c>
      <c r="C94" s="417"/>
      <c r="D94" s="392" t="s">
        <v>2541</v>
      </c>
      <c r="E94" s="418" t="s">
        <v>1824</v>
      </c>
      <c r="F94" s="434">
        <v>7</v>
      </c>
      <c r="G94" s="405" t="s">
        <v>1838</v>
      </c>
      <c r="H94" s="405" t="s">
        <v>1820</v>
      </c>
      <c r="I94" s="378">
        <v>7.2</v>
      </c>
      <c r="J94" s="24"/>
      <c r="K94" s="24"/>
    </row>
    <row r="95" spans="1:11">
      <c r="A95" s="84">
        <v>2</v>
      </c>
      <c r="B95" s="84" t="s">
        <v>3981</v>
      </c>
      <c r="C95" s="175" t="s">
        <v>2743</v>
      </c>
      <c r="D95" s="89" t="s">
        <v>319</v>
      </c>
      <c r="E95" s="176" t="s">
        <v>1087</v>
      </c>
      <c r="F95" s="84">
        <v>17.95</v>
      </c>
      <c r="H95" s="84" t="s">
        <v>1292</v>
      </c>
      <c r="I95" s="84">
        <v>15.95</v>
      </c>
    </row>
    <row r="96" spans="1:11">
      <c r="A96" s="481">
        <v>3</v>
      </c>
      <c r="B96" s="84" t="s">
        <v>3980</v>
      </c>
      <c r="C96" s="175" t="s">
        <v>1255</v>
      </c>
      <c r="D96" s="89" t="s">
        <v>1318</v>
      </c>
      <c r="E96" s="176" t="s">
        <v>1087</v>
      </c>
      <c r="F96" s="84">
        <v>16.5</v>
      </c>
      <c r="H96" s="84" t="s">
        <v>1292</v>
      </c>
      <c r="I96" s="84">
        <v>16.760000000000002</v>
      </c>
    </row>
    <row r="97" spans="1:10">
      <c r="A97" s="84">
        <v>4</v>
      </c>
      <c r="B97" s="84" t="s">
        <v>3982</v>
      </c>
      <c r="C97" s="175" t="s">
        <v>1254</v>
      </c>
      <c r="D97" s="176" t="s">
        <v>3979</v>
      </c>
      <c r="E97" s="176" t="s">
        <v>1087</v>
      </c>
      <c r="F97" s="176">
        <v>69.5</v>
      </c>
    </row>
    <row r="98" spans="1:10" s="89" customFormat="1">
      <c r="A98" s="481">
        <v>5</v>
      </c>
      <c r="D98" s="543" t="s">
        <v>3968</v>
      </c>
      <c r="E98" s="543" t="s">
        <v>1087</v>
      </c>
      <c r="F98" s="543" t="s">
        <v>3965</v>
      </c>
    </row>
    <row r="99" spans="1:10">
      <c r="A99" s="84">
        <v>6</v>
      </c>
      <c r="C99" s="175" t="s">
        <v>1254</v>
      </c>
      <c r="D99" s="176"/>
    </row>
    <row r="100" spans="1:10">
      <c r="A100" s="481">
        <v>7</v>
      </c>
      <c r="B100" s="89" t="s">
        <v>3591</v>
      </c>
      <c r="C100" s="175" t="s">
        <v>1255</v>
      </c>
      <c r="D100" s="89" t="s">
        <v>2061</v>
      </c>
      <c r="E100" s="84" t="s">
        <v>53</v>
      </c>
      <c r="F100" s="84">
        <v>26</v>
      </c>
      <c r="H100" s="543">
        <v>23.66</v>
      </c>
      <c r="I100" s="543" t="s">
        <v>1087</v>
      </c>
    </row>
    <row r="101" spans="1:10">
      <c r="A101" s="84">
        <v>8</v>
      </c>
      <c r="B101" s="176" t="s">
        <v>3960</v>
      </c>
      <c r="C101" s="175" t="s">
        <v>2743</v>
      </c>
      <c r="D101" s="89" t="s">
        <v>2060</v>
      </c>
      <c r="E101" s="84" t="s">
        <v>53</v>
      </c>
      <c r="F101" s="84">
        <v>24.5</v>
      </c>
      <c r="G101" s="84" t="s">
        <v>1791</v>
      </c>
      <c r="H101" s="84">
        <v>25</v>
      </c>
      <c r="I101" s="84" t="s">
        <v>1087</v>
      </c>
      <c r="J101" s="84">
        <v>23.66</v>
      </c>
    </row>
    <row r="102" spans="1:10" s="89" customFormat="1">
      <c r="A102" s="481"/>
      <c r="B102" s="89" t="s">
        <v>3967</v>
      </c>
    </row>
    <row r="103" spans="1:10">
      <c r="A103" s="84">
        <v>10</v>
      </c>
      <c r="B103" s="176" t="s">
        <v>315</v>
      </c>
      <c r="C103" s="88"/>
      <c r="D103" s="230" t="s">
        <v>3588</v>
      </c>
      <c r="E103" s="176" t="s">
        <v>683</v>
      </c>
      <c r="F103" s="176" t="s">
        <v>3589</v>
      </c>
    </row>
    <row r="104" spans="1:10">
      <c r="A104" s="481">
        <v>11</v>
      </c>
    </row>
    <row r="105" spans="1:10">
      <c r="A105" s="84">
        <v>12</v>
      </c>
      <c r="B105" s="176" t="s">
        <v>3595</v>
      </c>
      <c r="D105" s="89" t="s">
        <v>1996</v>
      </c>
      <c r="E105" s="176" t="s">
        <v>3984</v>
      </c>
      <c r="F105" s="176">
        <v>3.78</v>
      </c>
      <c r="G105" s="176" t="s">
        <v>1290</v>
      </c>
      <c r="I105" s="84" t="s">
        <v>1281</v>
      </c>
    </row>
    <row r="106" spans="1:10">
      <c r="A106" s="481">
        <v>13</v>
      </c>
      <c r="B106" s="89" t="s">
        <v>3596</v>
      </c>
      <c r="D106" s="89" t="s">
        <v>2540</v>
      </c>
      <c r="E106" s="176" t="s">
        <v>3983</v>
      </c>
      <c r="F106" s="176">
        <v>45</v>
      </c>
      <c r="G106" s="176" t="s">
        <v>1291</v>
      </c>
      <c r="H106" s="176" t="s">
        <v>1292</v>
      </c>
      <c r="I106" s="176">
        <v>42</v>
      </c>
    </row>
    <row r="107" spans="1:10">
      <c r="A107" s="84">
        <v>14</v>
      </c>
    </row>
    <row r="108" spans="1:10">
      <c r="A108" s="481">
        <v>15</v>
      </c>
      <c r="B108" s="89"/>
      <c r="D108" s="89"/>
      <c r="E108" s="176"/>
      <c r="F108" s="176"/>
      <c r="G108" s="176"/>
      <c r="H108" s="176"/>
      <c r="I108" s="176"/>
    </row>
    <row r="109" spans="1:10">
      <c r="A109" s="84">
        <v>16</v>
      </c>
      <c r="B109" s="176" t="s">
        <v>3593</v>
      </c>
      <c r="C109" s="175" t="s">
        <v>3592</v>
      </c>
      <c r="D109" s="89" t="s">
        <v>2531</v>
      </c>
      <c r="E109" s="176" t="s">
        <v>1087</v>
      </c>
      <c r="F109" s="84" t="s">
        <v>3959</v>
      </c>
      <c r="I109" s="84" t="s">
        <v>1280</v>
      </c>
    </row>
    <row r="110" spans="1:10">
      <c r="A110" s="481">
        <v>17</v>
      </c>
      <c r="C110" s="175"/>
      <c r="D110" s="89" t="s">
        <v>769</v>
      </c>
      <c r="E110" s="176" t="s">
        <v>1087</v>
      </c>
      <c r="F110" s="176">
        <v>67.5</v>
      </c>
    </row>
    <row r="111" spans="1:10">
      <c r="A111" s="84">
        <v>18</v>
      </c>
      <c r="D111" s="89" t="s">
        <v>323</v>
      </c>
    </row>
    <row r="112" spans="1:10">
      <c r="A112" s="481">
        <v>19</v>
      </c>
      <c r="D112" s="89"/>
    </row>
    <row r="113" spans="1:10">
      <c r="A113" s="84">
        <v>20</v>
      </c>
      <c r="B113" s="176" t="s">
        <v>3932</v>
      </c>
      <c r="D113" s="89" t="s">
        <v>3963</v>
      </c>
    </row>
    <row r="114" spans="1:10">
      <c r="A114" s="481">
        <v>21</v>
      </c>
      <c r="B114" s="176"/>
      <c r="D114" s="481" t="s">
        <v>2521</v>
      </c>
      <c r="E114" s="481" t="s">
        <v>1292</v>
      </c>
      <c r="F114" s="481">
        <v>59.5</v>
      </c>
    </row>
    <row r="115" spans="1:10">
      <c r="A115" s="84">
        <v>22</v>
      </c>
      <c r="B115" s="84" t="s">
        <v>1998</v>
      </c>
      <c r="D115" s="89" t="s">
        <v>1997</v>
      </c>
    </row>
    <row r="116" spans="1:10">
      <c r="A116" s="481">
        <v>23</v>
      </c>
      <c r="B116" s="84" t="s">
        <v>3957</v>
      </c>
      <c r="D116" s="54" t="s">
        <v>1782</v>
      </c>
      <c r="E116" s="84" t="s">
        <v>1308</v>
      </c>
      <c r="F116" s="87">
        <v>4.7</v>
      </c>
      <c r="G116" s="87"/>
      <c r="H116" s="84" t="s">
        <v>1087</v>
      </c>
      <c r="I116" s="84" t="s">
        <v>2020</v>
      </c>
      <c r="J116" s="84" t="s">
        <v>2021</v>
      </c>
    </row>
    <row r="117" spans="1:10">
      <c r="A117" s="84">
        <v>24</v>
      </c>
      <c r="D117" s="495" t="s">
        <v>2089</v>
      </c>
      <c r="E117" s="176" t="s">
        <v>2090</v>
      </c>
      <c r="F117" s="379">
        <v>1.75</v>
      </c>
    </row>
    <row r="118" spans="1:10">
      <c r="A118" s="481">
        <v>25</v>
      </c>
    </row>
    <row r="119" spans="1:10">
      <c r="A119" s="84">
        <v>26</v>
      </c>
      <c r="D119" s="89" t="s">
        <v>767</v>
      </c>
      <c r="F119" s="176">
        <v>4.5</v>
      </c>
    </row>
    <row r="120" spans="1:10">
      <c r="A120" s="481">
        <v>27</v>
      </c>
      <c r="D120" s="89" t="s">
        <v>768</v>
      </c>
      <c r="F120" s="176"/>
    </row>
    <row r="121" spans="1:10">
      <c r="A121" s="84">
        <v>28</v>
      </c>
      <c r="D121" s="89" t="s">
        <v>770</v>
      </c>
    </row>
    <row r="122" spans="1:10">
      <c r="A122" s="481">
        <v>29</v>
      </c>
      <c r="D122" s="89" t="s">
        <v>771</v>
      </c>
    </row>
    <row r="123" spans="1:10">
      <c r="A123" s="84">
        <v>30</v>
      </c>
      <c r="D123" s="89" t="s">
        <v>3594</v>
      </c>
    </row>
    <row r="124" spans="1:10">
      <c r="A124" s="481">
        <v>31</v>
      </c>
    </row>
    <row r="127" spans="1:10" s="89" customFormat="1">
      <c r="A127" s="84"/>
      <c r="F127" s="494"/>
    </row>
    <row r="131" spans="1:13">
      <c r="A131" s="84" t="s">
        <v>159</v>
      </c>
      <c r="D131" s="89"/>
    </row>
    <row r="132" spans="1:13">
      <c r="C132" s="84" t="s">
        <v>3940</v>
      </c>
      <c r="D132" s="176" t="s">
        <v>4003</v>
      </c>
    </row>
    <row r="133" spans="1:13">
      <c r="A133" s="84" t="s">
        <v>3945</v>
      </c>
      <c r="C133" s="760" t="s">
        <v>3929</v>
      </c>
      <c r="D133" s="762" t="s">
        <v>3934</v>
      </c>
    </row>
    <row r="134" spans="1:13">
      <c r="A134" s="84" t="s">
        <v>3947</v>
      </c>
      <c r="C134" s="760" t="s">
        <v>3937</v>
      </c>
      <c r="D134" s="84" t="s">
        <v>3936</v>
      </c>
    </row>
    <row r="135" spans="1:13">
      <c r="A135" s="84" t="s">
        <v>3946</v>
      </c>
      <c r="C135" s="760" t="s">
        <v>3930</v>
      </c>
      <c r="D135" s="763" t="s">
        <v>3935</v>
      </c>
      <c r="F135" s="82" t="s">
        <v>2007</v>
      </c>
    </row>
    <row r="136" spans="1:13" s="417" customFormat="1" ht="16.5" customHeight="1">
      <c r="A136" s="89" t="s">
        <v>3948</v>
      </c>
      <c r="C136" s="81" t="s">
        <v>3938</v>
      </c>
      <c r="D136" s="414" t="s">
        <v>3944</v>
      </c>
      <c r="E136" s="418"/>
      <c r="F136" s="434"/>
      <c r="G136" s="418"/>
      <c r="H136" s="418"/>
      <c r="I136" s="434"/>
      <c r="J136" s="79"/>
      <c r="K136" s="79"/>
    </row>
    <row r="137" spans="1:13" s="417" customFormat="1" ht="16.5" customHeight="1">
      <c r="C137" s="81" t="s">
        <v>4002</v>
      </c>
      <c r="D137" s="414" t="s">
        <v>3943</v>
      </c>
      <c r="E137" s="418"/>
      <c r="F137" s="434"/>
      <c r="G137" s="418"/>
      <c r="H137" s="418"/>
      <c r="I137" s="434"/>
      <c r="J137" s="79"/>
      <c r="K137" s="79"/>
    </row>
    <row r="138" spans="1:13">
      <c r="C138" s="88" t="s">
        <v>363</v>
      </c>
      <c r="E138" s="84" t="s">
        <v>824</v>
      </c>
      <c r="F138" s="84" t="s">
        <v>3988</v>
      </c>
      <c r="J138" s="18"/>
      <c r="K138"/>
      <c r="L138"/>
      <c r="M138" t="s">
        <v>485</v>
      </c>
    </row>
    <row r="139" spans="1:13">
      <c r="A139" s="84">
        <v>1</v>
      </c>
      <c r="C139" s="761" t="s">
        <v>2743</v>
      </c>
      <c r="D139" s="84" t="s">
        <v>1289</v>
      </c>
      <c r="E139" s="84" t="s">
        <v>2023</v>
      </c>
      <c r="F139" s="41">
        <v>240</v>
      </c>
      <c r="G139" s="41"/>
      <c r="H139" s="41" t="s">
        <v>1292</v>
      </c>
      <c r="I139" s="41">
        <v>250</v>
      </c>
      <c r="J139" s="18"/>
      <c r="K139"/>
      <c r="L139"/>
      <c r="M139"/>
    </row>
    <row r="140" spans="1:13" ht="22.5" customHeight="1">
      <c r="A140" s="84">
        <v>2</v>
      </c>
      <c r="C140" s="175" t="s">
        <v>3925</v>
      </c>
      <c r="D140" s="82" t="s">
        <v>1999</v>
      </c>
      <c r="E140" s="89" t="s">
        <v>824</v>
      </c>
      <c r="F140" s="89">
        <v>310</v>
      </c>
      <c r="G140" s="17"/>
      <c r="H140" s="17"/>
      <c r="I140" s="18"/>
      <c r="J140" s="18"/>
      <c r="K140"/>
      <c r="L140"/>
      <c r="M140" t="s">
        <v>485</v>
      </c>
    </row>
    <row r="141" spans="1:13">
      <c r="A141" s="84">
        <v>3</v>
      </c>
      <c r="C141" s="175"/>
      <c r="D141" s="82" t="s">
        <v>1288</v>
      </c>
      <c r="E141" s="89" t="s">
        <v>824</v>
      </c>
      <c r="F141" s="424" t="s">
        <v>446</v>
      </c>
      <c r="G141" s="17"/>
      <c r="H141" s="17"/>
      <c r="I141" s="18"/>
      <c r="J141" s="18"/>
      <c r="K141"/>
      <c r="L141"/>
      <c r="M141"/>
    </row>
    <row r="142" spans="1:13">
      <c r="A142" s="84">
        <v>4</v>
      </c>
      <c r="C142" s="175" t="s">
        <v>3926</v>
      </c>
      <c r="D142" s="82" t="s">
        <v>3985</v>
      </c>
      <c r="E142" s="89" t="s">
        <v>824</v>
      </c>
      <c r="F142" s="424">
        <v>500</v>
      </c>
      <c r="G142" s="17"/>
      <c r="H142" s="17"/>
      <c r="I142" s="18"/>
      <c r="J142" s="18"/>
      <c r="K142"/>
      <c r="L142"/>
      <c r="M142"/>
    </row>
    <row r="143" spans="1:13">
      <c r="A143" s="84">
        <v>5</v>
      </c>
      <c r="B143" s="84" t="s">
        <v>2001</v>
      </c>
      <c r="C143" s="89"/>
      <c r="D143" s="82" t="s">
        <v>2000</v>
      </c>
      <c r="E143" s="84" t="s">
        <v>2051</v>
      </c>
      <c r="F143" s="424"/>
      <c r="G143" s="425" t="s">
        <v>2052</v>
      </c>
      <c r="H143" s="17" t="s">
        <v>2053</v>
      </c>
      <c r="I143" s="18"/>
      <c r="J143" s="18"/>
      <c r="K143"/>
      <c r="L143"/>
      <c r="M143"/>
    </row>
    <row r="144" spans="1:13">
      <c r="A144" s="84">
        <v>6</v>
      </c>
      <c r="C144" s="175" t="s">
        <v>3931</v>
      </c>
      <c r="D144" s="82" t="s">
        <v>792</v>
      </c>
      <c r="E144" s="84" t="s">
        <v>824</v>
      </c>
      <c r="F144" s="102">
        <v>17.600000000000001</v>
      </c>
      <c r="G144" s="17"/>
      <c r="H144" s="17"/>
      <c r="I144" s="18"/>
      <c r="J144" s="18"/>
      <c r="K144"/>
      <c r="L144"/>
      <c r="M144"/>
    </row>
    <row r="145" spans="1:13">
      <c r="A145" s="84">
        <v>7</v>
      </c>
      <c r="C145" s="175"/>
      <c r="D145" s="82" t="s">
        <v>357</v>
      </c>
      <c r="E145" s="84" t="s">
        <v>1087</v>
      </c>
      <c r="F145" s="102">
        <v>9.25</v>
      </c>
      <c r="G145" s="17"/>
      <c r="H145" s="17"/>
      <c r="I145" s="18"/>
      <c r="J145" s="18"/>
      <c r="K145"/>
      <c r="L145"/>
      <c r="M145"/>
    </row>
    <row r="146" spans="1:13">
      <c r="A146" s="84">
        <v>8</v>
      </c>
      <c r="B146" s="84" t="s">
        <v>3933</v>
      </c>
      <c r="C146" s="84" t="s">
        <v>2532</v>
      </c>
      <c r="D146" s="82" t="s">
        <v>2533</v>
      </c>
      <c r="E146" s="84" t="s">
        <v>1087</v>
      </c>
      <c r="F146" s="84">
        <v>0.2</v>
      </c>
      <c r="G146" s="17"/>
      <c r="H146" s="17"/>
      <c r="I146" s="18"/>
      <c r="J146" s="18"/>
      <c r="K146"/>
      <c r="L146"/>
      <c r="M146"/>
    </row>
    <row r="147" spans="1:13">
      <c r="A147" s="84">
        <v>9</v>
      </c>
      <c r="C147" s="175"/>
      <c r="D147" s="82" t="s">
        <v>2534</v>
      </c>
      <c r="F147" s="102"/>
      <c r="G147" s="17"/>
      <c r="H147" s="17"/>
      <c r="I147" s="18"/>
      <c r="J147" s="18"/>
      <c r="K147"/>
      <c r="L147"/>
      <c r="M147"/>
    </row>
    <row r="148" spans="1:13">
      <c r="A148" s="84">
        <v>10</v>
      </c>
      <c r="B148" s="84" t="s">
        <v>2532</v>
      </c>
      <c r="C148" s="89"/>
      <c r="D148" s="82" t="s">
        <v>1772</v>
      </c>
      <c r="F148" s="102"/>
      <c r="G148" s="482"/>
      <c r="H148" s="482"/>
      <c r="I148" s="18"/>
      <c r="J148" s="18"/>
      <c r="K148" s="481"/>
      <c r="L148" s="481"/>
      <c r="M148" s="481"/>
    </row>
    <row r="149" spans="1:13">
      <c r="A149" s="84">
        <v>11</v>
      </c>
      <c r="C149" s="89"/>
      <c r="D149" s="82"/>
      <c r="F149" s="424"/>
      <c r="G149" s="425"/>
      <c r="H149" s="545"/>
      <c r="I149" s="18"/>
      <c r="J149" s="18"/>
      <c r="K149" s="481"/>
      <c r="L149" s="481"/>
      <c r="M149" s="481"/>
    </row>
    <row r="150" spans="1:13">
      <c r="A150" s="84">
        <v>12</v>
      </c>
      <c r="B150" s="84" t="s">
        <v>2006</v>
      </c>
      <c r="D150" s="82" t="s">
        <v>2007</v>
      </c>
      <c r="E150" s="84" t="s">
        <v>1087</v>
      </c>
      <c r="F150" s="84">
        <v>66.5</v>
      </c>
    </row>
    <row r="151" spans="1:13">
      <c r="A151" s="84">
        <v>13</v>
      </c>
      <c r="B151" s="84" t="s">
        <v>2009</v>
      </c>
      <c r="D151" s="82" t="s">
        <v>2008</v>
      </c>
      <c r="E151" s="84" t="s">
        <v>1087</v>
      </c>
      <c r="F151" s="84">
        <v>62.75</v>
      </c>
      <c r="H151" s="176"/>
      <c r="I151" s="176"/>
    </row>
    <row r="152" spans="1:13">
      <c r="A152" s="84">
        <v>14</v>
      </c>
      <c r="B152" s="84" t="s">
        <v>3928</v>
      </c>
      <c r="D152" s="82" t="s">
        <v>3927</v>
      </c>
      <c r="E152" s="89" t="s">
        <v>1292</v>
      </c>
      <c r="F152" s="89">
        <v>7.55</v>
      </c>
      <c r="H152" s="84" t="s">
        <v>2062</v>
      </c>
      <c r="I152" s="84">
        <v>7</v>
      </c>
    </row>
    <row r="153" spans="1:13">
      <c r="A153" s="84">
        <v>15</v>
      </c>
      <c r="D153" s="82"/>
      <c r="E153" s="89"/>
      <c r="F153" s="89"/>
    </row>
    <row r="154" spans="1:13">
      <c r="A154" s="84">
        <v>16</v>
      </c>
      <c r="B154" s="176" t="s">
        <v>2010</v>
      </c>
      <c r="D154" s="334" t="s">
        <v>3962</v>
      </c>
      <c r="E154" s="176" t="s">
        <v>683</v>
      </c>
      <c r="F154" s="176" t="s">
        <v>3976</v>
      </c>
      <c r="G154" s="176"/>
      <c r="H154" s="176"/>
      <c r="I154" s="176"/>
    </row>
    <row r="155" spans="1:13">
      <c r="A155" s="84">
        <v>17</v>
      </c>
      <c r="B155" s="84" t="s">
        <v>2012</v>
      </c>
      <c r="D155" s="438" t="s">
        <v>2011</v>
      </c>
      <c r="E155" s="176"/>
      <c r="F155" s="176"/>
      <c r="G155" s="176"/>
      <c r="H155" s="176"/>
      <c r="I155" s="176"/>
    </row>
    <row r="156" spans="1:13">
      <c r="A156" s="84">
        <v>18</v>
      </c>
      <c r="B156" s="84" t="s">
        <v>2003</v>
      </c>
      <c r="D156" s="82" t="s">
        <v>2002</v>
      </c>
      <c r="E156" s="176" t="s">
        <v>1292</v>
      </c>
      <c r="F156" s="176">
        <v>237.55</v>
      </c>
      <c r="H156" s="84" t="s">
        <v>1087</v>
      </c>
      <c r="I156" s="84">
        <v>255</v>
      </c>
    </row>
    <row r="157" spans="1:13">
      <c r="A157" s="84">
        <v>19</v>
      </c>
      <c r="D157" s="82"/>
      <c r="F157" s="89"/>
    </row>
    <row r="158" spans="1:13">
      <c r="A158" s="84">
        <v>20</v>
      </c>
      <c r="B158" s="176" t="s">
        <v>2005</v>
      </c>
      <c r="D158" s="82" t="s">
        <v>2004</v>
      </c>
      <c r="E158" s="176" t="s">
        <v>683</v>
      </c>
      <c r="F158" s="176">
        <v>242</v>
      </c>
      <c r="H158" s="84" t="s">
        <v>1087</v>
      </c>
      <c r="I158" s="84">
        <v>242</v>
      </c>
    </row>
    <row r="159" spans="1:13">
      <c r="A159" s="84">
        <v>21</v>
      </c>
      <c r="D159" s="82"/>
      <c r="H159" s="176"/>
      <c r="I159" s="176"/>
    </row>
    <row r="160" spans="1:13">
      <c r="A160" s="84">
        <v>22</v>
      </c>
      <c r="B160" s="84" t="s">
        <v>2013</v>
      </c>
      <c r="D160" s="82" t="s">
        <v>2022</v>
      </c>
      <c r="E160" s="84" t="s">
        <v>2023</v>
      </c>
      <c r="F160" s="84">
        <v>5.05</v>
      </c>
      <c r="H160" s="84" t="s">
        <v>1292</v>
      </c>
      <c r="I160" s="84">
        <v>6.9</v>
      </c>
    </row>
    <row r="161" spans="1:6">
      <c r="A161" s="84">
        <v>23</v>
      </c>
      <c r="B161" s="176" t="s">
        <v>3941</v>
      </c>
      <c r="D161" s="89" t="s">
        <v>793</v>
      </c>
      <c r="E161" s="176" t="s">
        <v>2023</v>
      </c>
      <c r="F161" s="84" t="s">
        <v>3966</v>
      </c>
    </row>
    <row r="162" spans="1:6">
      <c r="A162" s="84">
        <v>24</v>
      </c>
      <c r="B162" s="84" t="s">
        <v>446</v>
      </c>
      <c r="D162" s="176" t="s">
        <v>2091</v>
      </c>
    </row>
    <row r="163" spans="1:6">
      <c r="A163" s="84">
        <v>25</v>
      </c>
      <c r="C163" s="89"/>
      <c r="D163" s="481" t="s">
        <v>2521</v>
      </c>
      <c r="E163" s="481" t="s">
        <v>1292</v>
      </c>
      <c r="F163" s="481">
        <v>59.5</v>
      </c>
    </row>
    <row r="164" spans="1:6">
      <c r="A164" s="84">
        <v>26</v>
      </c>
      <c r="B164" s="84" t="s">
        <v>3957</v>
      </c>
      <c r="C164" s="89"/>
      <c r="D164" s="176" t="s">
        <v>3942</v>
      </c>
    </row>
    <row r="165" spans="1:6">
      <c r="D165" s="176" t="s">
        <v>3992</v>
      </c>
    </row>
    <row r="167" spans="1:6">
      <c r="A167" s="84">
        <v>27</v>
      </c>
      <c r="D167" s="84" t="s">
        <v>794</v>
      </c>
    </row>
    <row r="168" spans="1:6">
      <c r="A168" s="84">
        <v>28</v>
      </c>
      <c r="D168" s="84" t="s">
        <v>2054</v>
      </c>
      <c r="E168" s="176" t="s">
        <v>1292</v>
      </c>
      <c r="F168" s="176">
        <v>20.55</v>
      </c>
    </row>
    <row r="169" spans="1:6">
      <c r="A169" s="84">
        <v>29</v>
      </c>
      <c r="D169" s="437" t="s">
        <v>795</v>
      </c>
    </row>
    <row r="170" spans="1:6">
      <c r="A170" s="84">
        <v>30</v>
      </c>
      <c r="D170" s="438" t="s">
        <v>358</v>
      </c>
    </row>
    <row r="171" spans="1:6">
      <c r="A171" s="84">
        <v>31</v>
      </c>
      <c r="D171" s="438" t="s">
        <v>2092</v>
      </c>
    </row>
    <row r="172" spans="1:6">
      <c r="A172" s="84">
        <v>32</v>
      </c>
      <c r="D172" s="173" t="s">
        <v>356</v>
      </c>
    </row>
    <row r="179" spans="2:11">
      <c r="C179" s="88" t="s">
        <v>362</v>
      </c>
      <c r="D179" s="82"/>
    </row>
    <row r="180" spans="2:11">
      <c r="C180" s="761" t="s">
        <v>591</v>
      </c>
      <c r="D180" s="173" t="s">
        <v>4041</v>
      </c>
      <c r="E180" s="176"/>
      <c r="F180" s="176"/>
      <c r="G180" s="176"/>
    </row>
    <row r="181" spans="2:11">
      <c r="B181" s="84" t="s">
        <v>2537</v>
      </c>
      <c r="C181" s="175" t="s">
        <v>592</v>
      </c>
      <c r="D181" s="82" t="s">
        <v>360</v>
      </c>
      <c r="E181" s="84" t="s">
        <v>1308</v>
      </c>
      <c r="F181" s="84">
        <v>55</v>
      </c>
      <c r="H181" s="84" t="s">
        <v>1292</v>
      </c>
      <c r="I181" s="84">
        <v>54.5</v>
      </c>
      <c r="J181" s="84" t="s">
        <v>1309</v>
      </c>
    </row>
    <row r="182" spans="2:11">
      <c r="D182" s="82"/>
    </row>
    <row r="183" spans="2:11">
      <c r="C183" s="175"/>
      <c r="D183" s="82" t="s">
        <v>359</v>
      </c>
      <c r="E183" s="176" t="s">
        <v>1308</v>
      </c>
      <c r="F183" s="176">
        <v>12.65</v>
      </c>
      <c r="G183" s="176" t="s">
        <v>1313</v>
      </c>
      <c r="H183" s="176" t="s">
        <v>1292</v>
      </c>
      <c r="I183" s="176">
        <v>13.25</v>
      </c>
      <c r="J183" s="176" t="s">
        <v>1312</v>
      </c>
      <c r="K183" s="176" t="s">
        <v>1314</v>
      </c>
    </row>
    <row r="184" spans="2:11">
      <c r="B184" s="84" t="s">
        <v>2536</v>
      </c>
      <c r="C184" s="175"/>
      <c r="D184" s="82" t="s">
        <v>1310</v>
      </c>
      <c r="E184" s="176" t="s">
        <v>1311</v>
      </c>
      <c r="F184" s="176">
        <v>36.340000000000003</v>
      </c>
      <c r="H184" s="84" t="s">
        <v>52</v>
      </c>
      <c r="I184" s="87">
        <v>39.979999999999997</v>
      </c>
    </row>
    <row r="185" spans="2:11">
      <c r="D185" s="82" t="s">
        <v>2535</v>
      </c>
      <c r="E185" s="84" t="s">
        <v>1315</v>
      </c>
      <c r="F185" s="84">
        <v>9.5</v>
      </c>
      <c r="G185" s="84" t="s">
        <v>1316</v>
      </c>
      <c r="H185" s="84" t="s">
        <v>1317</v>
      </c>
      <c r="I185" s="84">
        <v>10.5</v>
      </c>
    </row>
    <row r="186" spans="2:11">
      <c r="D186" s="82" t="s">
        <v>361</v>
      </c>
    </row>
    <row r="188" spans="2:11">
      <c r="C188" s="88" t="s">
        <v>791</v>
      </c>
    </row>
    <row r="189" spans="2:11">
      <c r="D189" s="82" t="s">
        <v>364</v>
      </c>
      <c r="E189"/>
    </row>
    <row r="190" spans="2:11">
      <c r="D190" s="82" t="s">
        <v>365</v>
      </c>
    </row>
    <row r="191" spans="2:11">
      <c r="D191" s="82" t="s">
        <v>366</v>
      </c>
    </row>
    <row r="192" spans="2:11">
      <c r="D192" s="82" t="s">
        <v>367</v>
      </c>
    </row>
    <row r="193" spans="3:9">
      <c r="D193" s="173" t="s">
        <v>368</v>
      </c>
    </row>
    <row r="194" spans="3:9">
      <c r="D194" s="173" t="s">
        <v>369</v>
      </c>
    </row>
    <row r="195" spans="3:9">
      <c r="D195" s="90"/>
      <c r="E195"/>
    </row>
    <row r="196" spans="3:9">
      <c r="D196" s="82" t="s">
        <v>2535</v>
      </c>
      <c r="E196" s="84" t="s">
        <v>1315</v>
      </c>
      <c r="F196" s="84">
        <v>9.5</v>
      </c>
      <c r="G196" s="84" t="s">
        <v>1316</v>
      </c>
      <c r="H196" s="84" t="s">
        <v>1317</v>
      </c>
      <c r="I196" s="84">
        <v>10.5</v>
      </c>
    </row>
    <row r="197" spans="3:9">
      <c r="D197" s="173" t="s">
        <v>361</v>
      </c>
      <c r="E197"/>
    </row>
    <row r="198" spans="3:9">
      <c r="D198" s="90"/>
      <c r="E198"/>
    </row>
    <row r="200" spans="3:9">
      <c r="C200" s="88" t="s">
        <v>370</v>
      </c>
    </row>
    <row r="203" spans="3:9" ht="22.5">
      <c r="C203" s="88" t="s">
        <v>371</v>
      </c>
      <c r="D203" s="84" t="s">
        <v>773</v>
      </c>
      <c r="E203" s="102" t="s">
        <v>484</v>
      </c>
    </row>
    <row r="204" spans="3:9">
      <c r="D204" s="177" t="s">
        <v>772</v>
      </c>
      <c r="E204" s="101" t="s">
        <v>483</v>
      </c>
      <c r="F204"/>
      <c r="G204"/>
    </row>
    <row r="205" spans="3:9">
      <c r="D205" s="177" t="s">
        <v>259</v>
      </c>
      <c r="E205" s="40" t="s">
        <v>486</v>
      </c>
      <c r="F205" s="40">
        <v>51</v>
      </c>
      <c r="G205" s="18" t="s">
        <v>487</v>
      </c>
    </row>
    <row r="206" spans="3:9">
      <c r="D206" s="177" t="s">
        <v>3993</v>
      </c>
    </row>
    <row r="207" spans="3:9">
      <c r="D207" s="177"/>
    </row>
    <row r="208" spans="3:9">
      <c r="C208" s="88" t="s">
        <v>372</v>
      </c>
      <c r="D208" s="84" t="s">
        <v>773</v>
      </c>
    </row>
    <row r="209" spans="4:17">
      <c r="D209" s="177" t="s">
        <v>259</v>
      </c>
    </row>
    <row r="210" spans="4:17">
      <c r="D210" s="177"/>
    </row>
    <row r="221" spans="4:17">
      <c r="D221" s="415" t="s">
        <v>2103</v>
      </c>
      <c r="E221" s="415"/>
      <c r="F221" s="415"/>
      <c r="G221" s="415" t="s">
        <v>962</v>
      </c>
      <c r="H221" s="415"/>
      <c r="I221" s="415" t="s">
        <v>964</v>
      </c>
      <c r="J221" s="415"/>
      <c r="K221" s="415"/>
      <c r="L221" s="415" t="s">
        <v>961</v>
      </c>
      <c r="M221" s="415"/>
      <c r="N221" s="415"/>
      <c r="O221" s="415"/>
      <c r="P221" s="415"/>
      <c r="Q221" s="415"/>
    </row>
    <row r="222" spans="4:17">
      <c r="D222" s="415"/>
      <c r="E222" s="415"/>
      <c r="F222" s="415"/>
      <c r="G222" s="415"/>
      <c r="H222" s="415"/>
      <c r="I222" s="415"/>
      <c r="J222" s="415"/>
      <c r="K222" s="415"/>
      <c r="L222" s="415"/>
      <c r="M222" s="415"/>
      <c r="N222" s="415"/>
      <c r="O222" s="415"/>
      <c r="P222" s="415"/>
      <c r="Q222" s="415"/>
    </row>
    <row r="223" spans="4:17">
      <c r="D223" s="111" t="s">
        <v>2104</v>
      </c>
      <c r="E223" s="111"/>
      <c r="F223" s="111"/>
      <c r="G223" s="111" t="s">
        <v>2105</v>
      </c>
      <c r="H223" s="111"/>
      <c r="I223" s="440">
        <v>176</v>
      </c>
      <c r="J223" s="111"/>
      <c r="K223" s="111"/>
      <c r="L223" s="111"/>
      <c r="M223" s="111"/>
      <c r="N223" s="111"/>
      <c r="O223" s="111"/>
      <c r="P223" s="111"/>
      <c r="Q223" s="111"/>
    </row>
    <row r="224" spans="4:17">
      <c r="D224" s="258" t="s">
        <v>2104</v>
      </c>
      <c r="E224" s="258"/>
      <c r="F224" s="258"/>
      <c r="G224" s="258" t="s">
        <v>683</v>
      </c>
      <c r="H224" s="258"/>
      <c r="I224" s="441">
        <v>167.25</v>
      </c>
      <c r="J224" s="258"/>
      <c r="K224" s="258"/>
      <c r="L224" s="258"/>
      <c r="M224" s="258"/>
      <c r="N224" s="258"/>
      <c r="O224" s="258"/>
      <c r="P224" s="258"/>
      <c r="Q224" s="258"/>
    </row>
    <row r="225" spans="4:17">
      <c r="D225" s="442" t="s">
        <v>2104</v>
      </c>
      <c r="E225" s="197"/>
      <c r="F225" s="197"/>
      <c r="G225" s="197" t="s">
        <v>2106</v>
      </c>
      <c r="H225" s="197"/>
      <c r="I225" s="443">
        <v>163.68</v>
      </c>
      <c r="J225" s="197"/>
      <c r="K225" s="197" t="s">
        <v>2107</v>
      </c>
      <c r="L225" s="197"/>
      <c r="M225" s="197"/>
      <c r="N225" s="197"/>
      <c r="O225" s="197"/>
      <c r="P225" s="197"/>
      <c r="Q225" s="197"/>
    </row>
    <row r="226" spans="4:17">
      <c r="D226" s="111" t="s">
        <v>2104</v>
      </c>
      <c r="E226" s="111"/>
      <c r="F226" s="111"/>
      <c r="G226" s="111" t="s">
        <v>1822</v>
      </c>
      <c r="H226" s="111"/>
      <c r="I226" s="440">
        <v>176</v>
      </c>
      <c r="J226" s="111"/>
      <c r="K226" s="111"/>
      <c r="L226" s="111"/>
      <c r="M226" s="111"/>
      <c r="N226" s="111"/>
      <c r="O226" s="111"/>
      <c r="P226" s="111"/>
      <c r="Q226" s="111"/>
    </row>
    <row r="227" spans="4:17">
      <c r="D227" s="111" t="s">
        <v>2104</v>
      </c>
      <c r="E227" s="111"/>
      <c r="F227" s="111"/>
      <c r="G227" s="111" t="s">
        <v>1814</v>
      </c>
      <c r="H227" s="111"/>
      <c r="I227" s="440">
        <v>328</v>
      </c>
      <c r="J227" s="111"/>
      <c r="K227" s="111"/>
      <c r="L227" s="111"/>
      <c r="M227" s="111"/>
      <c r="N227" s="111"/>
      <c r="O227" s="111"/>
      <c r="P227" s="111"/>
      <c r="Q227" s="111"/>
    </row>
    <row r="228" spans="4:17">
      <c r="D228" s="111" t="s">
        <v>2104</v>
      </c>
      <c r="E228" s="111"/>
      <c r="F228" s="111"/>
      <c r="G228" s="111" t="s">
        <v>1820</v>
      </c>
      <c r="H228" s="111"/>
      <c r="I228" s="199">
        <v>314.39999999999998</v>
      </c>
      <c r="J228" s="111"/>
      <c r="K228" s="111" t="s">
        <v>2108</v>
      </c>
      <c r="L228" s="111"/>
      <c r="M228" s="111"/>
      <c r="N228" s="111"/>
      <c r="O228" s="111"/>
      <c r="P228" s="111"/>
      <c r="Q228" s="111"/>
    </row>
    <row r="229" spans="4:17">
      <c r="D229" s="415"/>
      <c r="E229" s="415"/>
      <c r="F229" s="415"/>
      <c r="G229" s="415"/>
      <c r="H229" s="415"/>
      <c r="I229" s="415"/>
      <c r="J229" s="415"/>
      <c r="K229" s="415"/>
      <c r="L229" s="415"/>
      <c r="M229" s="415"/>
      <c r="N229" s="415"/>
      <c r="O229" s="415"/>
      <c r="P229" s="415"/>
      <c r="Q229" s="415"/>
    </row>
    <row r="230" spans="4:17">
      <c r="D230" s="111" t="s">
        <v>2109</v>
      </c>
      <c r="E230" s="111"/>
      <c r="F230" s="111"/>
      <c r="G230" s="111" t="s">
        <v>2105</v>
      </c>
      <c r="H230" s="111"/>
      <c r="I230" s="440">
        <v>404</v>
      </c>
      <c r="J230" s="111"/>
      <c r="K230" s="111"/>
      <c r="L230" s="111"/>
      <c r="M230" s="111"/>
      <c r="N230" s="111"/>
      <c r="O230" s="111"/>
      <c r="P230" s="111"/>
      <c r="Q230" s="111"/>
    </row>
    <row r="231" spans="4:17">
      <c r="D231" s="258" t="s">
        <v>2109</v>
      </c>
      <c r="E231" s="258"/>
      <c r="F231" s="258"/>
      <c r="G231" s="258" t="s">
        <v>683</v>
      </c>
      <c r="H231" s="258"/>
      <c r="I231" s="444">
        <v>384</v>
      </c>
      <c r="J231" s="258"/>
      <c r="K231" s="258"/>
      <c r="L231" s="258"/>
      <c r="M231" s="258"/>
      <c r="N231" s="258"/>
      <c r="O231" s="258"/>
      <c r="P231" s="258"/>
      <c r="Q231" s="258"/>
    </row>
    <row r="232" spans="4:17">
      <c r="D232" s="197" t="s">
        <v>2109</v>
      </c>
      <c r="E232" s="197"/>
      <c r="F232" s="197"/>
      <c r="G232" s="197" t="s">
        <v>2106</v>
      </c>
      <c r="H232" s="197"/>
      <c r="I232" s="200">
        <v>375.72</v>
      </c>
      <c r="J232" s="197"/>
      <c r="K232" s="197" t="s">
        <v>2110</v>
      </c>
      <c r="L232" s="197"/>
      <c r="M232" s="197"/>
      <c r="N232" s="197"/>
      <c r="O232" s="197"/>
      <c r="P232" s="197"/>
      <c r="Q232" s="197"/>
    </row>
    <row r="233" spans="4:17">
      <c r="D233" s="111" t="s">
        <v>2109</v>
      </c>
      <c r="E233" s="111"/>
      <c r="F233" s="111"/>
      <c r="G233" s="111" t="s">
        <v>1822</v>
      </c>
      <c r="H233" s="111"/>
      <c r="I233" s="440">
        <v>404</v>
      </c>
      <c r="J233" s="111"/>
      <c r="K233" s="111"/>
      <c r="L233" s="111"/>
      <c r="M233" s="111"/>
      <c r="N233" s="111"/>
      <c r="O233" s="111"/>
      <c r="P233" s="111"/>
      <c r="Q233" s="111"/>
    </row>
    <row r="234" spans="4:17">
      <c r="D234" s="111" t="s">
        <v>2109</v>
      </c>
      <c r="E234" s="111"/>
      <c r="F234" s="111"/>
      <c r="G234" s="111" t="s">
        <v>1814</v>
      </c>
      <c r="H234" s="111"/>
      <c r="I234" s="440">
        <v>582</v>
      </c>
      <c r="J234" s="111"/>
      <c r="K234" s="111"/>
      <c r="L234" s="111"/>
      <c r="M234" s="111"/>
      <c r="N234" s="111"/>
      <c r="O234" s="111"/>
      <c r="P234" s="111"/>
      <c r="Q234" s="111"/>
    </row>
    <row r="235" spans="4:17">
      <c r="D235" s="111" t="s">
        <v>2109</v>
      </c>
      <c r="E235" s="111"/>
      <c r="F235" s="111"/>
      <c r="G235" s="111" t="s">
        <v>1820</v>
      </c>
      <c r="H235" s="111"/>
      <c r="I235" s="440">
        <v>543</v>
      </c>
      <c r="J235" s="111"/>
      <c r="K235" s="111" t="s">
        <v>2108</v>
      </c>
      <c r="L235" s="111"/>
      <c r="M235" s="111"/>
      <c r="N235" s="111"/>
      <c r="O235" s="111"/>
      <c r="P235" s="111"/>
      <c r="Q235" s="111"/>
    </row>
    <row r="236" spans="4:17">
      <c r="D236" s="371"/>
      <c r="E236" s="371"/>
      <c r="F236" s="371"/>
      <c r="G236" s="371"/>
      <c r="H236" s="371"/>
      <c r="I236" s="371"/>
      <c r="J236" s="371"/>
      <c r="K236" s="371"/>
      <c r="L236" s="371"/>
      <c r="M236" s="371"/>
      <c r="N236" s="371"/>
      <c r="O236" s="371"/>
      <c r="P236" s="371"/>
      <c r="Q236" s="445"/>
    </row>
    <row r="237" spans="4:17">
      <c r="D237" s="111" t="s">
        <v>2111</v>
      </c>
      <c r="E237" s="111"/>
      <c r="F237" s="111"/>
      <c r="G237" s="111" t="s">
        <v>2105</v>
      </c>
      <c r="H237" s="111"/>
      <c r="I237" s="440">
        <v>1245</v>
      </c>
      <c r="J237" s="111"/>
      <c r="K237" s="111"/>
      <c r="L237" s="111"/>
      <c r="M237" s="111"/>
      <c r="N237" s="111"/>
      <c r="O237" s="111"/>
      <c r="P237" s="111"/>
      <c r="Q237" s="111"/>
    </row>
    <row r="238" spans="4:17">
      <c r="D238" s="258" t="s">
        <v>2111</v>
      </c>
      <c r="E238" s="258"/>
      <c r="F238" s="258"/>
      <c r="G238" s="258" t="s">
        <v>683</v>
      </c>
      <c r="H238" s="258"/>
      <c r="I238" s="444">
        <v>988</v>
      </c>
      <c r="J238" s="258"/>
      <c r="K238" s="258"/>
      <c r="L238" s="258"/>
      <c r="M238" s="258"/>
      <c r="N238" s="258"/>
      <c r="O238" s="258"/>
      <c r="P238" s="258"/>
      <c r="Q238" s="258"/>
    </row>
    <row r="239" spans="4:17">
      <c r="D239" s="197" t="s">
        <v>2111</v>
      </c>
      <c r="E239" s="197"/>
      <c r="F239" s="197"/>
      <c r="G239" s="197" t="s">
        <v>2106</v>
      </c>
      <c r="H239" s="197"/>
      <c r="I239" s="200">
        <v>872.34</v>
      </c>
      <c r="J239" s="197"/>
      <c r="K239" s="197" t="s">
        <v>2112</v>
      </c>
      <c r="L239" s="197"/>
      <c r="M239" s="197"/>
      <c r="N239" s="197"/>
      <c r="O239" s="197"/>
      <c r="P239" s="197"/>
      <c r="Q239" s="197"/>
    </row>
    <row r="240" spans="4:17">
      <c r="D240" s="111" t="s">
        <v>2111</v>
      </c>
      <c r="E240" s="111"/>
      <c r="F240" s="111"/>
      <c r="G240" s="111" t="s">
        <v>1822</v>
      </c>
      <c r="H240" s="111"/>
      <c r="I240" s="440">
        <v>1303</v>
      </c>
      <c r="J240" s="111"/>
      <c r="K240" s="111"/>
      <c r="L240" s="111"/>
      <c r="M240" s="111"/>
      <c r="N240" s="111"/>
      <c r="O240" s="111"/>
      <c r="P240" s="111"/>
      <c r="Q240" s="111"/>
    </row>
    <row r="241" spans="4:17">
      <c r="D241" s="111" t="s">
        <v>2111</v>
      </c>
      <c r="E241" s="111"/>
      <c r="F241" s="111"/>
      <c r="G241" s="111" t="s">
        <v>1814</v>
      </c>
      <c r="H241" s="111"/>
      <c r="I241" s="440">
        <v>1260</v>
      </c>
      <c r="J241" s="111"/>
      <c r="K241" s="111"/>
      <c r="L241" s="111"/>
      <c r="M241" s="111"/>
      <c r="N241" s="111"/>
      <c r="O241" s="111"/>
      <c r="P241" s="111"/>
      <c r="Q241" s="111"/>
    </row>
    <row r="242" spans="4:17">
      <c r="D242" s="111" t="s">
        <v>2111</v>
      </c>
      <c r="E242" s="111"/>
      <c r="F242" s="111"/>
      <c r="G242" s="111" t="s">
        <v>1820</v>
      </c>
      <c r="H242" s="111"/>
      <c r="I242" s="199">
        <v>1030.53</v>
      </c>
      <c r="J242" s="111"/>
      <c r="K242" s="111" t="s">
        <v>2108</v>
      </c>
      <c r="L242" s="111"/>
      <c r="M242" s="111"/>
      <c r="N242" s="111"/>
      <c r="O242" s="111"/>
      <c r="P242" s="111"/>
      <c r="Q242" s="111"/>
    </row>
    <row r="243" spans="4:17">
      <c r="D243" s="415"/>
      <c r="E243" s="415"/>
      <c r="F243" s="415"/>
      <c r="G243" s="415"/>
      <c r="H243" s="415"/>
      <c r="I243" s="415"/>
      <c r="J243" s="415"/>
      <c r="K243" s="415"/>
      <c r="L243" s="415"/>
      <c r="M243" s="415"/>
      <c r="N243" s="415"/>
      <c r="O243" s="415"/>
      <c r="P243" s="415"/>
      <c r="Q243" s="415"/>
    </row>
    <row r="244" spans="4:17">
      <c r="D244" s="258" t="s">
        <v>2113</v>
      </c>
      <c r="E244" s="258"/>
      <c r="F244" s="258"/>
      <c r="G244" s="258" t="s">
        <v>2105</v>
      </c>
      <c r="H244" s="258"/>
      <c r="I244" s="444">
        <v>1030</v>
      </c>
      <c r="J244" s="258"/>
      <c r="K244" s="258"/>
      <c r="L244" s="258"/>
      <c r="M244" s="258"/>
      <c r="N244" s="258"/>
      <c r="O244" s="258"/>
      <c r="P244" s="258"/>
      <c r="Q244" s="258"/>
    </row>
    <row r="245" spans="4:17">
      <c r="D245" s="111" t="s">
        <v>2113</v>
      </c>
      <c r="E245" s="111"/>
      <c r="F245" s="111"/>
      <c r="G245" s="111" t="s">
        <v>683</v>
      </c>
      <c r="H245" s="111"/>
      <c r="I245" s="440">
        <v>1088</v>
      </c>
      <c r="J245" s="111"/>
      <c r="K245" s="258"/>
      <c r="L245" s="258"/>
      <c r="M245" s="258"/>
      <c r="N245" s="258"/>
      <c r="O245" s="258"/>
      <c r="P245" s="258"/>
      <c r="Q245" s="258"/>
    </row>
    <row r="246" spans="4:17">
      <c r="D246" s="197" t="s">
        <v>2113</v>
      </c>
      <c r="E246" s="197"/>
      <c r="F246" s="197"/>
      <c r="G246" s="197" t="s">
        <v>2106</v>
      </c>
      <c r="H246" s="197"/>
      <c r="I246" s="200">
        <v>1011.84</v>
      </c>
      <c r="J246" s="197"/>
      <c r="K246" s="197" t="s">
        <v>2114</v>
      </c>
      <c r="L246" s="197"/>
      <c r="M246" s="197"/>
      <c r="N246" s="197"/>
      <c r="O246" s="197"/>
      <c r="P246" s="197"/>
      <c r="Q246" s="197"/>
    </row>
    <row r="247" spans="4:17">
      <c r="D247" s="111" t="s">
        <v>2113</v>
      </c>
      <c r="E247" s="111"/>
      <c r="F247" s="111"/>
      <c r="G247" s="111" t="s">
        <v>1822</v>
      </c>
      <c r="H247" s="111"/>
      <c r="I247" s="440">
        <v>1088</v>
      </c>
      <c r="J247" s="111"/>
      <c r="K247" s="111"/>
      <c r="L247" s="111"/>
      <c r="M247" s="111"/>
      <c r="N247" s="111"/>
      <c r="O247" s="111"/>
      <c r="P247" s="111"/>
      <c r="Q247" s="111"/>
    </row>
    <row r="248" spans="4:17">
      <c r="D248" s="111" t="s">
        <v>2113</v>
      </c>
      <c r="E248" s="111"/>
      <c r="F248" s="111"/>
      <c r="G248" s="111" t="s">
        <v>1814</v>
      </c>
      <c r="H248" s="111"/>
      <c r="I248" s="440">
        <v>1120</v>
      </c>
      <c r="J248" s="111"/>
      <c r="K248" s="111"/>
      <c r="L248" s="111"/>
      <c r="M248" s="111"/>
      <c r="N248" s="111"/>
      <c r="O248" s="111"/>
      <c r="P248" s="111"/>
      <c r="Q248" s="111"/>
    </row>
    <row r="249" spans="4:17">
      <c r="D249" s="111" t="s">
        <v>2113</v>
      </c>
      <c r="E249" s="111"/>
      <c r="F249" s="111"/>
      <c r="G249" s="111" t="s">
        <v>1820</v>
      </c>
      <c r="H249" s="111"/>
      <c r="I249" s="199">
        <v>1176.8499999999999</v>
      </c>
      <c r="J249" s="111"/>
      <c r="K249" s="111" t="s">
        <v>2108</v>
      </c>
      <c r="L249" s="111"/>
      <c r="M249" s="111"/>
      <c r="N249" s="111"/>
      <c r="O249" s="111"/>
      <c r="P249" s="111"/>
      <c r="Q249" s="111"/>
    </row>
    <row r="250" spans="4:17">
      <c r="D250" s="415"/>
      <c r="E250" s="415"/>
      <c r="F250" s="415"/>
      <c r="G250" s="415"/>
      <c r="H250" s="415"/>
      <c r="I250" s="415"/>
      <c r="J250" s="415"/>
      <c r="K250" s="415"/>
      <c r="L250" s="415"/>
      <c r="M250" s="415"/>
      <c r="N250" s="415"/>
      <c r="O250" s="415"/>
      <c r="P250" s="415"/>
      <c r="Q250" s="415"/>
    </row>
    <row r="251" spans="4:17">
      <c r="D251" s="197" t="s">
        <v>2115</v>
      </c>
      <c r="E251" s="197"/>
      <c r="F251" s="197"/>
      <c r="G251" s="197"/>
      <c r="H251" s="197" t="s">
        <v>1824</v>
      </c>
      <c r="I251" s="197"/>
      <c r="J251" s="200">
        <v>303.16000000000003</v>
      </c>
      <c r="K251" s="197"/>
      <c r="L251" s="197" t="s">
        <v>2116</v>
      </c>
      <c r="M251" s="197"/>
      <c r="N251" s="197"/>
      <c r="O251" s="197"/>
      <c r="P251" s="197"/>
      <c r="Q251" s="197"/>
    </row>
    <row r="252" spans="4:17">
      <c r="D252" s="197" t="s">
        <v>2117</v>
      </c>
      <c r="E252" s="369"/>
      <c r="F252" s="369"/>
      <c r="G252" s="369"/>
      <c r="H252" s="369" t="s">
        <v>1824</v>
      </c>
      <c r="I252" s="369"/>
      <c r="J252" s="446">
        <v>543.16</v>
      </c>
      <c r="K252" s="415"/>
      <c r="L252" s="415"/>
      <c r="M252" s="415"/>
      <c r="N252" s="415"/>
      <c r="O252" s="415"/>
      <c r="P252" s="415"/>
      <c r="Q252" s="415"/>
    </row>
    <row r="253" spans="4:17">
      <c r="D253" s="197" t="s">
        <v>2118</v>
      </c>
      <c r="E253" s="197"/>
      <c r="F253" s="197"/>
      <c r="G253" s="197"/>
      <c r="H253" s="197" t="s">
        <v>1824</v>
      </c>
      <c r="I253" s="197"/>
      <c r="J253" s="200">
        <v>1118.95</v>
      </c>
      <c r="K253" s="415"/>
      <c r="L253" s="415"/>
      <c r="M253" s="415"/>
      <c r="N253" s="415"/>
      <c r="O253" s="415"/>
      <c r="P253" s="415"/>
      <c r="Q253" s="415"/>
    </row>
    <row r="254" spans="4:17">
      <c r="D254" s="197" t="s">
        <v>2119</v>
      </c>
      <c r="E254" s="197"/>
      <c r="F254" s="197"/>
      <c r="G254" s="197"/>
      <c r="H254" s="197" t="s">
        <v>1824</v>
      </c>
      <c r="I254" s="197"/>
      <c r="J254" s="200">
        <v>1276.8399999999999</v>
      </c>
      <c r="K254" s="415"/>
      <c r="L254" s="415"/>
      <c r="M254" s="415"/>
      <c r="N254" s="415"/>
      <c r="O254" s="415"/>
      <c r="P254" s="415"/>
      <c r="Q254" s="415"/>
    </row>
    <row r="255" spans="4:17">
      <c r="D255" s="197" t="s">
        <v>2120</v>
      </c>
      <c r="E255" s="197"/>
      <c r="F255" s="197"/>
      <c r="G255" s="197"/>
      <c r="H255" s="197" t="s">
        <v>1824</v>
      </c>
      <c r="I255" s="197"/>
      <c r="J255" s="200">
        <v>92.63</v>
      </c>
      <c r="K255" s="415"/>
      <c r="L255" s="415"/>
      <c r="M255" s="415"/>
      <c r="N255" s="415"/>
      <c r="O255" s="415"/>
      <c r="P255" s="415"/>
      <c r="Q255" s="415"/>
    </row>
    <row r="256" spans="4:17">
      <c r="D256" s="415"/>
      <c r="E256" s="415"/>
      <c r="F256" s="415"/>
      <c r="G256" s="415"/>
      <c r="H256" s="415"/>
      <c r="I256" s="415"/>
      <c r="J256" s="415"/>
      <c r="K256" s="415"/>
      <c r="L256" s="415"/>
      <c r="M256" s="415"/>
      <c r="N256" s="415"/>
      <c r="O256" s="415"/>
      <c r="P256" s="415"/>
      <c r="Q256" s="415"/>
    </row>
    <row r="257" spans="4:17">
      <c r="D257" s="197" t="s">
        <v>2121</v>
      </c>
      <c r="E257" s="197"/>
      <c r="F257" s="197"/>
      <c r="G257" s="197"/>
      <c r="H257" s="197" t="s">
        <v>1810</v>
      </c>
      <c r="I257" s="197"/>
      <c r="J257" s="443">
        <v>198</v>
      </c>
      <c r="K257" s="415"/>
      <c r="L257" s="415"/>
      <c r="M257" s="415"/>
      <c r="N257" s="415"/>
      <c r="O257" s="415"/>
      <c r="P257" s="415"/>
      <c r="Q257" s="415"/>
    </row>
    <row r="258" spans="4:17">
      <c r="D258" s="197" t="s">
        <v>2122</v>
      </c>
      <c r="E258" s="197"/>
      <c r="F258" s="197"/>
      <c r="G258" s="197"/>
      <c r="H258" s="197" t="s">
        <v>1810</v>
      </c>
      <c r="I258" s="197"/>
      <c r="J258" s="200">
        <v>421.77</v>
      </c>
      <c r="K258" s="415"/>
      <c r="L258" s="415"/>
      <c r="M258" s="415"/>
      <c r="N258" s="415"/>
      <c r="O258" s="415"/>
      <c r="P258" s="415"/>
      <c r="Q258" s="415"/>
    </row>
    <row r="259" spans="4:17">
      <c r="D259" s="197" t="s">
        <v>2120</v>
      </c>
      <c r="E259" s="197"/>
      <c r="F259" s="197"/>
      <c r="G259" s="197"/>
      <c r="H259" s="197" t="s">
        <v>1810</v>
      </c>
      <c r="I259" s="197"/>
      <c r="J259" s="443">
        <v>77</v>
      </c>
      <c r="K259" s="415"/>
      <c r="L259" s="415"/>
      <c r="M259" s="415"/>
      <c r="N259" s="415"/>
      <c r="O259" s="415"/>
      <c r="P259" s="415"/>
      <c r="Q259" s="415"/>
    </row>
    <row r="260" spans="4:17">
      <c r="D260" s="415"/>
      <c r="E260" s="415"/>
      <c r="F260" s="415"/>
      <c r="G260" s="415"/>
      <c r="H260" s="415"/>
      <c r="I260" s="415"/>
      <c r="J260" s="415"/>
      <c r="K260" s="415"/>
      <c r="L260" s="415"/>
      <c r="M260" s="415"/>
      <c r="N260" s="415"/>
      <c r="O260" s="415"/>
      <c r="P260" s="415"/>
      <c r="Q260" s="415"/>
    </row>
    <row r="261" spans="4:17">
      <c r="D261" s="197" t="s">
        <v>2123</v>
      </c>
      <c r="E261" s="197"/>
      <c r="F261" s="197"/>
      <c r="G261" s="197"/>
      <c r="H261" s="197" t="s">
        <v>1810</v>
      </c>
      <c r="I261" s="197"/>
      <c r="J261" s="443">
        <v>222</v>
      </c>
      <c r="K261" s="415"/>
      <c r="L261" s="415"/>
      <c r="M261" s="415"/>
      <c r="N261" s="415"/>
      <c r="O261" s="415"/>
      <c r="P261" s="415"/>
      <c r="Q261" s="415"/>
    </row>
    <row r="262" spans="4:17">
      <c r="D262" s="197" t="s">
        <v>2124</v>
      </c>
      <c r="E262" s="197"/>
      <c r="F262" s="197"/>
      <c r="G262" s="197"/>
      <c r="H262" s="197" t="s">
        <v>1810</v>
      </c>
      <c r="I262" s="197"/>
      <c r="J262" s="443">
        <v>443</v>
      </c>
      <c r="K262" s="415"/>
      <c r="L262" s="415"/>
      <c r="M262" s="415"/>
      <c r="N262" s="415"/>
      <c r="O262" s="415"/>
      <c r="P262" s="415"/>
      <c r="Q262" s="415"/>
    </row>
    <row r="263" spans="4:17">
      <c r="D263" s="415"/>
      <c r="E263" s="415"/>
      <c r="F263" s="415"/>
      <c r="G263" s="415"/>
      <c r="H263" s="415"/>
      <c r="I263" s="415"/>
      <c r="J263" s="415"/>
      <c r="K263" s="415"/>
      <c r="L263" s="415"/>
      <c r="M263" s="415"/>
      <c r="N263" s="415"/>
      <c r="O263" s="415"/>
      <c r="P263" s="415"/>
      <c r="Q263" s="415"/>
    </row>
    <row r="264" spans="4:17">
      <c r="D264" s="111" t="s">
        <v>2120</v>
      </c>
      <c r="E264" s="111"/>
      <c r="F264" s="111"/>
      <c r="G264" s="111" t="s">
        <v>2105</v>
      </c>
      <c r="H264" s="111"/>
      <c r="I264" s="440">
        <v>100</v>
      </c>
      <c r="J264" s="111"/>
      <c r="K264" s="111"/>
      <c r="L264" s="111"/>
      <c r="M264" s="111"/>
      <c r="N264" s="415"/>
      <c r="O264" s="415"/>
      <c r="P264" s="415"/>
      <c r="Q264" s="415"/>
    </row>
    <row r="265" spans="4:17">
      <c r="D265" s="258" t="s">
        <v>2120</v>
      </c>
      <c r="E265" s="258"/>
      <c r="F265" s="258"/>
      <c r="G265" s="258" t="s">
        <v>683</v>
      </c>
      <c r="H265" s="258"/>
      <c r="I265" s="441">
        <v>83.67</v>
      </c>
      <c r="J265" s="258"/>
      <c r="K265" s="258"/>
      <c r="L265" s="258"/>
      <c r="M265" s="258"/>
      <c r="N265" s="415"/>
      <c r="O265" s="415"/>
      <c r="P265" s="415"/>
      <c r="Q265" s="415"/>
    </row>
    <row r="266" spans="4:17">
      <c r="D266" s="197" t="s">
        <v>2120</v>
      </c>
      <c r="E266" s="197"/>
      <c r="F266" s="197"/>
      <c r="G266" s="197" t="s">
        <v>2106</v>
      </c>
      <c r="H266" s="197"/>
      <c r="I266" s="200">
        <v>81.84</v>
      </c>
      <c r="J266" s="197"/>
      <c r="K266" s="197"/>
      <c r="L266" s="197" t="s">
        <v>2125</v>
      </c>
      <c r="M266" s="197"/>
      <c r="N266" s="415"/>
      <c r="O266" s="415"/>
      <c r="P266" s="415"/>
      <c r="Q266" s="415"/>
    </row>
    <row r="267" spans="4:17">
      <c r="D267" s="111" t="s">
        <v>2120</v>
      </c>
      <c r="E267" s="111"/>
      <c r="F267" s="111"/>
      <c r="G267" s="111" t="s">
        <v>1822</v>
      </c>
      <c r="H267" s="111"/>
      <c r="I267" s="440">
        <v>90</v>
      </c>
      <c r="J267" s="111"/>
      <c r="K267" s="111"/>
      <c r="L267" s="111"/>
      <c r="M267" s="111"/>
      <c r="N267" s="415"/>
      <c r="O267" s="415"/>
      <c r="P267" s="415"/>
      <c r="Q267" s="415"/>
    </row>
    <row r="268" spans="4:17">
      <c r="D268" s="111" t="s">
        <v>2120</v>
      </c>
      <c r="E268" s="111"/>
      <c r="F268" s="111"/>
      <c r="G268" s="111" t="s">
        <v>1814</v>
      </c>
      <c r="H268" s="111"/>
      <c r="I268" s="440">
        <v>100</v>
      </c>
      <c r="J268" s="111"/>
      <c r="K268" s="111"/>
      <c r="L268" s="111"/>
      <c r="M268" s="111"/>
      <c r="N268" s="415"/>
      <c r="O268" s="415"/>
      <c r="P268" s="415"/>
      <c r="Q268" s="415"/>
    </row>
    <row r="269" spans="4:17">
      <c r="D269" s="111"/>
      <c r="E269" s="111"/>
      <c r="F269" s="111"/>
      <c r="G269" s="111"/>
      <c r="H269" s="111"/>
      <c r="I269" s="440"/>
      <c r="J269" s="111"/>
      <c r="K269" s="111"/>
      <c r="L269" s="111"/>
      <c r="M269" s="111"/>
      <c r="N269" s="415"/>
      <c r="O269" s="415"/>
      <c r="P269" s="415"/>
      <c r="Q269" s="415"/>
    </row>
    <row r="271" spans="4:17" ht="16.5" thickBot="1">
      <c r="D271" s="505" t="s">
        <v>2640</v>
      </c>
      <c r="E271" s="505" t="s">
        <v>488</v>
      </c>
      <c r="F271" s="505" t="s">
        <v>2641</v>
      </c>
      <c r="G271" s="505" t="s">
        <v>126</v>
      </c>
      <c r="H271" s="506"/>
      <c r="I271" s="505" t="s">
        <v>2686</v>
      </c>
    </row>
    <row r="272" spans="4:17" ht="17.25" thickTop="1" thickBot="1">
      <c r="D272" s="507" t="s">
        <v>2642</v>
      </c>
      <c r="E272" s="508" t="s">
        <v>2643</v>
      </c>
      <c r="F272" s="509">
        <v>234</v>
      </c>
      <c r="G272" s="508"/>
      <c r="H272" s="506"/>
      <c r="I272" s="508"/>
    </row>
    <row r="273" spans="4:9" ht="16.5" thickBot="1">
      <c r="D273" s="510" t="s">
        <v>2642</v>
      </c>
      <c r="E273" s="511" t="s">
        <v>89</v>
      </c>
      <c r="F273" s="512">
        <v>235.6</v>
      </c>
      <c r="G273" s="511"/>
      <c r="H273" s="506"/>
      <c r="I273" s="511"/>
    </row>
    <row r="274" spans="4:9" ht="16.5" thickBot="1">
      <c r="D274" s="513" t="s">
        <v>2642</v>
      </c>
      <c r="E274" s="514" t="s">
        <v>2644</v>
      </c>
      <c r="F274" s="515">
        <v>398</v>
      </c>
      <c r="G274" s="514" t="s">
        <v>2645</v>
      </c>
      <c r="H274" s="506"/>
      <c r="I274" s="514"/>
    </row>
    <row r="275" spans="4:9" ht="16.5" thickBot="1">
      <c r="D275" s="513" t="s">
        <v>2642</v>
      </c>
      <c r="E275" s="514" t="s">
        <v>2646</v>
      </c>
      <c r="F275" s="515">
        <v>398</v>
      </c>
      <c r="G275" s="514" t="s">
        <v>2645</v>
      </c>
      <c r="H275" s="506"/>
      <c r="I275" s="514"/>
    </row>
    <row r="276" spans="4:9" ht="16.5" thickBot="1">
      <c r="D276" s="513" t="s">
        <v>2642</v>
      </c>
      <c r="E276" s="514" t="s">
        <v>42</v>
      </c>
      <c r="F276" s="515">
        <v>260.19</v>
      </c>
      <c r="G276" s="514"/>
      <c r="H276" s="506"/>
      <c r="I276" s="514"/>
    </row>
    <row r="277" spans="4:9" ht="16.5" thickBot="1">
      <c r="D277" s="513" t="s">
        <v>2647</v>
      </c>
      <c r="E277" s="514" t="s">
        <v>2648</v>
      </c>
      <c r="F277" s="515">
        <v>248</v>
      </c>
      <c r="G277" s="514"/>
      <c r="H277" s="506"/>
      <c r="I277" s="514"/>
    </row>
    <row r="278" spans="4:9" ht="16.5" thickBot="1">
      <c r="D278" s="513" t="s">
        <v>2642</v>
      </c>
      <c r="E278" s="514" t="s">
        <v>53</v>
      </c>
      <c r="F278" s="515">
        <v>409</v>
      </c>
      <c r="G278" s="514"/>
      <c r="H278" s="506"/>
      <c r="I278" s="514"/>
    </row>
    <row r="279" spans="4:9" ht="16.5" thickBot="1">
      <c r="D279" s="513" t="s">
        <v>2642</v>
      </c>
      <c r="E279" s="514" t="s">
        <v>1311</v>
      </c>
      <c r="F279" s="515">
        <v>383</v>
      </c>
      <c r="G279" s="514"/>
      <c r="H279" s="506"/>
      <c r="I279" s="514"/>
    </row>
    <row r="280" spans="4:9" ht="16.5" thickBot="1">
      <c r="D280" s="513"/>
      <c r="E280" s="514"/>
      <c r="F280" s="514"/>
      <c r="G280" s="514"/>
      <c r="H280" s="506"/>
      <c r="I280" s="514"/>
    </row>
    <row r="281" spans="4:9" ht="16.5" thickBot="1">
      <c r="D281" s="516" t="s">
        <v>2649</v>
      </c>
      <c r="E281" s="517" t="s">
        <v>2643</v>
      </c>
      <c r="F281" s="518">
        <v>86</v>
      </c>
      <c r="G281" s="517"/>
      <c r="H281" s="506"/>
      <c r="I281" s="517"/>
    </row>
    <row r="282" spans="4:9" ht="16.5" thickBot="1">
      <c r="D282" s="519" t="s">
        <v>2649</v>
      </c>
      <c r="E282" s="520" t="s">
        <v>89</v>
      </c>
      <c r="F282" s="521">
        <v>142</v>
      </c>
      <c r="G282" s="520"/>
      <c r="H282" s="506"/>
      <c r="I282" s="520"/>
    </row>
    <row r="283" spans="4:9" ht="26.25" thickBot="1">
      <c r="D283" s="513" t="s">
        <v>2649</v>
      </c>
      <c r="E283" s="514" t="s">
        <v>2644</v>
      </c>
      <c r="F283" s="515">
        <v>0</v>
      </c>
      <c r="G283" s="514" t="s">
        <v>2650</v>
      </c>
      <c r="H283" s="506"/>
      <c r="I283" s="514"/>
    </row>
    <row r="284" spans="4:9" ht="26.25" thickBot="1">
      <c r="D284" s="513" t="s">
        <v>2649</v>
      </c>
      <c r="E284" s="514" t="s">
        <v>2646</v>
      </c>
      <c r="F284" s="515">
        <v>0</v>
      </c>
      <c r="G284" s="514" t="s">
        <v>2650</v>
      </c>
      <c r="H284" s="506"/>
      <c r="I284" s="514"/>
    </row>
    <row r="285" spans="4:9" ht="26.25" thickBot="1">
      <c r="D285" s="513" t="s">
        <v>2649</v>
      </c>
      <c r="E285" s="514" t="s">
        <v>42</v>
      </c>
      <c r="F285" s="515">
        <v>157</v>
      </c>
      <c r="G285" s="514" t="s">
        <v>2651</v>
      </c>
      <c r="H285" s="506"/>
      <c r="I285" s="514"/>
    </row>
    <row r="286" spans="4:9" ht="16.5" thickBot="1">
      <c r="D286" s="513" t="s">
        <v>2649</v>
      </c>
      <c r="E286" s="514" t="s">
        <v>2648</v>
      </c>
      <c r="F286" s="515">
        <v>225</v>
      </c>
      <c r="G286" s="514" t="s">
        <v>1007</v>
      </c>
      <c r="H286" s="506"/>
      <c r="I286" s="514"/>
    </row>
    <row r="287" spans="4:9" ht="16.5" thickBot="1">
      <c r="D287" s="513" t="s">
        <v>2649</v>
      </c>
      <c r="E287" s="514" t="s">
        <v>53</v>
      </c>
      <c r="F287" s="515">
        <v>200</v>
      </c>
      <c r="G287" s="514"/>
      <c r="H287" s="506"/>
      <c r="I287" s="514"/>
    </row>
    <row r="288" spans="4:9" ht="16.5" thickBot="1">
      <c r="D288" s="513" t="s">
        <v>2649</v>
      </c>
      <c r="E288" s="514" t="s">
        <v>1311</v>
      </c>
      <c r="F288" s="515">
        <v>0</v>
      </c>
      <c r="G288" s="514" t="s">
        <v>2645</v>
      </c>
      <c r="H288" s="506"/>
      <c r="I288" s="514"/>
    </row>
    <row r="289" spans="4:9" ht="16.5" thickBot="1">
      <c r="D289" s="513"/>
      <c r="E289" s="514"/>
      <c r="F289" s="514"/>
      <c r="G289" s="514"/>
      <c r="H289" s="506"/>
      <c r="I289" s="514"/>
    </row>
    <row r="290" spans="4:9" ht="16.5" thickBot="1">
      <c r="D290" s="513" t="s">
        <v>2652</v>
      </c>
      <c r="E290" s="514" t="s">
        <v>2643</v>
      </c>
      <c r="F290" s="515">
        <v>150</v>
      </c>
      <c r="G290" s="514"/>
      <c r="H290" s="506"/>
      <c r="I290" s="515">
        <v>498.2</v>
      </c>
    </row>
    <row r="291" spans="4:9" ht="16.5" thickBot="1">
      <c r="D291" s="513" t="s">
        <v>2652</v>
      </c>
      <c r="E291" s="514" t="s">
        <v>89</v>
      </c>
      <c r="F291" s="515">
        <v>110.2</v>
      </c>
      <c r="G291" s="514"/>
      <c r="H291" s="506"/>
      <c r="I291" s="514"/>
    </row>
    <row r="292" spans="4:9" ht="16.5" thickBot="1">
      <c r="D292" s="516" t="s">
        <v>2652</v>
      </c>
      <c r="E292" s="517" t="s">
        <v>2644</v>
      </c>
      <c r="F292" s="518">
        <v>92</v>
      </c>
      <c r="G292" s="517"/>
      <c r="H292" s="506"/>
      <c r="I292" s="517"/>
    </row>
    <row r="293" spans="4:9" ht="16.5" thickBot="1">
      <c r="D293" s="516" t="s">
        <v>2652</v>
      </c>
      <c r="E293" s="517" t="s">
        <v>2646</v>
      </c>
      <c r="F293" s="518">
        <v>92</v>
      </c>
      <c r="G293" s="517"/>
      <c r="H293" s="506"/>
      <c r="I293" s="518">
        <v>524.29999999999995</v>
      </c>
    </row>
    <row r="294" spans="4:9" ht="16.5" thickBot="1">
      <c r="D294" s="519" t="s">
        <v>2652</v>
      </c>
      <c r="E294" s="520" t="s">
        <v>42</v>
      </c>
      <c r="F294" s="521">
        <v>96.52</v>
      </c>
      <c r="G294" s="520"/>
      <c r="H294" s="506"/>
      <c r="I294" s="520"/>
    </row>
    <row r="295" spans="4:9" ht="16.5" thickBot="1">
      <c r="D295" s="513" t="s">
        <v>2652</v>
      </c>
      <c r="E295" s="514" t="s">
        <v>2648</v>
      </c>
      <c r="F295" s="515">
        <v>100</v>
      </c>
      <c r="G295" s="514"/>
      <c r="H295" s="506"/>
      <c r="I295" s="514"/>
    </row>
    <row r="296" spans="4:9" ht="16.5" thickBot="1">
      <c r="D296" s="522" t="s">
        <v>2652</v>
      </c>
      <c r="E296" s="523" t="s">
        <v>53</v>
      </c>
      <c r="F296" s="524">
        <v>129</v>
      </c>
      <c r="G296" s="523"/>
      <c r="H296" s="506"/>
      <c r="I296" s="524">
        <v>794</v>
      </c>
    </row>
    <row r="297" spans="4:9" ht="17.25" thickTop="1" thickBot="1">
      <c r="D297" s="522" t="s">
        <v>2652</v>
      </c>
      <c r="E297" s="506" t="s">
        <v>1311</v>
      </c>
      <c r="F297" s="525">
        <v>85.56</v>
      </c>
      <c r="G297" s="506"/>
      <c r="H297" s="506"/>
      <c r="I297" s="525">
        <v>496.67</v>
      </c>
    </row>
    <row r="298" spans="4:9" ht="16.5" thickTop="1"/>
  </sheetData>
  <pageMargins left="0.7" right="0.7" top="0.75" bottom="0.75" header="0.3" footer="0.3"/>
  <pageSetup scale="28"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28"/>
  <sheetViews>
    <sheetView topLeftCell="A224" workbookViewId="0">
      <selection activeCell="B246" sqref="B246"/>
    </sheetView>
  </sheetViews>
  <sheetFormatPr defaultRowHeight="15"/>
  <cols>
    <col min="1" max="1" width="22.42578125" customWidth="1"/>
    <col min="2" max="2" width="19.140625" customWidth="1"/>
    <col min="3" max="3" width="67" customWidth="1"/>
    <col min="4" max="4" width="29.42578125" customWidth="1"/>
    <col min="5" max="6" width="18.42578125" customWidth="1"/>
    <col min="7" max="7" width="22.28515625" customWidth="1"/>
    <col min="8" max="8" width="20.5703125" customWidth="1"/>
    <col min="9" max="9" width="10.7109375" customWidth="1"/>
    <col min="10" max="10" width="22.85546875" customWidth="1"/>
  </cols>
  <sheetData>
    <row r="1" spans="2:10" s="481" customFormat="1"/>
    <row r="2" spans="2:10" s="481" customFormat="1"/>
    <row r="3" spans="2:10" s="481" customFormat="1"/>
    <row r="4" spans="2:10" s="481" customFormat="1"/>
    <row r="5" spans="2:10" s="481" customFormat="1">
      <c r="C5" s="545" t="s">
        <v>4367</v>
      </c>
    </row>
    <row r="6" spans="2:10" s="481" customFormat="1"/>
    <row r="7" spans="2:10" s="481" customFormat="1"/>
    <row r="8" spans="2:10" s="481" customFormat="1"/>
    <row r="9" spans="2:10" s="481" customFormat="1"/>
    <row r="10" spans="2:10" s="481" customFormat="1">
      <c r="C10" s="481" t="s">
        <v>4094</v>
      </c>
    </row>
    <row r="11" spans="2:10" s="481" customFormat="1">
      <c r="C11" s="481" t="s">
        <v>4095</v>
      </c>
    </row>
    <row r="12" spans="2:10" s="481" customFormat="1">
      <c r="C12" s="481" t="s">
        <v>4096</v>
      </c>
    </row>
    <row r="13" spans="2:10" s="481" customFormat="1"/>
    <row r="14" spans="2:10" s="481" customFormat="1"/>
    <row r="15" spans="2:10" s="481" customFormat="1"/>
    <row r="16" spans="2:10">
      <c r="B16" s="419"/>
      <c r="C16" s="41" t="s">
        <v>102</v>
      </c>
      <c r="D16" s="41" t="s">
        <v>42</v>
      </c>
      <c r="E16" s="41">
        <v>14.37</v>
      </c>
      <c r="F16" s="41"/>
      <c r="G16" s="41"/>
      <c r="H16" s="41"/>
      <c r="I16" s="41"/>
      <c r="J16" s="41"/>
    </row>
    <row r="17" spans="1:10">
      <c r="B17" s="419"/>
      <c r="C17" s="41" t="s">
        <v>175</v>
      </c>
      <c r="D17" s="41" t="s">
        <v>128</v>
      </c>
      <c r="E17" s="41">
        <v>4.59</v>
      </c>
      <c r="F17" s="41"/>
      <c r="G17" s="41" t="s">
        <v>176</v>
      </c>
      <c r="H17" s="41">
        <v>5.4</v>
      </c>
      <c r="I17" s="41"/>
      <c r="J17" s="41"/>
    </row>
    <row r="18" spans="1:10">
      <c r="B18" s="419"/>
      <c r="C18" t="s">
        <v>637</v>
      </c>
      <c r="G18" s="41"/>
      <c r="H18" s="41"/>
      <c r="I18" s="41"/>
      <c r="J18" s="41"/>
    </row>
    <row r="19" spans="1:10">
      <c r="B19" s="419"/>
      <c r="C19" s="225" t="s">
        <v>45</v>
      </c>
      <c r="D19" t="s">
        <v>42</v>
      </c>
      <c r="E19">
        <v>14.37</v>
      </c>
      <c r="G19" t="s">
        <v>135</v>
      </c>
      <c r="H19">
        <v>11.39</v>
      </c>
      <c r="I19" s="41"/>
      <c r="J19" s="41"/>
    </row>
    <row r="20" spans="1:10">
      <c r="C20" s="63" t="s">
        <v>638</v>
      </c>
    </row>
    <row r="21" spans="1:10" s="481" customFormat="1" ht="15.75">
      <c r="C21" s="84"/>
      <c r="F21" s="545"/>
    </row>
    <row r="22" spans="1:10" s="481" customFormat="1" ht="15.75">
      <c r="C22" s="84"/>
      <c r="F22" s="545"/>
    </row>
    <row r="23" spans="1:10" s="481" customFormat="1" ht="15.75">
      <c r="C23" s="84"/>
      <c r="F23" s="545"/>
    </row>
    <row r="24" spans="1:10" s="481" customFormat="1" ht="15.75">
      <c r="C24" s="84"/>
      <c r="F24" s="545"/>
    </row>
    <row r="25" spans="1:10" ht="18.75">
      <c r="C25" s="23" t="s">
        <v>163</v>
      </c>
      <c r="F25" s="17" t="s">
        <v>924</v>
      </c>
    </row>
    <row r="26" spans="1:10" s="467" customFormat="1" ht="15.75">
      <c r="C26" s="84" t="s">
        <v>2305</v>
      </c>
      <c r="D26" s="467" t="s">
        <v>120</v>
      </c>
      <c r="E26" s="467" t="s">
        <v>2306</v>
      </c>
      <c r="F26" s="468"/>
    </row>
    <row r="27" spans="1:10" s="467" customFormat="1" ht="15.75">
      <c r="C27" s="176" t="s">
        <v>2176</v>
      </c>
      <c r="F27" s="468"/>
    </row>
    <row r="28" spans="1:10" s="481" customFormat="1">
      <c r="C28" s="475" t="s">
        <v>4263</v>
      </c>
      <c r="F28" s="482"/>
    </row>
    <row r="29" spans="1:10" s="481" customFormat="1">
      <c r="F29" s="482"/>
    </row>
    <row r="30" spans="1:10" ht="18.75">
      <c r="C30" s="29" t="s">
        <v>25</v>
      </c>
      <c r="D30" s="31" t="s">
        <v>26</v>
      </c>
      <c r="E30" s="31" t="s">
        <v>27</v>
      </c>
      <c r="F30" s="29" t="s">
        <v>126</v>
      </c>
      <c r="G30" s="32" t="s">
        <v>35</v>
      </c>
      <c r="H30" s="32" t="s">
        <v>177</v>
      </c>
      <c r="I30" s="29" t="s">
        <v>126</v>
      </c>
    </row>
    <row r="31" spans="1:10">
      <c r="A31" t="s">
        <v>4176</v>
      </c>
      <c r="H31" s="41"/>
      <c r="I31" s="41"/>
      <c r="J31" s="41"/>
    </row>
    <row r="32" spans="1:10" ht="15.75" thickBot="1">
      <c r="A32" s="768"/>
      <c r="H32" s="41"/>
      <c r="I32" s="41"/>
      <c r="J32" s="41"/>
    </row>
    <row r="33" spans="1:9" s="545" customFormat="1" ht="16.5" customHeight="1" thickTop="1" thickBot="1">
      <c r="A33" s="818" t="s">
        <v>4177</v>
      </c>
      <c r="B33" s="820" t="s">
        <v>4178</v>
      </c>
      <c r="C33" s="821"/>
      <c r="D33" s="822"/>
      <c r="E33" s="820" t="s">
        <v>4179</v>
      </c>
      <c r="F33" s="821"/>
      <c r="G33" s="823"/>
    </row>
    <row r="34" spans="1:9" s="545" customFormat="1" ht="15.75" thickBot="1">
      <c r="A34" s="819"/>
      <c r="B34" s="781" t="s">
        <v>4180</v>
      </c>
      <c r="C34" s="781" t="s">
        <v>4181</v>
      </c>
      <c r="D34" s="781" t="s">
        <v>3807</v>
      </c>
      <c r="E34" s="781" t="s">
        <v>4182</v>
      </c>
      <c r="F34" s="781" t="s">
        <v>4183</v>
      </c>
      <c r="G34" s="782" t="s">
        <v>4184</v>
      </c>
    </row>
    <row r="35" spans="1:9" s="545" customFormat="1" ht="30.75" thickBot="1">
      <c r="A35" s="783" t="s">
        <v>4185</v>
      </c>
      <c r="B35" s="781">
        <v>1</v>
      </c>
      <c r="C35" s="781">
        <v>3</v>
      </c>
      <c r="D35" s="781">
        <v>6</v>
      </c>
      <c r="E35" s="781">
        <v>4.2</v>
      </c>
      <c r="F35" s="781">
        <v>0.5</v>
      </c>
      <c r="G35" s="782">
        <v>0.95</v>
      </c>
    </row>
    <row r="36" spans="1:9" s="545" customFormat="1" ht="45.75" thickBot="1">
      <c r="A36" s="783" t="s">
        <v>4186</v>
      </c>
      <c r="B36" s="781">
        <v>1</v>
      </c>
      <c r="C36" s="781">
        <v>2.5</v>
      </c>
      <c r="D36" s="781">
        <v>5</v>
      </c>
      <c r="E36" s="781">
        <v>5.6</v>
      </c>
      <c r="F36" s="781">
        <v>0.45</v>
      </c>
      <c r="G36" s="782">
        <v>0.9</v>
      </c>
    </row>
    <row r="37" spans="1:9" s="545" customFormat="1" ht="15.75" thickBot="1">
      <c r="A37" s="783" t="s">
        <v>4187</v>
      </c>
      <c r="B37" s="781">
        <v>1</v>
      </c>
      <c r="C37" s="781">
        <v>2.5</v>
      </c>
      <c r="D37" s="781">
        <v>4</v>
      </c>
      <c r="E37" s="781">
        <v>5.6</v>
      </c>
      <c r="F37" s="781">
        <v>0.5</v>
      </c>
      <c r="G37" s="782">
        <v>0.8</v>
      </c>
      <c r="H37" s="545">
        <v>742</v>
      </c>
    </row>
    <row r="38" spans="1:9" s="545" customFormat="1" ht="30.75" thickBot="1">
      <c r="A38" s="783" t="s">
        <v>4188</v>
      </c>
      <c r="B38" s="781">
        <v>1</v>
      </c>
      <c r="C38" s="781">
        <v>2.5</v>
      </c>
      <c r="D38" s="781">
        <v>3.5</v>
      </c>
      <c r="E38" s="781">
        <v>5.9</v>
      </c>
      <c r="F38" s="781">
        <v>0.55000000000000004</v>
      </c>
      <c r="G38" s="782">
        <v>0.8</v>
      </c>
      <c r="H38" s="545">
        <v>1.99</v>
      </c>
    </row>
    <row r="39" spans="1:9" ht="30.75" thickBot="1">
      <c r="A39" s="777" t="s">
        <v>4189</v>
      </c>
      <c r="B39" s="778">
        <v>1</v>
      </c>
      <c r="C39" s="778">
        <v>2.5</v>
      </c>
      <c r="D39" s="778">
        <v>3</v>
      </c>
      <c r="E39" s="770"/>
      <c r="F39" s="770"/>
      <c r="G39" s="772"/>
      <c r="H39" s="78">
        <v>17.25</v>
      </c>
    </row>
    <row r="40" spans="1:9" s="481" customFormat="1" ht="30.75" thickBot="1">
      <c r="A40" s="771" t="s">
        <v>4190</v>
      </c>
      <c r="B40" s="770">
        <v>1</v>
      </c>
      <c r="C40" s="770">
        <v>2</v>
      </c>
      <c r="D40" s="770">
        <v>4</v>
      </c>
      <c r="E40" s="770"/>
      <c r="F40" s="770"/>
      <c r="G40" s="772"/>
      <c r="H40" s="78"/>
    </row>
    <row r="41" spans="1:9" s="481" customFormat="1" ht="29.25" thickBot="1">
      <c r="A41" s="773" t="s">
        <v>4191</v>
      </c>
      <c r="B41" s="774">
        <v>1</v>
      </c>
      <c r="C41" s="774">
        <v>1</v>
      </c>
      <c r="D41" s="774">
        <v>2</v>
      </c>
      <c r="E41" s="775"/>
      <c r="F41" s="775"/>
      <c r="G41" s="776"/>
      <c r="H41" s="78"/>
    </row>
    <row r="42" spans="1:9" ht="15.75" thickTop="1">
      <c r="A42" s="481"/>
      <c r="E42" s="417"/>
      <c r="G42" s="78"/>
      <c r="H42" s="78"/>
    </row>
    <row r="43" spans="1:9">
      <c r="C43" s="540" t="s">
        <v>4247</v>
      </c>
    </row>
    <row r="44" spans="1:9">
      <c r="C44" t="s">
        <v>4248</v>
      </c>
    </row>
    <row r="46" spans="1:9" s="481" customFormat="1" ht="18.75">
      <c r="C46" s="89"/>
      <c r="D46" s="129"/>
      <c r="E46" s="129"/>
      <c r="F46" s="29"/>
      <c r="G46" s="32"/>
      <c r="H46" s="32"/>
      <c r="I46" s="29"/>
    </row>
    <row r="47" spans="1:9" s="481" customFormat="1" ht="18.75">
      <c r="A47"/>
      <c r="C47" s="176" t="s">
        <v>4045</v>
      </c>
      <c r="D47" s="31"/>
      <c r="E47" s="31"/>
      <c r="F47" s="29"/>
      <c r="G47" s="32"/>
      <c r="H47" s="32"/>
      <c r="I47" s="29"/>
    </row>
    <row r="48" spans="1:9" s="481" customFormat="1" ht="18.75">
      <c r="C48" s="176" t="s">
        <v>4046</v>
      </c>
      <c r="D48" s="31"/>
      <c r="E48" s="31"/>
      <c r="F48" s="29"/>
      <c r="G48" s="32"/>
      <c r="H48" s="32"/>
      <c r="I48" s="29"/>
    </row>
    <row r="49" spans="1:6" s="417" customFormat="1">
      <c r="D49"/>
      <c r="E49"/>
    </row>
    <row r="50" spans="1:6">
      <c r="A50" s="417"/>
      <c r="B50" s="7" t="s">
        <v>1131</v>
      </c>
      <c r="C50" t="s">
        <v>455</v>
      </c>
      <c r="D50" t="s">
        <v>463</v>
      </c>
      <c r="E50">
        <v>92.3</v>
      </c>
    </row>
    <row r="51" spans="1:6">
      <c r="C51" t="s">
        <v>456</v>
      </c>
      <c r="D51" t="s">
        <v>463</v>
      </c>
      <c r="E51">
        <v>92.3</v>
      </c>
    </row>
    <row r="52" spans="1:6">
      <c r="C52" t="s">
        <v>454</v>
      </c>
      <c r="D52" t="s">
        <v>463</v>
      </c>
      <c r="E52">
        <v>78</v>
      </c>
    </row>
    <row r="53" spans="1:6">
      <c r="C53" t="s">
        <v>457</v>
      </c>
      <c r="D53" t="s">
        <v>463</v>
      </c>
      <c r="E53">
        <v>37.700000000000003</v>
      </c>
    </row>
    <row r="54" spans="1:6">
      <c r="C54" t="s">
        <v>458</v>
      </c>
      <c r="D54" t="s">
        <v>463</v>
      </c>
      <c r="E54">
        <v>23.4</v>
      </c>
    </row>
    <row r="55" spans="1:6">
      <c r="C55" t="s">
        <v>459</v>
      </c>
      <c r="D55" t="s">
        <v>463</v>
      </c>
      <c r="E55">
        <v>5.95</v>
      </c>
    </row>
    <row r="56" spans="1:6">
      <c r="C56" t="s">
        <v>460</v>
      </c>
      <c r="D56" t="s">
        <v>463</v>
      </c>
      <c r="E56">
        <v>15.95</v>
      </c>
    </row>
    <row r="57" spans="1:6">
      <c r="C57" t="s">
        <v>461</v>
      </c>
      <c r="D57" t="s">
        <v>463</v>
      </c>
      <c r="E57">
        <v>15.95</v>
      </c>
    </row>
    <row r="58" spans="1:6">
      <c r="C58" t="s">
        <v>462</v>
      </c>
      <c r="D58" t="s">
        <v>463</v>
      </c>
      <c r="E58">
        <v>28.5</v>
      </c>
    </row>
    <row r="59" spans="1:6">
      <c r="C59" t="s">
        <v>464</v>
      </c>
      <c r="D59" t="s">
        <v>54</v>
      </c>
      <c r="E59">
        <v>9.44</v>
      </c>
    </row>
    <row r="60" spans="1:6">
      <c r="C60" t="s">
        <v>465</v>
      </c>
      <c r="D60" t="s">
        <v>54</v>
      </c>
      <c r="E60">
        <v>3.37</v>
      </c>
    </row>
    <row r="61" spans="1:6" s="481" customFormat="1"/>
    <row r="62" spans="1:6" ht="21">
      <c r="A62" s="481"/>
      <c r="C62" s="30" t="s">
        <v>355</v>
      </c>
      <c r="F62" s="17"/>
    </row>
    <row r="63" spans="1:6">
      <c r="F63" s="17"/>
    </row>
    <row r="64" spans="1:6">
      <c r="B64" s="56" t="s">
        <v>1134</v>
      </c>
      <c r="C64" t="s">
        <v>1132</v>
      </c>
      <c r="F64" s="17"/>
    </row>
    <row r="65" spans="1:9">
      <c r="A65" t="s">
        <v>1133</v>
      </c>
      <c r="B65" s="56"/>
      <c r="C65" t="s">
        <v>1348</v>
      </c>
      <c r="F65" s="17"/>
    </row>
    <row r="66" spans="1:9">
      <c r="F66" s="17"/>
    </row>
    <row r="67" spans="1:9">
      <c r="F67" s="17"/>
    </row>
    <row r="68" spans="1:9">
      <c r="C68" t="s">
        <v>1347</v>
      </c>
      <c r="D68" s="17" t="s">
        <v>122</v>
      </c>
      <c r="E68" s="17">
        <v>13.98</v>
      </c>
      <c r="F68" s="41">
        <v>134917</v>
      </c>
    </row>
    <row r="69" spans="1:9">
      <c r="C69" t="s">
        <v>1346</v>
      </c>
      <c r="D69" s="17" t="s">
        <v>122</v>
      </c>
      <c r="E69" s="17">
        <v>10.47</v>
      </c>
      <c r="F69" s="41">
        <v>239220</v>
      </c>
    </row>
    <row r="70" spans="1:9" s="481" customFormat="1" ht="18.75">
      <c r="A70"/>
      <c r="C70" s="84"/>
      <c r="D70" s="31"/>
      <c r="E70" s="31"/>
      <c r="F70" s="29"/>
      <c r="G70" s="32"/>
      <c r="H70" s="32"/>
      <c r="I70" s="29"/>
    </row>
    <row r="71" spans="1:9" s="481" customFormat="1" ht="18.75">
      <c r="C71" s="84"/>
      <c r="D71" s="31"/>
      <c r="E71" s="31"/>
      <c r="F71" s="29"/>
      <c r="G71" s="32"/>
      <c r="H71" s="32"/>
      <c r="I71" s="29"/>
    </row>
    <row r="72" spans="1:9" s="481" customFormat="1" ht="18.75">
      <c r="A72" s="417" t="s">
        <v>4206</v>
      </c>
      <c r="C72" s="176" t="s">
        <v>4205</v>
      </c>
      <c r="D72" s="31"/>
      <c r="E72" s="31"/>
      <c r="F72" s="29"/>
      <c r="G72" s="32"/>
      <c r="H72" s="32"/>
      <c r="I72" s="29"/>
    </row>
    <row r="73" spans="1:9" s="467" customFormat="1" ht="18" customHeight="1">
      <c r="A73" s="419" t="s">
        <v>4097</v>
      </c>
      <c r="C73" s="30" t="s">
        <v>4092</v>
      </c>
      <c r="D73"/>
      <c r="E73" s="31"/>
      <c r="F73" s="29"/>
      <c r="G73" s="32"/>
      <c r="H73" s="32"/>
      <c r="I73" s="29"/>
    </row>
    <row r="74" spans="1:9" s="467" customFormat="1" ht="14.25" customHeight="1">
      <c r="C74" s="54" t="s">
        <v>4208</v>
      </c>
      <c r="D74" s="545" t="s">
        <v>173</v>
      </c>
      <c r="E74" s="41" t="s">
        <v>170</v>
      </c>
      <c r="F74" s="545" t="s">
        <v>171</v>
      </c>
      <c r="G74" s="545" t="s">
        <v>172</v>
      </c>
      <c r="H74" s="545">
        <v>831.6</v>
      </c>
      <c r="I74" s="545" t="s">
        <v>174</v>
      </c>
    </row>
    <row r="75" spans="1:9" s="481" customFormat="1" ht="17.25" customHeight="1">
      <c r="A75" s="545" t="s">
        <v>4204</v>
      </c>
      <c r="B75" s="413" t="s">
        <v>4198</v>
      </c>
      <c r="C75" s="54" t="s">
        <v>4042</v>
      </c>
      <c r="D75" s="481" t="s">
        <v>3820</v>
      </c>
      <c r="E75" s="176" t="s">
        <v>4043</v>
      </c>
      <c r="F75" s="29" t="s">
        <v>4044</v>
      </c>
      <c r="G75" s="32"/>
      <c r="H75" s="32"/>
      <c r="I75" s="29"/>
    </row>
    <row r="76" spans="1:9" s="481" customFormat="1" ht="17.25" customHeight="1">
      <c r="B76" s="413" t="s">
        <v>4199</v>
      </c>
      <c r="C76" s="54" t="s">
        <v>4172</v>
      </c>
      <c r="E76" s="176"/>
      <c r="F76" s="29"/>
      <c r="G76" s="32"/>
      <c r="H76" s="32"/>
      <c r="I76" s="29"/>
    </row>
    <row r="77" spans="1:9" s="481" customFormat="1" ht="17.25" customHeight="1">
      <c r="A77" s="481" t="s">
        <v>4201</v>
      </c>
      <c r="B77" s="413" t="s">
        <v>4200</v>
      </c>
      <c r="C77" s="54" t="s">
        <v>4192</v>
      </c>
      <c r="E77" s="176"/>
      <c r="F77" s="29"/>
      <c r="G77" s="32"/>
      <c r="H77" s="32"/>
      <c r="I77" s="29"/>
    </row>
    <row r="78" spans="1:9" s="481" customFormat="1" ht="17.25" customHeight="1">
      <c r="A78" s="481" t="s">
        <v>4202</v>
      </c>
      <c r="B78" s="413" t="s">
        <v>4203</v>
      </c>
      <c r="C78" s="54" t="s">
        <v>4193</v>
      </c>
      <c r="E78" s="176"/>
      <c r="F78" s="29"/>
      <c r="G78" s="32"/>
      <c r="H78" s="32"/>
      <c r="I78" s="29"/>
    </row>
    <row r="79" spans="1:9" s="481" customFormat="1" ht="17.25" customHeight="1">
      <c r="A79" s="419" t="s">
        <v>4197</v>
      </c>
      <c r="E79" s="176"/>
      <c r="F79" s="29"/>
      <c r="G79" s="32"/>
      <c r="H79" s="32"/>
      <c r="I79" s="29"/>
    </row>
    <row r="80" spans="1:9" s="481" customFormat="1" ht="15.75" customHeight="1">
      <c r="C80" t="s">
        <v>641</v>
      </c>
      <c r="E80" s="176"/>
      <c r="F80" s="29"/>
      <c r="G80" s="32"/>
      <c r="H80" s="32"/>
      <c r="I80" s="29"/>
    </row>
    <row r="81" spans="1:9" s="481" customFormat="1" ht="15.75" customHeight="1">
      <c r="C81" s="545" t="s">
        <v>4098</v>
      </c>
      <c r="E81" s="176"/>
      <c r="F81" s="29"/>
      <c r="G81" s="32"/>
      <c r="H81" s="32"/>
      <c r="I81" s="29"/>
    </row>
    <row r="82" spans="1:9" s="417" customFormat="1" ht="15.75" customHeight="1">
      <c r="E82" s="89"/>
      <c r="F82" s="129"/>
      <c r="G82" s="129"/>
      <c r="H82" s="129"/>
      <c r="I82" s="129"/>
    </row>
    <row r="83" spans="1:9" s="481" customFormat="1" ht="15.75" customHeight="1">
      <c r="B83" s="545" t="s">
        <v>4093</v>
      </c>
      <c r="E83" s="176"/>
      <c r="F83" s="29"/>
      <c r="G83" s="32"/>
      <c r="H83" s="32"/>
      <c r="I83" s="29"/>
    </row>
    <row r="84" spans="1:9" s="481" customFormat="1" ht="15.75" customHeight="1">
      <c r="B84" s="545" t="s">
        <v>4054</v>
      </c>
      <c r="C84" s="545" t="s">
        <v>4053</v>
      </c>
      <c r="D84" s="481" t="s">
        <v>3820</v>
      </c>
      <c r="E84" s="176">
        <v>11.99</v>
      </c>
      <c r="F84" s="29"/>
      <c r="G84" s="32"/>
      <c r="H84" s="32"/>
      <c r="I84" s="29"/>
    </row>
    <row r="85" spans="1:9" s="417" customFormat="1" ht="15.75" customHeight="1">
      <c r="A85" s="481"/>
      <c r="E85" s="89"/>
      <c r="F85" s="129"/>
      <c r="G85" s="129"/>
      <c r="H85" s="129"/>
      <c r="I85" s="129"/>
    </row>
    <row r="86" spans="1:9" s="417" customFormat="1" ht="15.75" customHeight="1">
      <c r="C86" s="581" t="s">
        <v>4059</v>
      </c>
      <c r="D86" s="417" t="s">
        <v>3820</v>
      </c>
      <c r="E86" s="89" t="s">
        <v>4058</v>
      </c>
      <c r="F86" s="129"/>
      <c r="G86" s="129"/>
      <c r="H86" s="129"/>
      <c r="I86" s="129"/>
    </row>
    <row r="87" spans="1:9" s="481" customFormat="1" ht="15.75" customHeight="1">
      <c r="A87" s="417"/>
      <c r="C87" s="545" t="s">
        <v>4060</v>
      </c>
      <c r="D87" s="417" t="s">
        <v>3820</v>
      </c>
      <c r="E87" s="767" t="s">
        <v>4061</v>
      </c>
      <c r="F87" s="29"/>
      <c r="G87" s="32"/>
      <c r="H87" s="32"/>
      <c r="I87" s="29"/>
    </row>
    <row r="88" spans="1:9" s="481" customFormat="1" ht="15.75" customHeight="1">
      <c r="C88" s="581" t="s">
        <v>4062</v>
      </c>
      <c r="D88" s="417" t="s">
        <v>3820</v>
      </c>
      <c r="E88" s="767" t="s">
        <v>4063</v>
      </c>
      <c r="F88" s="29"/>
      <c r="G88" s="32"/>
      <c r="H88" s="32"/>
      <c r="I88" s="29"/>
    </row>
    <row r="89" spans="1:9" s="481" customFormat="1" ht="15.75" customHeight="1"/>
    <row r="90" spans="1:9" s="481" customFormat="1">
      <c r="A90" s="417"/>
      <c r="C90" s="419" t="s">
        <v>4064</v>
      </c>
      <c r="D90" s="419" t="s">
        <v>3638</v>
      </c>
      <c r="E90" s="419" t="s">
        <v>4065</v>
      </c>
    </row>
    <row r="91" spans="1:9" s="481" customFormat="1">
      <c r="A91" s="417"/>
    </row>
    <row r="92" spans="1:9" s="481" customFormat="1" ht="18.75">
      <c r="A92" s="417"/>
      <c r="B92" s="758" t="s">
        <v>684</v>
      </c>
    </row>
    <row r="93" spans="1:9" s="481" customFormat="1" ht="18.75">
      <c r="A93" s="417"/>
      <c r="B93" s="758"/>
      <c r="C93" s="481" t="s">
        <v>4073</v>
      </c>
      <c r="D93" s="481" t="s">
        <v>3638</v>
      </c>
      <c r="E93" s="481" t="s">
        <v>4074</v>
      </c>
      <c r="F93" s="417" t="s">
        <v>3820</v>
      </c>
      <c r="G93" s="481" t="s">
        <v>4075</v>
      </c>
    </row>
    <row r="94" spans="1:9">
      <c r="A94" s="417"/>
      <c r="C94" s="581" t="s">
        <v>3417</v>
      </c>
    </row>
    <row r="95" spans="1:9">
      <c r="C95" t="s">
        <v>3636</v>
      </c>
      <c r="D95" t="s">
        <v>3638</v>
      </c>
      <c r="E95">
        <v>5.9</v>
      </c>
      <c r="F95" t="s">
        <v>3637</v>
      </c>
    </row>
    <row r="96" spans="1:9" s="481" customFormat="1">
      <c r="A96"/>
      <c r="C96" s="481" t="s">
        <v>3676</v>
      </c>
      <c r="D96" s="481" t="s">
        <v>3638</v>
      </c>
      <c r="E96" s="481">
        <v>4.8499999999999996</v>
      </c>
      <c r="F96" s="481" t="s">
        <v>3637</v>
      </c>
    </row>
    <row r="97" spans="3:6" s="481" customFormat="1"/>
    <row r="98" spans="3:6" s="481" customFormat="1">
      <c r="C98" s="481" t="s">
        <v>3677</v>
      </c>
      <c r="D98" s="481" t="s">
        <v>3638</v>
      </c>
      <c r="E98" s="481">
        <v>12.7</v>
      </c>
      <c r="F98" s="481" t="s">
        <v>3679</v>
      </c>
    </row>
    <row r="99" spans="3:6" s="481" customFormat="1">
      <c r="C99" s="481" t="s">
        <v>3678</v>
      </c>
      <c r="D99" s="481" t="s">
        <v>3638</v>
      </c>
      <c r="E99" s="481">
        <v>14.75</v>
      </c>
      <c r="F99" s="481" t="s">
        <v>3679</v>
      </c>
    </row>
    <row r="100" spans="3:6" s="481" customFormat="1"/>
    <row r="101" spans="3:6" s="481" customFormat="1">
      <c r="C101" s="481" t="s">
        <v>3645</v>
      </c>
      <c r="D101" s="481" t="s">
        <v>3638</v>
      </c>
      <c r="E101" s="481">
        <v>9.85</v>
      </c>
      <c r="F101" s="481" t="s">
        <v>3679</v>
      </c>
    </row>
    <row r="102" spans="3:6" s="481" customFormat="1">
      <c r="C102" s="481" t="s">
        <v>3646</v>
      </c>
      <c r="D102" s="481" t="s">
        <v>3638</v>
      </c>
      <c r="E102" s="481">
        <v>12.45</v>
      </c>
      <c r="F102" s="481" t="s">
        <v>3679</v>
      </c>
    </row>
    <row r="103" spans="3:6" s="481" customFormat="1">
      <c r="C103" s="481" t="s">
        <v>3647</v>
      </c>
      <c r="D103" s="481" t="s">
        <v>3638</v>
      </c>
      <c r="E103" s="481">
        <v>12.7</v>
      </c>
      <c r="F103" s="481" t="s">
        <v>3679</v>
      </c>
    </row>
    <row r="104" spans="3:6" s="481" customFormat="1">
      <c r="C104" s="481" t="s">
        <v>3648</v>
      </c>
      <c r="D104" s="481" t="s">
        <v>3638</v>
      </c>
      <c r="E104" s="481">
        <v>13.3</v>
      </c>
      <c r="F104" s="481" t="s">
        <v>3679</v>
      </c>
    </row>
    <row r="105" spans="3:6" s="481" customFormat="1">
      <c r="C105" s="481" t="s">
        <v>3649</v>
      </c>
      <c r="D105" s="481" t="s">
        <v>3638</v>
      </c>
      <c r="E105" s="481">
        <v>15.4</v>
      </c>
      <c r="F105" s="481" t="s">
        <v>3679</v>
      </c>
    </row>
    <row r="106" spans="3:6" s="481" customFormat="1">
      <c r="C106" s="481" t="s">
        <v>3650</v>
      </c>
      <c r="D106" s="481" t="s">
        <v>3638</v>
      </c>
      <c r="E106" s="481">
        <v>17.850000000000001</v>
      </c>
      <c r="F106" s="481" t="s">
        <v>3679</v>
      </c>
    </row>
    <row r="107" spans="3:6" s="481" customFormat="1">
      <c r="C107" s="481" t="s">
        <v>3651</v>
      </c>
      <c r="D107" s="481" t="s">
        <v>3638</v>
      </c>
      <c r="E107" s="481">
        <v>20.5</v>
      </c>
      <c r="F107" s="481" t="s">
        <v>3679</v>
      </c>
    </row>
    <row r="108" spans="3:6" s="481" customFormat="1">
      <c r="C108" s="481" t="s">
        <v>3652</v>
      </c>
      <c r="D108" s="481" t="s">
        <v>3638</v>
      </c>
      <c r="E108" s="481">
        <v>23.3</v>
      </c>
      <c r="F108" s="481" t="s">
        <v>3679</v>
      </c>
    </row>
    <row r="109" spans="3:6" s="481" customFormat="1">
      <c r="C109" s="481" t="s">
        <v>3653</v>
      </c>
      <c r="D109" s="481" t="s">
        <v>3638</v>
      </c>
      <c r="E109" s="481">
        <v>27.9</v>
      </c>
      <c r="F109" s="481" t="s">
        <v>3679</v>
      </c>
    </row>
    <row r="110" spans="3:6" s="481" customFormat="1"/>
    <row r="111" spans="3:6" s="481" customFormat="1">
      <c r="C111" s="481" t="s">
        <v>3654</v>
      </c>
      <c r="D111" s="481" t="s">
        <v>3638</v>
      </c>
      <c r="E111" s="481">
        <v>150</v>
      </c>
      <c r="F111" s="481" t="s">
        <v>3679</v>
      </c>
    </row>
    <row r="112" spans="3:6" s="481" customFormat="1">
      <c r="C112" s="481" t="s">
        <v>3655</v>
      </c>
      <c r="D112" s="481" t="s">
        <v>3638</v>
      </c>
      <c r="E112" s="481">
        <v>95</v>
      </c>
      <c r="F112" s="481" t="s">
        <v>3679</v>
      </c>
    </row>
    <row r="113" spans="2:5" s="481" customFormat="1">
      <c r="C113" s="481" t="s">
        <v>4077</v>
      </c>
      <c r="D113" s="481" t="s">
        <v>3638</v>
      </c>
      <c r="E113" s="481">
        <v>194.5</v>
      </c>
    </row>
    <row r="114" spans="2:5" s="481" customFormat="1"/>
    <row r="115" spans="2:5" s="481" customFormat="1">
      <c r="C115" s="481" t="s">
        <v>4078</v>
      </c>
      <c r="D115" s="481" t="s">
        <v>3638</v>
      </c>
      <c r="E115" s="481">
        <v>205</v>
      </c>
    </row>
    <row r="116" spans="2:5" s="481" customFormat="1"/>
    <row r="117" spans="2:5" s="481" customFormat="1"/>
    <row r="118" spans="2:5" s="481" customFormat="1">
      <c r="B118" s="481" t="s">
        <v>3671</v>
      </c>
    </row>
    <row r="119" spans="2:5" s="481" customFormat="1">
      <c r="C119" s="481" t="s">
        <v>4090</v>
      </c>
      <c r="E119" s="481" t="s">
        <v>4079</v>
      </c>
    </row>
    <row r="120" spans="2:5" s="481" customFormat="1">
      <c r="C120" s="481" t="s">
        <v>3672</v>
      </c>
      <c r="D120" s="481" t="s">
        <v>3638</v>
      </c>
      <c r="E120" s="481" t="s">
        <v>4091</v>
      </c>
    </row>
    <row r="121" spans="2:5" s="481" customFormat="1">
      <c r="C121" s="481" t="s">
        <v>3673</v>
      </c>
      <c r="D121" s="481" t="s">
        <v>3638</v>
      </c>
      <c r="E121" s="481" t="s">
        <v>4080</v>
      </c>
    </row>
    <row r="122" spans="2:5" s="481" customFormat="1">
      <c r="C122" s="481" t="s">
        <v>3674</v>
      </c>
      <c r="D122" s="481" t="s">
        <v>3638</v>
      </c>
      <c r="E122" s="481" t="s">
        <v>4081</v>
      </c>
    </row>
    <row r="123" spans="2:5" s="481" customFormat="1">
      <c r="C123" s="481" t="s">
        <v>4085</v>
      </c>
      <c r="D123" s="481" t="s">
        <v>3638</v>
      </c>
      <c r="E123" s="481" t="s">
        <v>4082</v>
      </c>
    </row>
    <row r="124" spans="2:5" s="481" customFormat="1">
      <c r="C124" s="481" t="s">
        <v>3675</v>
      </c>
      <c r="D124" s="481" t="s">
        <v>3638</v>
      </c>
      <c r="E124" s="481" t="s">
        <v>4083</v>
      </c>
    </row>
    <row r="125" spans="2:5" s="481" customFormat="1">
      <c r="C125" s="481" t="s">
        <v>4084</v>
      </c>
      <c r="D125" s="481" t="s">
        <v>3638</v>
      </c>
      <c r="E125" s="481" t="s">
        <v>4086</v>
      </c>
    </row>
    <row r="126" spans="2:5" s="481" customFormat="1">
      <c r="C126" s="481" t="s">
        <v>4088</v>
      </c>
      <c r="D126" s="481" t="s">
        <v>3638</v>
      </c>
      <c r="E126" s="481" t="s">
        <v>4089</v>
      </c>
    </row>
    <row r="127" spans="2:5" s="481" customFormat="1"/>
    <row r="128" spans="2:5" s="481" customFormat="1">
      <c r="C128" s="481" t="s">
        <v>4087</v>
      </c>
      <c r="D128" s="481" t="s">
        <v>3638</v>
      </c>
    </row>
    <row r="129" spans="1:5" s="481" customFormat="1"/>
    <row r="130" spans="1:5" s="481" customFormat="1" ht="15.75">
      <c r="B130" s="88" t="s">
        <v>4049</v>
      </c>
    </row>
    <row r="131" spans="1:5" s="481" customFormat="1">
      <c r="C131" s="54" t="s">
        <v>4208</v>
      </c>
    </row>
    <row r="132" spans="1:5" s="481" customFormat="1">
      <c r="A132" s="545" t="s">
        <v>4204</v>
      </c>
      <c r="B132" s="413" t="s">
        <v>4198</v>
      </c>
      <c r="C132" s="54" t="s">
        <v>4042</v>
      </c>
    </row>
    <row r="133" spans="1:5" s="481" customFormat="1">
      <c r="B133" s="413" t="s">
        <v>4199</v>
      </c>
      <c r="C133" s="54" t="s">
        <v>4172</v>
      </c>
    </row>
    <row r="134" spans="1:5" s="481" customFormat="1">
      <c r="A134" s="545" t="s">
        <v>4242</v>
      </c>
      <c r="B134" s="413"/>
      <c r="C134" s="54" t="s">
        <v>4192</v>
      </c>
    </row>
    <row r="135" spans="1:5" s="481" customFormat="1">
      <c r="B135" s="413"/>
      <c r="C135" s="54" t="s">
        <v>4193</v>
      </c>
    </row>
    <row r="136" spans="1:5" s="417" customFormat="1"/>
    <row r="137" spans="1:5" s="481" customFormat="1">
      <c r="B137" s="481" t="s">
        <v>3680</v>
      </c>
      <c r="D137" s="481" t="s">
        <v>3820</v>
      </c>
      <c r="E137" s="481" t="s">
        <v>3638</v>
      </c>
    </row>
    <row r="138" spans="1:5" s="481" customFormat="1">
      <c r="C138" s="481" t="s">
        <v>4066</v>
      </c>
      <c r="D138" s="481">
        <v>4.59</v>
      </c>
      <c r="E138" s="481">
        <v>3.65</v>
      </c>
    </row>
    <row r="139" spans="1:5" s="481" customFormat="1">
      <c r="C139" s="481" t="s">
        <v>3819</v>
      </c>
      <c r="D139" s="481">
        <v>3.24</v>
      </c>
      <c r="E139" s="481">
        <v>2.95</v>
      </c>
    </row>
    <row r="140" spans="1:5" s="481" customFormat="1">
      <c r="C140" s="481" t="s">
        <v>3824</v>
      </c>
      <c r="E140" s="481">
        <v>1.95</v>
      </c>
    </row>
    <row r="141" spans="1:5" s="481" customFormat="1">
      <c r="C141" s="481" t="s">
        <v>3681</v>
      </c>
      <c r="E141" s="481">
        <v>4.8499999999999996</v>
      </c>
    </row>
    <row r="142" spans="1:5" s="481" customFormat="1">
      <c r="C142" s="481" t="s">
        <v>3682</v>
      </c>
      <c r="E142" s="481">
        <v>3.9</v>
      </c>
    </row>
    <row r="143" spans="1:5" s="481" customFormat="1"/>
    <row r="144" spans="1:5" s="481" customFormat="1">
      <c r="C144" s="481" t="s">
        <v>3683</v>
      </c>
    </row>
    <row r="145" spans="1:10" s="481" customFormat="1">
      <c r="C145" s="481" t="s">
        <v>3684</v>
      </c>
    </row>
    <row r="146" spans="1:10" s="481" customFormat="1">
      <c r="C146" s="481" t="s">
        <v>3685</v>
      </c>
    </row>
    <row r="147" spans="1:10" s="481" customFormat="1">
      <c r="C147" s="481" t="s">
        <v>3686</v>
      </c>
    </row>
    <row r="148" spans="1:10" s="481" customFormat="1" ht="18.75">
      <c r="E148" s="31"/>
      <c r="F148" s="29"/>
      <c r="G148" s="32"/>
      <c r="H148" s="32"/>
      <c r="I148" s="29"/>
    </row>
    <row r="149" spans="1:10" s="481" customFormat="1" ht="18.75">
      <c r="A149" s="545" t="s">
        <v>4076</v>
      </c>
      <c r="E149" s="31"/>
      <c r="F149" s="29"/>
      <c r="G149" s="32"/>
      <c r="H149" s="32"/>
      <c r="I149" s="29"/>
    </row>
    <row r="150" spans="1:10" s="481" customFormat="1" ht="18.75">
      <c r="E150" s="31"/>
      <c r="F150" s="29"/>
      <c r="G150" s="32"/>
      <c r="H150" s="32"/>
      <c r="I150" s="29"/>
    </row>
    <row r="151" spans="1:10" s="481" customFormat="1" ht="18.75">
      <c r="E151" s="31"/>
      <c r="F151" s="29"/>
      <c r="G151" s="32"/>
      <c r="H151" s="32"/>
      <c r="I151" s="29"/>
    </row>
    <row r="152" spans="1:10">
      <c r="A152" s="481"/>
      <c r="E152" s="41"/>
      <c r="F152" s="41"/>
      <c r="G152" s="41"/>
      <c r="H152" s="41"/>
      <c r="I152" s="41"/>
      <c r="J152" s="41"/>
    </row>
    <row r="153" spans="1:10" s="481" customFormat="1">
      <c r="A153"/>
      <c r="B153" t="s">
        <v>3825</v>
      </c>
    </row>
    <row r="154" spans="1:10" s="481" customFormat="1">
      <c r="B154" s="481" t="s">
        <v>1255</v>
      </c>
      <c r="C154" s="481" t="s">
        <v>4055</v>
      </c>
      <c r="D154" s="481" t="s">
        <v>3820</v>
      </c>
      <c r="E154" s="481" t="s">
        <v>4056</v>
      </c>
    </row>
    <row r="155" spans="1:10">
      <c r="A155" s="481"/>
      <c r="B155" t="s">
        <v>1254</v>
      </c>
      <c r="D155" s="481" t="s">
        <v>3820</v>
      </c>
    </row>
    <row r="156" spans="1:10" s="417" customFormat="1">
      <c r="A156"/>
    </row>
    <row r="157" spans="1:10" s="417" customFormat="1">
      <c r="B157" s="417" t="s">
        <v>3586</v>
      </c>
      <c r="E157" s="417">
        <v>350</v>
      </c>
    </row>
    <row r="158" spans="1:10" s="417" customFormat="1">
      <c r="A158" s="417" t="s">
        <v>4048</v>
      </c>
      <c r="B158" s="417" t="s">
        <v>1255</v>
      </c>
      <c r="D158" s="481" t="s">
        <v>3820</v>
      </c>
      <c r="E158" s="417">
        <v>600</v>
      </c>
    </row>
    <row r="159" spans="1:10" s="417" customFormat="1">
      <c r="B159" s="417" t="s">
        <v>1254</v>
      </c>
      <c r="D159" s="481" t="s">
        <v>3820</v>
      </c>
      <c r="E159" s="417">
        <v>1500</v>
      </c>
    </row>
    <row r="160" spans="1:10" s="417" customFormat="1">
      <c r="B160" s="417" t="s">
        <v>3585</v>
      </c>
      <c r="C160" s="568"/>
      <c r="D160"/>
    </row>
    <row r="161" spans="1:6" s="417" customFormat="1">
      <c r="A161" s="417" t="s">
        <v>4047</v>
      </c>
      <c r="C161" s="567" t="s">
        <v>3316</v>
      </c>
      <c r="D161"/>
      <c r="E161" s="417" t="s">
        <v>3866</v>
      </c>
      <c r="F161" s="417" t="s">
        <v>3868</v>
      </c>
    </row>
    <row r="162" spans="1:6" s="417" customFormat="1">
      <c r="C162" s="569" t="s">
        <v>3317</v>
      </c>
      <c r="D162"/>
      <c r="E162" s="144">
        <v>289.5</v>
      </c>
      <c r="F162" s="417" t="s">
        <v>3868</v>
      </c>
    </row>
    <row r="163" spans="1:6" s="417" customFormat="1">
      <c r="C163" s="569" t="s">
        <v>3318</v>
      </c>
      <c r="D163"/>
      <c r="E163" s="417" t="s">
        <v>3867</v>
      </c>
      <c r="F163" s="144">
        <v>491.63</v>
      </c>
    </row>
    <row r="164" spans="1:6" s="417" customFormat="1">
      <c r="C164" s="569" t="s">
        <v>3319</v>
      </c>
      <c r="D164"/>
    </row>
    <row r="165" spans="1:6" s="417" customFormat="1">
      <c r="C165" s="569" t="s">
        <v>3320</v>
      </c>
      <c r="D165"/>
    </row>
    <row r="166" spans="1:6" s="417" customFormat="1">
      <c r="C166" s="569" t="s">
        <v>3321</v>
      </c>
      <c r="D166"/>
    </row>
    <row r="167" spans="1:6" s="417" customFormat="1">
      <c r="C167" s="569" t="s">
        <v>3322</v>
      </c>
      <c r="D167"/>
    </row>
    <row r="168" spans="1:6" s="417" customFormat="1">
      <c r="C168" s="567" t="s">
        <v>3323</v>
      </c>
      <c r="D168"/>
    </row>
    <row r="169" spans="1:6" s="417" customFormat="1">
      <c r="C169" s="568" t="s">
        <v>3324</v>
      </c>
      <c r="D169"/>
    </row>
    <row r="170" spans="1:6" s="417" customFormat="1">
      <c r="C170" s="568" t="s">
        <v>3325</v>
      </c>
      <c r="D170"/>
    </row>
    <row r="171" spans="1:6" s="417" customFormat="1" ht="16.5" thickBot="1">
      <c r="C171" s="570" t="s">
        <v>3326</v>
      </c>
      <c r="D171"/>
    </row>
    <row r="172" spans="1:6" s="417" customFormat="1" ht="15.75" thickBot="1">
      <c r="C172" s="571" t="s">
        <v>3327</v>
      </c>
      <c r="D172" s="572" t="s">
        <v>3328</v>
      </c>
    </row>
    <row r="173" spans="1:6" s="417" customFormat="1" ht="15.75" thickBot="1">
      <c r="C173" s="573" t="s">
        <v>3329</v>
      </c>
      <c r="D173" s="574" t="s">
        <v>3330</v>
      </c>
    </row>
    <row r="174" spans="1:6" s="417" customFormat="1" ht="15.75" thickBot="1">
      <c r="C174" s="575" t="s">
        <v>3331</v>
      </c>
      <c r="D174" s="576" t="s">
        <v>3332</v>
      </c>
    </row>
    <row r="175" spans="1:6" s="417" customFormat="1" ht="15.75" thickBot="1">
      <c r="C175" s="573" t="s">
        <v>3333</v>
      </c>
      <c r="D175" s="574" t="s">
        <v>3334</v>
      </c>
    </row>
    <row r="176" spans="1:6" s="417" customFormat="1" ht="30.75" thickBot="1">
      <c r="C176" s="577" t="s">
        <v>3335</v>
      </c>
      <c r="D176" s="578" t="s">
        <v>3336</v>
      </c>
    </row>
    <row r="177" spans="1:10" s="481" customFormat="1">
      <c r="A177" s="417"/>
      <c r="D177" s="481" t="s">
        <v>3820</v>
      </c>
      <c r="E177" s="417"/>
      <c r="F177" s="417"/>
      <c r="G177" s="417"/>
      <c r="H177" s="417"/>
      <c r="I177" s="417"/>
      <c r="J177" s="417"/>
    </row>
    <row r="178" spans="1:10">
      <c r="A178" s="481"/>
    </row>
    <row r="179" spans="1:10" ht="18.75">
      <c r="C179" s="29" t="s">
        <v>1350</v>
      </c>
      <c r="G179" s="41"/>
      <c r="H179" s="41"/>
      <c r="I179" s="41"/>
      <c r="J179" s="41"/>
    </row>
    <row r="180" spans="1:10">
      <c r="G180" s="41"/>
      <c r="H180" s="41"/>
      <c r="I180" s="41"/>
      <c r="J180" s="41"/>
    </row>
    <row r="181" spans="1:10">
      <c r="C181" s="17" t="s">
        <v>104</v>
      </c>
      <c r="D181" s="41" t="s">
        <v>42</v>
      </c>
      <c r="E181" s="41">
        <v>28.98</v>
      </c>
      <c r="F181" s="41"/>
      <c r="G181" s="41"/>
      <c r="H181" s="41"/>
      <c r="I181" s="41"/>
      <c r="J181" s="41"/>
    </row>
    <row r="182" spans="1:10">
      <c r="C182" t="s">
        <v>639</v>
      </c>
      <c r="D182" s="41"/>
      <c r="E182" s="41"/>
      <c r="F182" s="41"/>
      <c r="G182" s="41"/>
      <c r="H182" s="41"/>
      <c r="I182" s="41"/>
      <c r="J182" s="41"/>
    </row>
    <row r="183" spans="1:10">
      <c r="C183" t="s">
        <v>640</v>
      </c>
      <c r="D183" s="41"/>
      <c r="E183" s="41"/>
      <c r="F183" s="41"/>
      <c r="G183" s="41"/>
      <c r="H183" s="41"/>
      <c r="I183" s="41"/>
      <c r="J183" s="41"/>
    </row>
    <row r="184" spans="1:10" s="481" customFormat="1">
      <c r="D184" s="417"/>
      <c r="E184" s="417"/>
      <c r="F184" s="417"/>
      <c r="G184" s="417"/>
      <c r="H184" s="417"/>
      <c r="I184" s="417"/>
      <c r="J184" s="417"/>
    </row>
    <row r="189" spans="1:10">
      <c r="C189" s="545" t="s">
        <v>4207</v>
      </c>
    </row>
    <row r="190" spans="1:10" ht="18.75">
      <c r="C190" s="29" t="s">
        <v>4241</v>
      </c>
    </row>
    <row r="191" spans="1:10" s="481" customFormat="1">
      <c r="C191" s="54" t="s">
        <v>4208</v>
      </c>
    </row>
    <row r="192" spans="1:10" s="481" customFormat="1">
      <c r="A192" s="545" t="s">
        <v>4204</v>
      </c>
      <c r="B192" s="413" t="s">
        <v>4198</v>
      </c>
      <c r="C192" s="54" t="s">
        <v>4042</v>
      </c>
    </row>
    <row r="193" spans="1:19" s="481" customFormat="1">
      <c r="B193" s="413" t="s">
        <v>4199</v>
      </c>
      <c r="C193" s="54" t="s">
        <v>4172</v>
      </c>
    </row>
    <row r="194" spans="1:19" s="481" customFormat="1">
      <c r="A194" s="545" t="s">
        <v>4242</v>
      </c>
      <c r="B194" s="413"/>
      <c r="C194" s="54" t="s">
        <v>4192</v>
      </c>
    </row>
    <row r="195" spans="1:19" s="481" customFormat="1">
      <c r="B195" s="413"/>
      <c r="C195" s="54" t="s">
        <v>4193</v>
      </c>
    </row>
    <row r="196" spans="1:19" s="481" customFormat="1">
      <c r="B196" s="413"/>
      <c r="C196" s="54"/>
    </row>
    <row r="197" spans="1:19" s="481" customFormat="1" ht="18.75">
      <c r="A197" s="545"/>
      <c r="C197" s="29"/>
    </row>
    <row r="198" spans="1:19" s="481" customFormat="1" ht="18.75">
      <c r="A198" s="545" t="s">
        <v>4244</v>
      </c>
      <c r="B198" s="545" t="s">
        <v>4243</v>
      </c>
      <c r="C198" s="31" t="s">
        <v>4245</v>
      </c>
    </row>
    <row r="199" spans="1:19" s="481" customFormat="1" ht="18.75">
      <c r="A199" s="545"/>
      <c r="C199" s="29"/>
    </row>
    <row r="200" spans="1:19">
      <c r="A200" s="17" t="s">
        <v>1349</v>
      </c>
      <c r="C200" t="s">
        <v>345</v>
      </c>
      <c r="D200" s="17" t="s">
        <v>170</v>
      </c>
      <c r="E200" s="17">
        <v>1.2</v>
      </c>
      <c r="G200" s="78" t="s">
        <v>346</v>
      </c>
      <c r="H200" s="78">
        <v>1.3</v>
      </c>
      <c r="J200" t="s">
        <v>73</v>
      </c>
      <c r="K200">
        <v>1.29</v>
      </c>
      <c r="L200" s="63" t="s">
        <v>1129</v>
      </c>
      <c r="M200" s="63" t="s">
        <v>564</v>
      </c>
      <c r="N200" s="63" t="s">
        <v>568</v>
      </c>
      <c r="O200" s="63" t="s">
        <v>566</v>
      </c>
      <c r="P200" s="63">
        <v>2.5</v>
      </c>
      <c r="Q200" s="63" t="s">
        <v>565</v>
      </c>
      <c r="R200" s="63" t="s">
        <v>566</v>
      </c>
      <c r="S200" s="233">
        <v>3.15</v>
      </c>
    </row>
    <row r="201" spans="1:19">
      <c r="B201" s="56"/>
      <c r="C201" t="s">
        <v>635</v>
      </c>
      <c r="D201" s="17" t="s">
        <v>42</v>
      </c>
      <c r="E201" s="17">
        <v>2.68</v>
      </c>
      <c r="G201" s="78" t="s">
        <v>120</v>
      </c>
      <c r="H201" s="78">
        <v>2.98</v>
      </c>
      <c r="L201" s="63" t="s">
        <v>1129</v>
      </c>
      <c r="M201" s="63" t="s">
        <v>1128</v>
      </c>
      <c r="N201" s="63"/>
      <c r="O201" s="63"/>
      <c r="P201" s="63"/>
      <c r="Q201" s="63"/>
      <c r="R201" s="63"/>
      <c r="S201" s="233"/>
    </row>
    <row r="202" spans="1:19">
      <c r="B202" s="56"/>
      <c r="C202" s="18" t="s">
        <v>636</v>
      </c>
      <c r="D202" s="17"/>
      <c r="E202" s="17"/>
      <c r="G202" s="78"/>
      <c r="H202" s="78"/>
    </row>
    <row r="203" spans="1:19">
      <c r="A203" s="17" t="s">
        <v>1130</v>
      </c>
      <c r="B203" t="s">
        <v>711</v>
      </c>
      <c r="C203" t="s">
        <v>710</v>
      </c>
      <c r="D203" s="17"/>
      <c r="E203" s="17" t="s">
        <v>567</v>
      </c>
      <c r="F203" s="17">
        <v>4.25</v>
      </c>
      <c r="G203" s="17"/>
      <c r="H203" s="17" t="s">
        <v>567</v>
      </c>
      <c r="I203" s="17">
        <v>5.48</v>
      </c>
      <c r="J203" s="17"/>
      <c r="L203" s="63"/>
      <c r="M203" s="63"/>
      <c r="N203" s="63"/>
      <c r="O203" s="63"/>
      <c r="P203" s="63"/>
      <c r="Q203" s="63"/>
      <c r="R203" s="63"/>
      <c r="S203" s="233"/>
    </row>
    <row r="205" spans="1:19">
      <c r="C205" t="s">
        <v>1755</v>
      </c>
    </row>
    <row r="206" spans="1:19" s="481" customFormat="1">
      <c r="A206" s="419" t="s">
        <v>1756</v>
      </c>
    </row>
    <row r="207" spans="1:19" s="481" customFormat="1">
      <c r="A207" s="419" t="s">
        <v>3915</v>
      </c>
      <c r="C207" s="417" t="s">
        <v>3877</v>
      </c>
      <c r="D207" s="417" t="s">
        <v>3878</v>
      </c>
      <c r="E207" s="417">
        <v>19</v>
      </c>
    </row>
    <row r="208" spans="1:19" s="481" customFormat="1">
      <c r="C208" s="417" t="s">
        <v>3879</v>
      </c>
      <c r="D208" s="417" t="s">
        <v>3878</v>
      </c>
      <c r="E208" s="417">
        <v>35</v>
      </c>
    </row>
    <row r="209" spans="1:9" s="481" customFormat="1">
      <c r="C209" s="417" t="s">
        <v>3891</v>
      </c>
      <c r="D209" s="417" t="s">
        <v>3878</v>
      </c>
      <c r="E209" s="417">
        <v>31.8</v>
      </c>
    </row>
    <row r="210" spans="1:9" s="481" customFormat="1">
      <c r="C210" s="417"/>
      <c r="D210" s="417"/>
      <c r="E210" s="417"/>
    </row>
    <row r="211" spans="1:9" s="481" customFormat="1">
      <c r="C211" s="417"/>
      <c r="D211" s="417"/>
      <c r="E211" s="417"/>
    </row>
    <row r="212" spans="1:9">
      <c r="A212" s="481"/>
      <c r="B212" s="545"/>
      <c r="C212" s="54" t="s">
        <v>347</v>
      </c>
      <c r="D212" s="18" t="s">
        <v>120</v>
      </c>
      <c r="E212">
        <v>11.99</v>
      </c>
      <c r="F212" t="s">
        <v>349</v>
      </c>
      <c r="G212" t="s">
        <v>350</v>
      </c>
      <c r="H212" t="s">
        <v>351</v>
      </c>
      <c r="I212" t="s">
        <v>352</v>
      </c>
    </row>
    <row r="213" spans="1:9">
      <c r="B213" s="545"/>
      <c r="C213" s="54"/>
      <c r="D213" s="18" t="s">
        <v>42</v>
      </c>
      <c r="E213">
        <v>12.29</v>
      </c>
      <c r="F213" s="17" t="s">
        <v>349</v>
      </c>
      <c r="G213" t="s">
        <v>350</v>
      </c>
      <c r="H213">
        <v>9.4700000000000006</v>
      </c>
      <c r="I213" t="s">
        <v>352</v>
      </c>
    </row>
    <row r="214" spans="1:9" s="481" customFormat="1" ht="23.25">
      <c r="A214"/>
      <c r="B214" s="580" t="s">
        <v>4052</v>
      </c>
      <c r="D214" s="18"/>
      <c r="F214" s="545"/>
    </row>
    <row r="215" spans="1:9" s="481" customFormat="1"/>
    <row r="216" spans="1:9" s="481" customFormat="1">
      <c r="B216" s="581" t="s">
        <v>3419</v>
      </c>
      <c r="D216" s="581"/>
    </row>
    <row r="217" spans="1:9" s="481" customFormat="1"/>
    <row r="218" spans="1:9" s="481" customFormat="1">
      <c r="B218" s="481" t="s">
        <v>3656</v>
      </c>
    </row>
    <row r="219" spans="1:9" s="481" customFormat="1">
      <c r="C219" s="481" t="s">
        <v>3657</v>
      </c>
      <c r="D219" s="417" t="s">
        <v>3886</v>
      </c>
      <c r="E219" s="481">
        <v>210</v>
      </c>
    </row>
    <row r="220" spans="1:9" s="481" customFormat="1">
      <c r="A220" s="481" t="s">
        <v>3658</v>
      </c>
      <c r="C220" s="481" t="s">
        <v>3659</v>
      </c>
      <c r="D220" s="417" t="s">
        <v>3886</v>
      </c>
      <c r="E220" s="481">
        <v>110</v>
      </c>
    </row>
    <row r="221" spans="1:9" s="481" customFormat="1">
      <c r="C221" s="481" t="s">
        <v>3660</v>
      </c>
      <c r="D221" s="417" t="s">
        <v>3886</v>
      </c>
      <c r="E221" s="481">
        <v>380</v>
      </c>
    </row>
    <row r="222" spans="1:9" s="481" customFormat="1">
      <c r="C222" s="481" t="s">
        <v>3661</v>
      </c>
      <c r="D222" s="417" t="s">
        <v>3886</v>
      </c>
      <c r="E222" s="481">
        <v>495</v>
      </c>
    </row>
    <row r="223" spans="1:9" s="481" customFormat="1">
      <c r="C223" s="481" t="s">
        <v>3662</v>
      </c>
      <c r="D223" s="417" t="s">
        <v>3886</v>
      </c>
      <c r="E223" s="481">
        <v>250</v>
      </c>
    </row>
    <row r="224" spans="1:9" s="481" customFormat="1">
      <c r="B224" s="481" t="s">
        <v>3663</v>
      </c>
    </row>
    <row r="225" spans="2:7" s="481" customFormat="1">
      <c r="C225" s="481" t="s">
        <v>3664</v>
      </c>
      <c r="D225" s="481" t="s">
        <v>3820</v>
      </c>
      <c r="E225" s="481">
        <v>199</v>
      </c>
      <c r="F225" s="417" t="s">
        <v>3886</v>
      </c>
      <c r="G225" s="481">
        <v>250</v>
      </c>
    </row>
    <row r="226" spans="2:7" s="481" customFormat="1">
      <c r="C226" s="481" t="s">
        <v>3659</v>
      </c>
      <c r="D226" s="417" t="s">
        <v>3886</v>
      </c>
      <c r="E226" s="481">
        <v>130</v>
      </c>
    </row>
    <row r="227" spans="2:7" s="481" customFormat="1">
      <c r="C227" s="481" t="s">
        <v>3665</v>
      </c>
      <c r="D227" s="417" t="s">
        <v>3886</v>
      </c>
      <c r="E227" s="481">
        <v>435</v>
      </c>
    </row>
    <row r="228" spans="2:7" s="481" customFormat="1">
      <c r="C228" s="481" t="s">
        <v>3666</v>
      </c>
      <c r="D228" s="417" t="s">
        <v>3886</v>
      </c>
      <c r="E228" s="481">
        <v>245</v>
      </c>
    </row>
    <row r="229" spans="2:7" s="481" customFormat="1">
      <c r="C229" s="481" t="s">
        <v>3667</v>
      </c>
      <c r="D229" s="417" t="s">
        <v>3886</v>
      </c>
      <c r="E229" s="481">
        <v>375</v>
      </c>
    </row>
    <row r="230" spans="2:7" s="481" customFormat="1">
      <c r="B230" s="481" t="s">
        <v>3668</v>
      </c>
    </row>
    <row r="231" spans="2:7" s="481" customFormat="1">
      <c r="C231" s="481" t="s">
        <v>3657</v>
      </c>
      <c r="D231" s="417" t="s">
        <v>3886</v>
      </c>
      <c r="E231" s="481">
        <v>225</v>
      </c>
    </row>
    <row r="232" spans="2:7" s="481" customFormat="1">
      <c r="C232" s="481" t="s">
        <v>3659</v>
      </c>
      <c r="D232" s="417" t="s">
        <v>3886</v>
      </c>
      <c r="E232" s="481">
        <v>125</v>
      </c>
    </row>
    <row r="233" spans="2:7" s="481" customFormat="1">
      <c r="B233" s="481" t="s">
        <v>3669</v>
      </c>
    </row>
    <row r="234" spans="2:7" s="481" customFormat="1">
      <c r="C234" s="481" t="s">
        <v>3657</v>
      </c>
      <c r="D234" s="417" t="s">
        <v>3886</v>
      </c>
      <c r="E234" s="481">
        <v>235</v>
      </c>
    </row>
    <row r="235" spans="2:7" s="481" customFormat="1">
      <c r="C235" s="481" t="s">
        <v>3659</v>
      </c>
      <c r="D235" s="417" t="s">
        <v>3886</v>
      </c>
      <c r="E235" s="481">
        <v>130</v>
      </c>
    </row>
    <row r="236" spans="2:7" s="481" customFormat="1">
      <c r="B236" s="481" t="s">
        <v>3670</v>
      </c>
    </row>
    <row r="237" spans="2:7" s="481" customFormat="1">
      <c r="C237" s="481" t="s">
        <v>3657</v>
      </c>
      <c r="D237" s="417" t="s">
        <v>3886</v>
      </c>
      <c r="E237" s="481">
        <v>200</v>
      </c>
    </row>
    <row r="238" spans="2:7" s="481" customFormat="1">
      <c r="D238" s="18"/>
      <c r="F238" s="545"/>
    </row>
    <row r="239" spans="2:7" s="481" customFormat="1">
      <c r="B239" s="581" t="s">
        <v>3420</v>
      </c>
      <c r="D239" s="18"/>
      <c r="F239" s="545"/>
    </row>
    <row r="240" spans="2:7" s="481" customFormat="1">
      <c r="B240" s="581" t="s">
        <v>3421</v>
      </c>
      <c r="D240" s="18"/>
      <c r="F240" s="545"/>
    </row>
    <row r="241" spans="1:9" s="481" customFormat="1">
      <c r="B241" s="581" t="s">
        <v>3422</v>
      </c>
      <c r="D241" s="18"/>
      <c r="F241" s="545"/>
    </row>
    <row r="242" spans="1:9" s="481" customFormat="1">
      <c r="B242" s="581" t="s">
        <v>3423</v>
      </c>
      <c r="D242" s="18"/>
      <c r="F242" s="545"/>
    </row>
    <row r="243" spans="1:9" s="481" customFormat="1">
      <c r="B243" s="581" t="s">
        <v>3424</v>
      </c>
      <c r="D243" s="18"/>
      <c r="F243" s="545"/>
    </row>
    <row r="244" spans="1:9" s="481" customFormat="1">
      <c r="B244" s="581" t="s">
        <v>3425</v>
      </c>
      <c r="D244" s="18"/>
      <c r="F244" s="545"/>
    </row>
    <row r="245" spans="1:9" s="481" customFormat="1">
      <c r="B245" s="581" t="s">
        <v>3426</v>
      </c>
      <c r="D245" s="18"/>
      <c r="F245" s="545"/>
    </row>
    <row r="246" spans="1:9" s="481" customFormat="1">
      <c r="B246" s="581" t="s">
        <v>3418</v>
      </c>
      <c r="D246" s="18"/>
      <c r="F246" s="545"/>
    </row>
    <row r="247" spans="1:9" s="417" customFormat="1">
      <c r="A247" s="481"/>
    </row>
    <row r="248" spans="1:9" ht="21">
      <c r="A248" s="417"/>
      <c r="B248" s="30" t="s">
        <v>4051</v>
      </c>
    </row>
    <row r="249" spans="1:9" s="481" customFormat="1" ht="18" customHeight="1">
      <c r="A249"/>
      <c r="C249" s="176" t="s">
        <v>2483</v>
      </c>
    </row>
    <row r="250" spans="1:9" s="481" customFormat="1" ht="18" customHeight="1">
      <c r="A250" s="545" t="s">
        <v>4204</v>
      </c>
      <c r="B250" s="413" t="s">
        <v>4198</v>
      </c>
      <c r="C250" s="54" t="s">
        <v>4042</v>
      </c>
    </row>
    <row r="251" spans="1:9" s="481" customFormat="1" ht="18" customHeight="1">
      <c r="B251" s="413" t="s">
        <v>4199</v>
      </c>
      <c r="C251" s="54" t="s">
        <v>4172</v>
      </c>
    </row>
    <row r="252" spans="1:9" s="481" customFormat="1" ht="18" customHeight="1">
      <c r="A252" s="545" t="s">
        <v>4242</v>
      </c>
      <c r="B252" s="413"/>
      <c r="C252" s="54" t="s">
        <v>4192</v>
      </c>
    </row>
    <row r="253" spans="1:9">
      <c r="A253" s="481"/>
      <c r="B253" s="413"/>
      <c r="C253" s="54" t="s">
        <v>4193</v>
      </c>
    </row>
    <row r="254" spans="1:9" s="481" customFormat="1">
      <c r="A254" s="545" t="s">
        <v>4246</v>
      </c>
    </row>
    <row r="255" spans="1:9">
      <c r="C255" t="s">
        <v>348</v>
      </c>
      <c r="D255" s="17" t="s">
        <v>42</v>
      </c>
      <c r="E255" s="17">
        <v>7.25</v>
      </c>
      <c r="G255" s="78" t="s">
        <v>170</v>
      </c>
      <c r="H255" s="78">
        <v>7.45</v>
      </c>
      <c r="I255" s="18" t="s">
        <v>120</v>
      </c>
    </row>
    <row r="256" spans="1:9" s="481" customFormat="1">
      <c r="A256" s="545" t="s">
        <v>2878</v>
      </c>
      <c r="C256" s="545" t="s">
        <v>4050</v>
      </c>
    </row>
    <row r="257" spans="1:14">
      <c r="C257" s="17" t="s">
        <v>133</v>
      </c>
      <c r="D257" s="41" t="s">
        <v>42</v>
      </c>
      <c r="E257" s="41">
        <v>14.23</v>
      </c>
      <c r="F257" s="17" t="s">
        <v>1227</v>
      </c>
      <c r="G257" s="78"/>
      <c r="H257" s="78"/>
      <c r="N257" t="s">
        <v>353</v>
      </c>
    </row>
    <row r="258" spans="1:14" s="417" customFormat="1"/>
    <row r="259" spans="1:14" s="481" customFormat="1">
      <c r="A259" s="545"/>
      <c r="C259" s="417" t="s">
        <v>3882</v>
      </c>
      <c r="D259" s="417" t="s">
        <v>3886</v>
      </c>
      <c r="E259" s="417" t="s">
        <v>3883</v>
      </c>
      <c r="F259" s="481" t="s">
        <v>3637</v>
      </c>
    </row>
    <row r="260" spans="1:14" s="481" customFormat="1">
      <c r="A260" s="417"/>
      <c r="C260" s="417"/>
      <c r="D260" s="417"/>
      <c r="E260" s="417"/>
    </row>
    <row r="261" spans="1:14" s="481" customFormat="1">
      <c r="A261" s="417"/>
      <c r="C261" s="417"/>
      <c r="D261" s="417"/>
      <c r="E261" s="417"/>
    </row>
    <row r="262" spans="1:14" s="481" customFormat="1">
      <c r="A262" s="417"/>
      <c r="C262" s="417" t="s">
        <v>3884</v>
      </c>
      <c r="E262" s="417" t="s">
        <v>3885</v>
      </c>
      <c r="F262" s="481" t="s">
        <v>3679</v>
      </c>
    </row>
    <row r="263" spans="1:14" s="481" customFormat="1">
      <c r="A263" s="417"/>
      <c r="C263" s="417"/>
      <c r="E263" s="417"/>
    </row>
    <row r="264" spans="1:14" s="481" customFormat="1">
      <c r="A264" s="417"/>
      <c r="C264" s="419" t="s">
        <v>3587</v>
      </c>
    </row>
    <row r="265" spans="1:14" s="481" customFormat="1">
      <c r="A265" s="417"/>
    </row>
    <row r="266" spans="1:14" s="481" customFormat="1"/>
    <row r="267" spans="1:14" s="481" customFormat="1"/>
    <row r="269" spans="1:14" s="417" customFormat="1">
      <c r="A269"/>
    </row>
    <row r="287" spans="1:3" s="419" customFormat="1">
      <c r="A287"/>
    </row>
    <row r="288" spans="1:3" ht="21">
      <c r="A288" s="419"/>
      <c r="C288" s="30" t="s">
        <v>634</v>
      </c>
    </row>
    <row r="290" spans="3:10">
      <c r="C290" t="s">
        <v>868</v>
      </c>
      <c r="D290" t="s">
        <v>869</v>
      </c>
      <c r="E290">
        <v>204</v>
      </c>
    </row>
    <row r="291" spans="3:10" ht="21">
      <c r="C291" t="s">
        <v>1966</v>
      </c>
      <c r="E291" s="24" t="s">
        <v>70</v>
      </c>
    </row>
    <row r="292" spans="3:10" ht="21">
      <c r="C292" t="s">
        <v>1967</v>
      </c>
      <c r="F292" s="11" t="s">
        <v>544</v>
      </c>
      <c r="G292" s="11" t="s">
        <v>71</v>
      </c>
      <c r="H292" s="11" t="s">
        <v>519</v>
      </c>
      <c r="I292" s="11" t="s">
        <v>536</v>
      </c>
      <c r="J292" s="11" t="s">
        <v>542</v>
      </c>
    </row>
    <row r="293" spans="3:10">
      <c r="C293" t="s">
        <v>1968</v>
      </c>
      <c r="D293" s="109"/>
      <c r="E293" s="12"/>
      <c r="F293" s="12"/>
      <c r="G293" s="12"/>
      <c r="H293" s="12"/>
    </row>
    <row r="294" spans="3:10">
      <c r="C294" t="s">
        <v>1969</v>
      </c>
      <c r="D294" s="109" t="s">
        <v>74</v>
      </c>
      <c r="E294" s="12" t="s">
        <v>75</v>
      </c>
      <c r="F294" s="12"/>
      <c r="G294" s="12"/>
      <c r="H294" s="12" t="s">
        <v>537</v>
      </c>
    </row>
    <row r="295" spans="3:10">
      <c r="C295" t="s">
        <v>1970</v>
      </c>
      <c r="D295" s="109"/>
      <c r="E295" s="12"/>
      <c r="F295" s="12"/>
      <c r="G295" s="12"/>
      <c r="H295" s="12"/>
      <c r="I295" t="s">
        <v>543</v>
      </c>
    </row>
    <row r="296" spans="3:10">
      <c r="C296" t="s">
        <v>1971</v>
      </c>
      <c r="D296" s="109"/>
      <c r="E296" s="125" t="s">
        <v>543</v>
      </c>
      <c r="F296" s="12"/>
      <c r="G296" s="12"/>
      <c r="H296" s="12"/>
    </row>
    <row r="297" spans="3:10">
      <c r="C297" t="s">
        <v>1972</v>
      </c>
      <c r="D297" s="109"/>
      <c r="E297" s="12"/>
      <c r="F297" s="12"/>
      <c r="G297" s="12"/>
      <c r="H297" s="12"/>
    </row>
    <row r="298" spans="3:10">
      <c r="C298" t="s">
        <v>1973</v>
      </c>
      <c r="D298" s="109" t="s">
        <v>76</v>
      </c>
      <c r="E298" s="119" t="s">
        <v>77</v>
      </c>
      <c r="F298" s="12"/>
      <c r="G298" s="12"/>
      <c r="H298" s="12" t="s">
        <v>72</v>
      </c>
    </row>
    <row r="299" spans="3:10">
      <c r="D299" s="111"/>
      <c r="E299" s="119">
        <v>390</v>
      </c>
      <c r="F299" s="111"/>
      <c r="G299" s="111"/>
      <c r="H299" s="111"/>
    </row>
    <row r="300" spans="3:10">
      <c r="C300" t="s">
        <v>4099</v>
      </c>
      <c r="D300" s="109"/>
      <c r="E300" s="121">
        <v>515</v>
      </c>
      <c r="F300" s="12"/>
      <c r="G300" s="12"/>
      <c r="H300" s="12"/>
    </row>
    <row r="301" spans="3:10">
      <c r="C301" t="s">
        <v>4100</v>
      </c>
      <c r="D301" s="109" t="s">
        <v>78</v>
      </c>
      <c r="E301" s="153" t="s">
        <v>642</v>
      </c>
      <c r="F301" s="12" t="s">
        <v>79</v>
      </c>
      <c r="G301" s="12"/>
      <c r="H301" s="117">
        <v>227.9</v>
      </c>
    </row>
    <row r="302" spans="3:10">
      <c r="C302" t="s">
        <v>4101</v>
      </c>
      <c r="D302" s="109" t="s">
        <v>80</v>
      </c>
      <c r="E302" s="12" t="s">
        <v>72</v>
      </c>
      <c r="F302" s="12" t="s">
        <v>81</v>
      </c>
      <c r="G302" s="12" t="s">
        <v>72</v>
      </c>
      <c r="H302" s="12"/>
    </row>
    <row r="303" spans="3:10">
      <c r="C303" t="s">
        <v>4102</v>
      </c>
      <c r="D303" s="109"/>
      <c r="E303" s="12"/>
      <c r="F303" s="12" t="s">
        <v>82</v>
      </c>
      <c r="G303" s="12"/>
      <c r="H303" s="12"/>
    </row>
    <row r="304" spans="3:10">
      <c r="C304" t="s">
        <v>4103</v>
      </c>
      <c r="D304" s="109" t="s">
        <v>83</v>
      </c>
      <c r="E304" s="12" t="s">
        <v>546</v>
      </c>
      <c r="F304" s="12" t="s">
        <v>84</v>
      </c>
      <c r="G304" s="12"/>
      <c r="H304" s="12">
        <v>346</v>
      </c>
    </row>
    <row r="305" spans="1:10">
      <c r="C305" t="s">
        <v>4104</v>
      </c>
      <c r="D305" s="109"/>
      <c r="E305" s="120" t="s">
        <v>547</v>
      </c>
      <c r="F305" s="110"/>
      <c r="G305" s="110"/>
      <c r="H305" s="12"/>
    </row>
    <row r="306" spans="1:10">
      <c r="C306" t="s">
        <v>4105</v>
      </c>
      <c r="D306" s="109" t="s">
        <v>538</v>
      </c>
      <c r="E306" s="12" t="s">
        <v>548</v>
      </c>
      <c r="F306" s="111"/>
      <c r="G306" s="111"/>
      <c r="H306" s="12">
        <v>286.2</v>
      </c>
    </row>
    <row r="307" spans="1:10">
      <c r="C307" t="s">
        <v>4106</v>
      </c>
      <c r="D307" s="111"/>
      <c r="E307" s="122" t="s">
        <v>549</v>
      </c>
      <c r="F307" s="111"/>
      <c r="G307" s="111"/>
      <c r="H307" s="111"/>
    </row>
    <row r="308" spans="1:10">
      <c r="C308" t="s">
        <v>4107</v>
      </c>
      <c r="D308" s="112" t="s">
        <v>520</v>
      </c>
      <c r="E308" s="111" t="s">
        <v>551</v>
      </c>
      <c r="F308" s="109"/>
      <c r="G308" s="111"/>
      <c r="H308" s="12"/>
    </row>
    <row r="309" spans="1:10">
      <c r="C309" t="s">
        <v>4108</v>
      </c>
      <c r="D309" s="111"/>
      <c r="E309" s="111" t="s">
        <v>550</v>
      </c>
      <c r="F309" s="111"/>
      <c r="G309" s="111"/>
      <c r="H309" s="111"/>
    </row>
    <row r="310" spans="1:10">
      <c r="C310" t="s">
        <v>4109</v>
      </c>
      <c r="D310" s="112" t="s">
        <v>521</v>
      </c>
      <c r="E310" s="111" t="s">
        <v>522</v>
      </c>
      <c r="F310" s="111"/>
      <c r="G310" s="111"/>
      <c r="H310" s="12" t="s">
        <v>539</v>
      </c>
    </row>
    <row r="311" spans="1:10">
      <c r="C311" t="s">
        <v>4110</v>
      </c>
      <c r="D311" t="s">
        <v>552</v>
      </c>
      <c r="E311" s="111">
        <v>6104898884</v>
      </c>
      <c r="F311" s="111" t="s">
        <v>553</v>
      </c>
      <c r="G311" s="111" t="s">
        <v>554</v>
      </c>
      <c r="H311" s="111"/>
    </row>
    <row r="312" spans="1:10">
      <c r="C312" t="s">
        <v>4111</v>
      </c>
      <c r="D312" s="112" t="s">
        <v>555</v>
      </c>
      <c r="E312" s="111" t="s">
        <v>556</v>
      </c>
      <c r="F312" s="111"/>
      <c r="G312" s="111"/>
      <c r="H312" s="12"/>
    </row>
    <row r="313" spans="1:10">
      <c r="D313" s="112"/>
      <c r="E313" s="111" t="s">
        <v>557</v>
      </c>
      <c r="F313" s="111"/>
      <c r="G313" s="111"/>
      <c r="H313" s="12"/>
    </row>
    <row r="314" spans="1:10">
      <c r="D314" s="111"/>
      <c r="E314" s="111"/>
      <c r="F314" s="111"/>
      <c r="G314" s="111"/>
      <c r="H314" s="12"/>
    </row>
    <row r="315" spans="1:10">
      <c r="D315" s="111"/>
      <c r="E315" s="111"/>
      <c r="F315" s="111"/>
      <c r="G315" s="111"/>
      <c r="H315" s="111"/>
    </row>
    <row r="316" spans="1:10">
      <c r="D316" s="111"/>
      <c r="E316" s="111"/>
      <c r="F316" s="111"/>
      <c r="G316" s="111"/>
      <c r="H316" s="111"/>
    </row>
    <row r="319" spans="1:10">
      <c r="B319" t="s">
        <v>1743</v>
      </c>
      <c r="J319" s="124"/>
    </row>
    <row r="320" spans="1:10">
      <c r="A320" s="329" t="s">
        <v>1742</v>
      </c>
      <c r="B320" s="197">
        <v>160</v>
      </c>
      <c r="E320" s="113"/>
      <c r="F320" t="s">
        <v>526</v>
      </c>
      <c r="J320" s="124"/>
    </row>
    <row r="321" spans="1:10">
      <c r="A321" s="330" t="s">
        <v>1744</v>
      </c>
      <c r="B321" s="187">
        <v>164</v>
      </c>
      <c r="C321" t="s">
        <v>1746</v>
      </c>
      <c r="F321" t="s">
        <v>527</v>
      </c>
    </row>
    <row r="322" spans="1:10">
      <c r="A322" s="331" t="s">
        <v>1745</v>
      </c>
      <c r="E322" s="109" t="s">
        <v>74</v>
      </c>
      <c r="F322" s="111" t="s">
        <v>528</v>
      </c>
      <c r="G322" s="111"/>
      <c r="H322" s="114"/>
      <c r="J322" s="124"/>
    </row>
    <row r="323" spans="1:10">
      <c r="E323" s="109" t="s">
        <v>83</v>
      </c>
      <c r="F323" s="118" t="s">
        <v>529</v>
      </c>
      <c r="G323" s="111"/>
    </row>
    <row r="324" spans="1:10">
      <c r="E324" s="112" t="s">
        <v>530</v>
      </c>
      <c r="F324" s="111" t="s">
        <v>531</v>
      </c>
      <c r="H324" s="123"/>
    </row>
    <row r="325" spans="1:10">
      <c r="A325" t="s">
        <v>1747</v>
      </c>
      <c r="B325" s="109">
        <v>3.19</v>
      </c>
      <c r="E325" s="112" t="s">
        <v>521</v>
      </c>
      <c r="F325" s="111" t="s">
        <v>532</v>
      </c>
      <c r="J325" s="124"/>
    </row>
    <row r="326" spans="1:10">
      <c r="A326" s="109" t="s">
        <v>1748</v>
      </c>
      <c r="B326" s="111">
        <v>3.95</v>
      </c>
      <c r="E326" s="112" t="s">
        <v>523</v>
      </c>
      <c r="F326" s="111" t="s">
        <v>533</v>
      </c>
      <c r="H326" s="123"/>
    </row>
    <row r="327" spans="1:10">
      <c r="A327" s="111" t="s">
        <v>1749</v>
      </c>
      <c r="B327" s="111">
        <v>4.3</v>
      </c>
      <c r="E327" s="112" t="s">
        <v>524</v>
      </c>
      <c r="F327" s="115" t="s">
        <v>533</v>
      </c>
    </row>
    <row r="328" spans="1:10">
      <c r="A328" s="111" t="s">
        <v>1750</v>
      </c>
      <c r="B328" s="258">
        <v>2.88</v>
      </c>
      <c r="E328" s="112" t="s">
        <v>525</v>
      </c>
      <c r="F328" s="111" t="s">
        <v>534</v>
      </c>
    </row>
    <row r="329" spans="1:10">
      <c r="A329" s="258" t="s">
        <v>42</v>
      </c>
      <c r="B329" s="258">
        <v>2.85</v>
      </c>
      <c r="F329" s="116" t="s">
        <v>535</v>
      </c>
    </row>
    <row r="330" spans="1:10">
      <c r="A330" s="258" t="s">
        <v>1751</v>
      </c>
      <c r="B330" s="111">
        <v>3.25</v>
      </c>
    </row>
    <row r="331" spans="1:10">
      <c r="A331" s="111" t="s">
        <v>1752</v>
      </c>
      <c r="B331" s="111">
        <v>3.25</v>
      </c>
    </row>
    <row r="332" spans="1:10">
      <c r="A332" s="111" t="s">
        <v>1753</v>
      </c>
      <c r="B332" s="197">
        <v>2.78</v>
      </c>
      <c r="E332" s="124"/>
    </row>
    <row r="333" spans="1:10">
      <c r="A333" s="197" t="s">
        <v>1754</v>
      </c>
      <c r="B333" s="111">
        <v>3</v>
      </c>
      <c r="F333" s="2" t="s">
        <v>558</v>
      </c>
      <c r="G333" t="s">
        <v>545</v>
      </c>
      <c r="H333" t="s">
        <v>677</v>
      </c>
      <c r="J333" s="17" t="s">
        <v>679</v>
      </c>
    </row>
    <row r="334" spans="1:10">
      <c r="A334" s="111" t="s">
        <v>73</v>
      </c>
      <c r="D334" t="s">
        <v>561</v>
      </c>
      <c r="E334" t="s">
        <v>541</v>
      </c>
      <c r="F334" s="126" t="s">
        <v>559</v>
      </c>
      <c r="G334" t="s">
        <v>560</v>
      </c>
      <c r="H334" t="s">
        <v>676</v>
      </c>
      <c r="I334" t="s">
        <v>678</v>
      </c>
      <c r="J334" s="17" t="s">
        <v>680</v>
      </c>
    </row>
    <row r="338" spans="1:13">
      <c r="A338" t="s">
        <v>1453</v>
      </c>
    </row>
    <row r="339" spans="1:13">
      <c r="A339" t="s">
        <v>1454</v>
      </c>
    </row>
    <row r="343" spans="1:13">
      <c r="C343" s="111"/>
      <c r="D343" s="111" t="s">
        <v>1491</v>
      </c>
      <c r="E343" s="111" t="s">
        <v>1492</v>
      </c>
      <c r="F343" s="111" t="s">
        <v>1493</v>
      </c>
      <c r="G343" s="111" t="s">
        <v>1494</v>
      </c>
      <c r="H343" s="111" t="s">
        <v>1495</v>
      </c>
      <c r="I343" s="111" t="s">
        <v>1496</v>
      </c>
      <c r="J343" s="111" t="s">
        <v>1497</v>
      </c>
      <c r="K343" s="111" t="s">
        <v>1498</v>
      </c>
      <c r="L343" s="111" t="s">
        <v>1499</v>
      </c>
      <c r="M343" s="111" t="s">
        <v>1500</v>
      </c>
    </row>
    <row r="344" spans="1:13">
      <c r="B344" s="245" t="s">
        <v>1501</v>
      </c>
      <c r="C344" s="246" t="s">
        <v>1502</v>
      </c>
      <c r="D344" s="111" t="s">
        <v>1503</v>
      </c>
      <c r="E344" s="111"/>
      <c r="F344" s="247" t="s">
        <v>1112</v>
      </c>
      <c r="G344" s="247" t="s">
        <v>1112</v>
      </c>
      <c r="H344" s="247" t="s">
        <v>1112</v>
      </c>
      <c r="I344" s="247" t="s">
        <v>1112</v>
      </c>
      <c r="J344" s="247" t="s">
        <v>1112</v>
      </c>
      <c r="K344" s="247" t="s">
        <v>1112</v>
      </c>
      <c r="L344" s="247" t="s">
        <v>1112</v>
      </c>
      <c r="M344" s="111" t="s">
        <v>1504</v>
      </c>
    </row>
    <row r="345" spans="1:13">
      <c r="B345" s="248" t="s">
        <v>1505</v>
      </c>
      <c r="C345" s="246" t="s">
        <v>74</v>
      </c>
      <c r="D345" s="111" t="e">
        <f>(100*#REF!+150)*1.06</f>
        <v>#REF!</v>
      </c>
      <c r="E345" s="111" t="e">
        <f>(100*#REF!+175)*1.06</f>
        <v>#REF!</v>
      </c>
      <c r="F345" s="111" t="e">
        <f>100*#REF!+150</f>
        <v>#REF!</v>
      </c>
      <c r="G345" s="111" t="e">
        <f>100*#REF!+185</f>
        <v>#REF!</v>
      </c>
      <c r="H345" s="111" t="e">
        <f>100*#REF!+175</f>
        <v>#REF!</v>
      </c>
      <c r="I345" s="247" t="s">
        <v>1112</v>
      </c>
      <c r="J345" s="247" t="s">
        <v>1112</v>
      </c>
      <c r="K345" s="247" t="s">
        <v>1112</v>
      </c>
      <c r="L345" s="247" t="s">
        <v>1112</v>
      </c>
      <c r="M345" s="247" t="s">
        <v>1112</v>
      </c>
    </row>
    <row r="346" spans="1:13">
      <c r="B346" s="248" t="s">
        <v>1506</v>
      </c>
      <c r="C346" s="246" t="s">
        <v>538</v>
      </c>
      <c r="D346" s="249" t="e">
        <f>(94*#REF!+170+75)*1.05</f>
        <v>#REF!</v>
      </c>
      <c r="E346" s="249"/>
      <c r="F346" s="250" t="s">
        <v>1507</v>
      </c>
      <c r="G346" s="250" t="s">
        <v>446</v>
      </c>
      <c r="H346" s="250" t="s">
        <v>446</v>
      </c>
      <c r="I346" s="250" t="s">
        <v>446</v>
      </c>
      <c r="J346" s="250" t="s">
        <v>446</v>
      </c>
      <c r="K346" s="250" t="s">
        <v>446</v>
      </c>
      <c r="L346" s="250" t="s">
        <v>446</v>
      </c>
      <c r="M346" s="250" t="s">
        <v>446</v>
      </c>
    </row>
    <row r="347" spans="1:13">
      <c r="B347" s="248" t="s">
        <v>1508</v>
      </c>
      <c r="C347" s="246" t="s">
        <v>83</v>
      </c>
      <c r="D347" s="111" t="e">
        <f>(94.5*#REF!+250) *1.06</f>
        <v>#REF!</v>
      </c>
      <c r="E347" s="111"/>
      <c r="F347" s="111" t="e">
        <f>(94.5*#REF!+250) *1.04</f>
        <v>#REF!</v>
      </c>
      <c r="G347" s="111" t="e">
        <f>(94.5*#REF!+250) *1.04</f>
        <v>#REF!</v>
      </c>
      <c r="H347" s="111" t="e">
        <f>(94.5*#REF!+250) *1.04</f>
        <v>#REF!</v>
      </c>
      <c r="I347" s="111" t="e">
        <f>(94.5*#REF!+250) *1.04</f>
        <v>#REF!</v>
      </c>
      <c r="J347" s="111" t="e">
        <f>(94.5*#REF!+250) *1.04</f>
        <v>#REF!</v>
      </c>
      <c r="K347" s="111" t="e">
        <f>(94.5*#REF!+250) *1.04</f>
        <v>#REF!</v>
      </c>
      <c r="L347" s="111" t="e">
        <f>(94.5*#REF!+250) *1.04</f>
        <v>#REF!</v>
      </c>
      <c r="M347" s="111" t="e">
        <f>(94.5*#REF!+250) *1.04</f>
        <v>#REF!</v>
      </c>
    </row>
    <row r="348" spans="1:13">
      <c r="B348" s="248" t="s">
        <v>1509</v>
      </c>
      <c r="C348" s="246" t="s">
        <v>1510</v>
      </c>
      <c r="D348" s="111">
        <f>IF(C360&gt;=5,750+100*(C360-5),0)</f>
        <v>0</v>
      </c>
      <c r="E348" s="111"/>
      <c r="F348" s="111" t="e">
        <f>240+89*#REF!</f>
        <v>#REF!</v>
      </c>
      <c r="G348" s="111" t="e">
        <f>240+89*#REF!</f>
        <v>#REF!</v>
      </c>
      <c r="H348" s="111" t="e">
        <f>240+89*#REF!</f>
        <v>#REF!</v>
      </c>
      <c r="I348" s="111" t="e">
        <f>240+89*#REF!</f>
        <v>#REF!</v>
      </c>
      <c r="J348" s="111" t="e">
        <f>240+89*#REF!</f>
        <v>#REF!</v>
      </c>
      <c r="K348" s="111" t="e">
        <f>240+89*#REF!</f>
        <v>#REF!</v>
      </c>
      <c r="L348" s="111" t="e">
        <f>240+89*#REF!</f>
        <v>#REF!</v>
      </c>
      <c r="M348" s="111" t="e">
        <f>240+89*#REF!</f>
        <v>#REF!</v>
      </c>
    </row>
    <row r="349" spans="1:13">
      <c r="B349" s="245" t="s">
        <v>1511</v>
      </c>
      <c r="C349" s="246" t="s">
        <v>1512</v>
      </c>
      <c r="D349" t="e">
        <f>(94*#REF!+240)*1.06</f>
        <v>#REF!</v>
      </c>
      <c r="F349" s="247" t="s">
        <v>1112</v>
      </c>
      <c r="G349" s="247" t="s">
        <v>1112</v>
      </c>
      <c r="H349" s="247" t="s">
        <v>1112</v>
      </c>
      <c r="I349" s="247"/>
      <c r="J349" t="e">
        <f>(94*#REF!+240)*1.06</f>
        <v>#REF!</v>
      </c>
      <c r="K349" s="247" t="s">
        <v>1112</v>
      </c>
      <c r="L349" s="247"/>
      <c r="M349" t="e">
        <f>(94*#REF!+240)*1.06</f>
        <v>#REF!</v>
      </c>
    </row>
    <row r="350" spans="1:13">
      <c r="B350" s="248" t="s">
        <v>1513</v>
      </c>
      <c r="C350" s="246" t="s">
        <v>1514</v>
      </c>
      <c r="D350" s="247" t="s">
        <v>1112</v>
      </c>
      <c r="E350" s="247"/>
      <c r="F350" s="247" t="s">
        <v>1112</v>
      </c>
      <c r="G350" s="247" t="s">
        <v>1112</v>
      </c>
      <c r="H350" s="247" t="s">
        <v>1112</v>
      </c>
      <c r="I350" s="247" t="s">
        <v>1112</v>
      </c>
      <c r="J350" s="247" t="s">
        <v>1112</v>
      </c>
      <c r="K350" s="247" t="s">
        <v>1112</v>
      </c>
      <c r="L350" s="247" t="s">
        <v>1112</v>
      </c>
      <c r="M350" s="247" t="s">
        <v>1112</v>
      </c>
    </row>
    <row r="351" spans="1:13">
      <c r="B351" s="248" t="s">
        <v>1515</v>
      </c>
      <c r="C351" s="246" t="s">
        <v>1516</v>
      </c>
      <c r="D351" s="111" t="e">
        <f>265+115*#REF!</f>
        <v>#REF!</v>
      </c>
      <c r="E351" s="111"/>
      <c r="F351" s="111" t="e">
        <f>265+115*#REF!</f>
        <v>#REF!</v>
      </c>
      <c r="G351" s="111" t="e">
        <f>265+115*#REF!</f>
        <v>#REF!</v>
      </c>
      <c r="H351" s="111" t="e">
        <f>265+115*#REF!</f>
        <v>#REF!</v>
      </c>
      <c r="I351" s="111" t="e">
        <f>265+115*#REF!</f>
        <v>#REF!</v>
      </c>
      <c r="J351" s="111" t="e">
        <f>265+115*#REF!</f>
        <v>#REF!</v>
      </c>
      <c r="K351" s="111" t="e">
        <f>265+115*#REF!</f>
        <v>#REF!</v>
      </c>
      <c r="L351" s="111" t="e">
        <f>265+115*#REF!</f>
        <v>#REF!</v>
      </c>
      <c r="M351" s="111" t="e">
        <f>265+115*#REF!</f>
        <v>#REF!</v>
      </c>
    </row>
    <row r="352" spans="1:13">
      <c r="B352" s="248" t="s">
        <v>1517</v>
      </c>
      <c r="C352" s="246" t="s">
        <v>1518</v>
      </c>
      <c r="D352" s="249" t="e">
        <f>(220+#REF!*105)*1.06</f>
        <v>#REF!</v>
      </c>
      <c r="E352" s="249"/>
      <c r="F352" s="249" t="e">
        <f>(160+#REF!*105)*1.06</f>
        <v>#REF!</v>
      </c>
      <c r="G352" s="249" t="e">
        <f>(160+#REF!*105)*1.06</f>
        <v>#REF!</v>
      </c>
      <c r="H352" s="249" t="e">
        <f>(160+#REF!*105)*1.06</f>
        <v>#REF!</v>
      </c>
      <c r="I352" s="249" t="e">
        <f>(160+#REF!*105)*1.06</f>
        <v>#REF!</v>
      </c>
      <c r="J352" s="249" t="e">
        <f>(200+#REF!*105)*1.06</f>
        <v>#REF!</v>
      </c>
      <c r="K352" s="247" t="s">
        <v>1112</v>
      </c>
      <c r="L352" s="247" t="s">
        <v>1112</v>
      </c>
      <c r="M352" s="247" t="s">
        <v>1112</v>
      </c>
    </row>
    <row r="353" spans="2:13">
      <c r="B353" s="248" t="s">
        <v>1519</v>
      </c>
      <c r="C353" s="246" t="s">
        <v>523</v>
      </c>
      <c r="D353" s="111" t="e">
        <f>(240+94*#REF!)*1.06</f>
        <v>#REF!</v>
      </c>
      <c r="E353" s="111"/>
      <c r="F353" s="247" t="s">
        <v>1112</v>
      </c>
      <c r="G353" s="247" t="s">
        <v>1112</v>
      </c>
      <c r="H353" s="247" t="s">
        <v>1112</v>
      </c>
      <c r="I353" s="247"/>
      <c r="J353" s="247" t="s">
        <v>1112</v>
      </c>
      <c r="K353" s="247" t="s">
        <v>1112</v>
      </c>
      <c r="L353" s="111" t="e">
        <f>(240+94*#REF!)*1.06</f>
        <v>#REF!</v>
      </c>
      <c r="M353" s="111" t="e">
        <f>(240+94*#REF!)*1.06</f>
        <v>#REF!</v>
      </c>
    </row>
    <row r="354" spans="2:13">
      <c r="B354" s="248" t="s">
        <v>1520</v>
      </c>
      <c r="C354" s="246" t="s">
        <v>1521</v>
      </c>
      <c r="D354" s="247" t="s">
        <v>1112</v>
      </c>
      <c r="E354" s="249" t="e">
        <f>230+(80*#REF!)*1.06</f>
        <v>#REF!</v>
      </c>
      <c r="F354" s="111" t="e">
        <f>220+70*#REF!</f>
        <v>#REF!</v>
      </c>
      <c r="G354" s="111" t="e">
        <f>220+70*#REF!</f>
        <v>#REF!</v>
      </c>
      <c r="H354" s="111" t="e">
        <f>220+70*#REF!</f>
        <v>#REF!</v>
      </c>
      <c r="I354" s="111" t="s">
        <v>1522</v>
      </c>
      <c r="J354" s="111" t="s">
        <v>1522</v>
      </c>
      <c r="K354" s="111" t="e">
        <f>220+70*#REF!</f>
        <v>#REF!</v>
      </c>
      <c r="L354" s="111" t="e">
        <f>220+70*#REF!</f>
        <v>#REF!</v>
      </c>
      <c r="M354" s="111" t="e">
        <f>220+70*#REF!</f>
        <v>#REF!</v>
      </c>
    </row>
    <row r="355" spans="2:13">
      <c r="B355" s="248" t="s">
        <v>1523</v>
      </c>
      <c r="C355" s="246" t="s">
        <v>78</v>
      </c>
      <c r="D355" s="247"/>
      <c r="E355" s="251" t="e">
        <f>(107+112*#REF!)*1.06</f>
        <v>#REF!</v>
      </c>
      <c r="F355" t="e">
        <f>84+112*#REF!</f>
        <v>#REF!</v>
      </c>
      <c r="G355" t="e">
        <f>84+112*#REF!</f>
        <v>#REF!</v>
      </c>
      <c r="H355" t="e">
        <f>84+112*#REF!</f>
        <v>#REF!</v>
      </c>
      <c r="I355" s="247"/>
      <c r="J355" s="247"/>
      <c r="K355" s="247"/>
      <c r="L355" s="247"/>
      <c r="M355" s="247"/>
    </row>
    <row r="356" spans="2:13">
      <c r="F356" t="s">
        <v>1524</v>
      </c>
    </row>
    <row r="357" spans="2:13">
      <c r="C357" s="246" t="s">
        <v>1525</v>
      </c>
      <c r="D357" s="111"/>
      <c r="E357" s="111"/>
      <c r="F357" s="111"/>
      <c r="G357" s="111"/>
      <c r="H357" s="111"/>
      <c r="I357" s="111"/>
      <c r="J357" s="111"/>
      <c r="K357" s="111"/>
      <c r="L357" s="111"/>
      <c r="M357" s="111"/>
    </row>
    <row r="358" spans="2:13">
      <c r="D358" t="s">
        <v>1526</v>
      </c>
      <c r="F358" t="s">
        <v>1527</v>
      </c>
    </row>
    <row r="359" spans="2:13">
      <c r="C359" s="246" t="s">
        <v>1528</v>
      </c>
    </row>
    <row r="360" spans="2:13">
      <c r="C360" s="111">
        <v>2.5</v>
      </c>
    </row>
    <row r="361" spans="2:13" ht="15.75" thickBot="1"/>
    <row r="362" spans="2:13" ht="16.5" thickTop="1" thickBot="1">
      <c r="B362" s="528" t="s">
        <v>2687</v>
      </c>
      <c r="C362" s="528" t="s">
        <v>488</v>
      </c>
      <c r="D362" s="528" t="s">
        <v>2641</v>
      </c>
      <c r="E362" s="528" t="s">
        <v>126</v>
      </c>
      <c r="F362" s="529"/>
      <c r="G362" s="529"/>
      <c r="H362" s="529"/>
      <c r="I362" s="529"/>
    </row>
    <row r="363" spans="2:13" ht="16.5" thickTop="1" thickBot="1">
      <c r="B363" s="530" t="s">
        <v>2688</v>
      </c>
      <c r="C363" s="530" t="s">
        <v>967</v>
      </c>
      <c r="D363" s="531">
        <v>0.49</v>
      </c>
      <c r="E363" s="530" t="s">
        <v>2689</v>
      </c>
      <c r="F363" s="530"/>
      <c r="G363" s="530"/>
      <c r="H363" s="530"/>
      <c r="I363" s="530"/>
    </row>
    <row r="364" spans="2:13" ht="16.5" thickTop="1" thickBot="1">
      <c r="B364" s="532" t="s">
        <v>2690</v>
      </c>
      <c r="C364" s="532" t="s">
        <v>967</v>
      </c>
      <c r="D364" s="533">
        <v>34</v>
      </c>
      <c r="E364" s="532" t="s">
        <v>2691</v>
      </c>
      <c r="F364" s="532"/>
      <c r="G364" s="532"/>
      <c r="H364" s="532"/>
      <c r="I364" s="532"/>
    </row>
    <row r="365" spans="2:13" ht="16.5" thickTop="1" thickBot="1">
      <c r="B365" s="532" t="s">
        <v>2690</v>
      </c>
      <c r="C365" s="532" t="s">
        <v>967</v>
      </c>
      <c r="D365" s="533">
        <v>28.95</v>
      </c>
      <c r="E365" s="532" t="s">
        <v>2691</v>
      </c>
      <c r="F365" s="532"/>
      <c r="G365" s="532"/>
      <c r="H365" s="532"/>
      <c r="I365" s="532"/>
    </row>
    <row r="366" spans="2:13" ht="16.5" thickTop="1" thickBot="1">
      <c r="B366" s="534"/>
      <c r="C366" s="534"/>
      <c r="D366" s="534"/>
      <c r="E366" s="534"/>
      <c r="F366" s="534"/>
      <c r="G366" s="534"/>
      <c r="H366" s="534"/>
      <c r="I366" s="534"/>
    </row>
    <row r="367" spans="2:13" ht="16.5" thickTop="1" thickBot="1">
      <c r="B367" s="534" t="s">
        <v>2688</v>
      </c>
      <c r="C367" s="534" t="s">
        <v>2692</v>
      </c>
      <c r="D367" s="535">
        <v>0.6</v>
      </c>
      <c r="E367" s="534" t="s">
        <v>2689</v>
      </c>
      <c r="F367" s="534"/>
      <c r="G367" s="534"/>
      <c r="H367" s="534"/>
      <c r="I367" s="534"/>
    </row>
    <row r="368" spans="2:13" ht="27" thickTop="1" thickBot="1">
      <c r="B368" s="530" t="s">
        <v>2693</v>
      </c>
      <c r="C368" s="530" t="s">
        <v>2692</v>
      </c>
      <c r="D368" s="531">
        <v>7</v>
      </c>
      <c r="E368" s="530" t="s">
        <v>2694</v>
      </c>
      <c r="F368" s="530"/>
      <c r="G368" s="530"/>
      <c r="H368" s="530"/>
      <c r="I368" s="536"/>
    </row>
    <row r="369" spans="2:9" ht="16.5" thickTop="1" thickBot="1">
      <c r="B369" s="530" t="s">
        <v>2695</v>
      </c>
      <c r="C369" s="530" t="s">
        <v>2692</v>
      </c>
      <c r="D369" s="531">
        <v>0.64</v>
      </c>
      <c r="E369" s="530" t="s">
        <v>2689</v>
      </c>
      <c r="F369" s="530"/>
      <c r="G369" s="530"/>
      <c r="H369" s="530"/>
      <c r="I369" s="536"/>
    </row>
    <row r="370" spans="2:9" ht="16.5" thickTop="1" thickBot="1">
      <c r="B370" s="534"/>
      <c r="C370" s="534"/>
      <c r="D370" s="534"/>
      <c r="E370" s="534"/>
      <c r="F370" s="534"/>
      <c r="G370" s="534"/>
      <c r="H370" s="534"/>
      <c r="I370" s="534"/>
    </row>
    <row r="371" spans="2:9" ht="16.5" thickTop="1" thickBot="1">
      <c r="B371" s="534" t="s">
        <v>2688</v>
      </c>
      <c r="C371" s="534" t="s">
        <v>2696</v>
      </c>
      <c r="D371" s="535">
        <v>0.59</v>
      </c>
      <c r="E371" s="534" t="s">
        <v>2689</v>
      </c>
      <c r="F371" s="534"/>
      <c r="G371" s="534"/>
      <c r="H371" s="534"/>
      <c r="I371" s="534"/>
    </row>
    <row r="372" spans="2:9" ht="16.5" thickTop="1" thickBot="1">
      <c r="B372" s="536" t="s">
        <v>2697</v>
      </c>
      <c r="C372" s="536" t="s">
        <v>2696</v>
      </c>
      <c r="D372" s="537">
        <v>61.89</v>
      </c>
      <c r="E372" s="536" t="s">
        <v>2698</v>
      </c>
      <c r="F372" s="536"/>
      <c r="G372" s="536"/>
      <c r="H372" s="536"/>
      <c r="I372" s="534"/>
    </row>
    <row r="373" spans="2:9" ht="27" thickTop="1" thickBot="1">
      <c r="B373" s="536" t="s">
        <v>2699</v>
      </c>
      <c r="C373" s="536" t="s">
        <v>2696</v>
      </c>
      <c r="D373" s="537">
        <v>65.819999999999993</v>
      </c>
      <c r="E373" s="536" t="s">
        <v>2700</v>
      </c>
      <c r="F373" s="536"/>
      <c r="G373" s="536"/>
      <c r="H373" s="536"/>
      <c r="I373" s="534"/>
    </row>
    <row r="374" spans="2:9" ht="16.5" thickTop="1" thickBot="1">
      <c r="B374" s="534"/>
      <c r="C374" s="534"/>
      <c r="D374" s="534"/>
      <c r="E374" s="534"/>
      <c r="F374" s="534"/>
      <c r="G374" s="534"/>
      <c r="H374" s="534"/>
      <c r="I374" s="534"/>
    </row>
    <row r="375" spans="2:9" ht="16.5" thickTop="1" thickBot="1">
      <c r="B375" s="532" t="s">
        <v>2688</v>
      </c>
      <c r="C375" s="532" t="s">
        <v>2701</v>
      </c>
      <c r="D375" s="533">
        <v>0.5</v>
      </c>
      <c r="E375" s="532" t="s">
        <v>2689</v>
      </c>
      <c r="F375" s="532"/>
      <c r="G375" s="532"/>
      <c r="H375" s="532"/>
      <c r="I375" s="532"/>
    </row>
    <row r="376" spans="2:9" ht="16.5" thickTop="1" thickBot="1">
      <c r="B376" s="536" t="s">
        <v>2702</v>
      </c>
      <c r="C376" s="536" t="s">
        <v>2701</v>
      </c>
      <c r="D376" s="538">
        <v>1</v>
      </c>
      <c r="E376" s="536" t="s">
        <v>2689</v>
      </c>
      <c r="F376" s="536"/>
      <c r="G376" s="536"/>
      <c r="H376" s="536"/>
      <c r="I376" s="536"/>
    </row>
    <row r="377" spans="2:9" ht="16.5" thickTop="1" thickBot="1">
      <c r="B377" s="534" t="s">
        <v>2703</v>
      </c>
      <c r="C377" s="534" t="s">
        <v>2701</v>
      </c>
      <c r="D377" s="535">
        <v>1</v>
      </c>
      <c r="E377" s="534" t="s">
        <v>2689</v>
      </c>
      <c r="F377" s="534"/>
      <c r="G377" s="534"/>
      <c r="H377" s="534"/>
      <c r="I377" s="534"/>
    </row>
    <row r="378" spans="2:9" ht="16.5" thickTop="1" thickBot="1">
      <c r="B378" s="534"/>
      <c r="C378" s="534"/>
      <c r="D378" s="534"/>
      <c r="E378" s="534"/>
      <c r="F378" s="534"/>
      <c r="G378" s="534"/>
      <c r="H378" s="534"/>
      <c r="I378" s="534"/>
    </row>
    <row r="379" spans="2:9" ht="16.5" thickTop="1" thickBot="1">
      <c r="B379" s="534" t="s">
        <v>2688</v>
      </c>
      <c r="C379" s="534" t="s">
        <v>2704</v>
      </c>
      <c r="D379" s="535">
        <v>0.55000000000000004</v>
      </c>
      <c r="E379" s="534" t="s">
        <v>2689</v>
      </c>
      <c r="F379" s="534"/>
      <c r="G379" s="534"/>
      <c r="H379" s="534"/>
      <c r="I379" s="534"/>
    </row>
    <row r="380" spans="2:9" ht="16.5" thickTop="1" thickBot="1">
      <c r="B380" s="534" t="s">
        <v>2702</v>
      </c>
      <c r="C380" s="534" t="s">
        <v>2704</v>
      </c>
      <c r="D380" s="535">
        <v>0.9</v>
      </c>
      <c r="E380" s="534" t="s">
        <v>2689</v>
      </c>
      <c r="F380" s="534"/>
      <c r="G380" s="534"/>
      <c r="H380" s="534"/>
      <c r="I380" s="534"/>
    </row>
    <row r="381" spans="2:9" ht="16.5" thickTop="1" thickBot="1">
      <c r="B381" s="534" t="s">
        <v>2695</v>
      </c>
      <c r="C381" s="534" t="s">
        <v>2704</v>
      </c>
      <c r="D381" s="535">
        <v>0.65</v>
      </c>
      <c r="E381" s="534" t="s">
        <v>2689</v>
      </c>
      <c r="F381" s="534"/>
      <c r="G381" s="534"/>
      <c r="H381" s="534"/>
      <c r="I381" s="534"/>
    </row>
    <row r="382" spans="2:9" ht="16.5" thickTop="1" thickBot="1">
      <c r="B382" s="534"/>
      <c r="C382" s="534"/>
      <c r="D382" s="534"/>
      <c r="E382" s="534"/>
      <c r="F382" s="534"/>
      <c r="G382" s="534"/>
      <c r="H382" s="534"/>
      <c r="I382" s="534"/>
    </row>
    <row r="383" spans="2:9" ht="16.5" thickTop="1" thickBot="1">
      <c r="B383" s="534" t="s">
        <v>2688</v>
      </c>
      <c r="C383" s="534" t="s">
        <v>42</v>
      </c>
      <c r="D383" s="535">
        <v>0.79</v>
      </c>
      <c r="E383" s="534"/>
      <c r="F383" s="534"/>
      <c r="G383" s="534"/>
      <c r="H383" s="534"/>
      <c r="I383" s="534"/>
    </row>
    <row r="384" spans="2:9" ht="16.5" thickTop="1" thickBot="1">
      <c r="B384" s="534" t="s">
        <v>2702</v>
      </c>
      <c r="C384" s="534" t="s">
        <v>42</v>
      </c>
      <c r="D384" s="535">
        <v>11</v>
      </c>
      <c r="E384" s="534" t="s">
        <v>2694</v>
      </c>
      <c r="F384" s="534"/>
      <c r="G384" s="534"/>
      <c r="H384" s="534"/>
      <c r="I384" s="534"/>
    </row>
    <row r="385" spans="2:9" ht="16.5" thickTop="1" thickBot="1">
      <c r="B385" s="534" t="s">
        <v>2695</v>
      </c>
      <c r="C385" s="534" t="s">
        <v>42</v>
      </c>
      <c r="D385" s="535">
        <v>10</v>
      </c>
      <c r="E385" s="534" t="s">
        <v>2694</v>
      </c>
      <c r="F385" s="534"/>
      <c r="G385" s="534"/>
      <c r="H385" s="534"/>
      <c r="I385" s="534"/>
    </row>
    <row r="386" spans="2:9" ht="16.5" thickTop="1" thickBot="1">
      <c r="B386" s="534"/>
      <c r="C386" s="534"/>
      <c r="D386" s="534"/>
      <c r="E386" s="534"/>
      <c r="F386" s="534"/>
      <c r="G386" s="534"/>
      <c r="H386" s="534"/>
      <c r="I386" s="534"/>
    </row>
    <row r="387" spans="2:9" ht="16.5" thickTop="1" thickBot="1">
      <c r="B387" s="534" t="s">
        <v>2688</v>
      </c>
      <c r="C387" s="534" t="s">
        <v>54</v>
      </c>
      <c r="D387" s="535">
        <v>0.61</v>
      </c>
      <c r="E387" s="534"/>
      <c r="F387" s="534"/>
      <c r="G387" s="534"/>
      <c r="H387" s="534"/>
      <c r="I387" s="534"/>
    </row>
    <row r="388" spans="2:9" ht="16.5" thickTop="1" thickBot="1">
      <c r="B388" s="534" t="s">
        <v>2690</v>
      </c>
      <c r="C388" s="534" t="s">
        <v>54</v>
      </c>
      <c r="D388" s="535">
        <v>58.09</v>
      </c>
      <c r="E388" s="534" t="s">
        <v>2705</v>
      </c>
      <c r="F388" s="534"/>
      <c r="G388" s="534"/>
      <c r="H388" s="534"/>
      <c r="I388" s="534"/>
    </row>
    <row r="389" spans="2:9" ht="16.5" thickTop="1" thickBot="1">
      <c r="B389" s="534" t="s">
        <v>2690</v>
      </c>
      <c r="C389" s="534" t="s">
        <v>54</v>
      </c>
      <c r="D389" s="535">
        <v>81.489999999999995</v>
      </c>
      <c r="E389" s="534" t="s">
        <v>2706</v>
      </c>
      <c r="F389" s="534"/>
      <c r="G389" s="534"/>
      <c r="H389" s="534"/>
      <c r="I389" s="534"/>
    </row>
    <row r="390" spans="2:9" ht="15.75" thickTop="1"/>
    <row r="392" spans="2:9">
      <c r="C392" s="481" t="s">
        <v>2964</v>
      </c>
      <c r="D392" s="481"/>
      <c r="E392" s="481"/>
      <c r="F392" s="481"/>
    </row>
    <row r="393" spans="2:9">
      <c r="C393" s="481"/>
      <c r="D393" s="481"/>
      <c r="E393" s="481"/>
      <c r="F393" s="481"/>
    </row>
    <row r="394" spans="2:9">
      <c r="C394" s="481" t="s">
        <v>2965</v>
      </c>
      <c r="D394" s="481" t="s">
        <v>2966</v>
      </c>
      <c r="E394" s="481" t="s">
        <v>2967</v>
      </c>
      <c r="F394" s="481" t="s">
        <v>2968</v>
      </c>
    </row>
    <row r="395" spans="2:9">
      <c r="C395" s="481" t="s">
        <v>3237</v>
      </c>
      <c r="D395" s="481" t="s">
        <v>2969</v>
      </c>
      <c r="E395" s="481" t="s">
        <v>2971</v>
      </c>
      <c r="F395" s="481" t="s">
        <v>2972</v>
      </c>
    </row>
    <row r="396" spans="2:9">
      <c r="C396" s="481"/>
      <c r="D396" s="481" t="s">
        <v>2970</v>
      </c>
      <c r="E396" s="481"/>
      <c r="F396" s="481"/>
    </row>
    <row r="397" spans="2:9">
      <c r="C397" s="481" t="s">
        <v>3238</v>
      </c>
      <c r="D397" s="481" t="s">
        <v>2973</v>
      </c>
      <c r="E397" s="481" t="s">
        <v>2974</v>
      </c>
      <c r="F397" s="481" t="s">
        <v>2975</v>
      </c>
    </row>
    <row r="398" spans="2:9">
      <c r="C398" s="481" t="s">
        <v>3239</v>
      </c>
      <c r="D398" s="481" t="s">
        <v>2976</v>
      </c>
      <c r="E398" s="481" t="s">
        <v>2977</v>
      </c>
      <c r="F398" s="481" t="s">
        <v>2978</v>
      </c>
    </row>
    <row r="399" spans="2:9">
      <c r="C399" s="481" t="s">
        <v>3240</v>
      </c>
      <c r="D399" s="481" t="s">
        <v>2979</v>
      </c>
      <c r="E399" s="481" t="s">
        <v>2980</v>
      </c>
      <c r="F399" s="481" t="s">
        <v>2981</v>
      </c>
    </row>
    <row r="400" spans="2:9">
      <c r="C400" s="481" t="s">
        <v>3241</v>
      </c>
      <c r="D400" s="481" t="s">
        <v>2982</v>
      </c>
      <c r="E400" s="481" t="s">
        <v>2983</v>
      </c>
      <c r="F400" s="481" t="s">
        <v>2984</v>
      </c>
    </row>
    <row r="401" spans="3:6">
      <c r="C401" s="481" t="s">
        <v>3242</v>
      </c>
      <c r="D401" s="481" t="s">
        <v>2985</v>
      </c>
      <c r="E401" s="481" t="s">
        <v>2986</v>
      </c>
      <c r="F401" s="481" t="s">
        <v>2987</v>
      </c>
    </row>
    <row r="402" spans="3:6">
      <c r="C402" s="481" t="s">
        <v>3242</v>
      </c>
      <c r="D402" s="481" t="s">
        <v>2988</v>
      </c>
      <c r="E402" s="481" t="s">
        <v>2989</v>
      </c>
      <c r="F402" s="481" t="s">
        <v>2990</v>
      </c>
    </row>
    <row r="403" spans="3:6">
      <c r="C403" s="481" t="s">
        <v>3242</v>
      </c>
      <c r="D403" s="481" t="s">
        <v>2991</v>
      </c>
      <c r="E403" s="481" t="s">
        <v>2992</v>
      </c>
      <c r="F403" s="481" t="s">
        <v>2993</v>
      </c>
    </row>
    <row r="404" spans="3:6">
      <c r="C404" s="481" t="s">
        <v>3242</v>
      </c>
      <c r="D404" s="481" t="s">
        <v>2994</v>
      </c>
      <c r="E404" s="481" t="s">
        <v>2995</v>
      </c>
      <c r="F404" s="481" t="s">
        <v>2981</v>
      </c>
    </row>
    <row r="405" spans="3:6">
      <c r="C405" s="481" t="s">
        <v>3243</v>
      </c>
      <c r="D405" s="481" t="s">
        <v>2996</v>
      </c>
      <c r="E405" s="481" t="s">
        <v>2997</v>
      </c>
      <c r="F405" s="481" t="s">
        <v>2972</v>
      </c>
    </row>
    <row r="406" spans="3:6">
      <c r="C406" s="481" t="s">
        <v>3242</v>
      </c>
      <c r="D406" s="481" t="s">
        <v>2998</v>
      </c>
      <c r="E406" s="481" t="s">
        <v>2999</v>
      </c>
      <c r="F406" s="481" t="s">
        <v>3000</v>
      </c>
    </row>
    <row r="407" spans="3:6">
      <c r="C407" s="481" t="s">
        <v>3242</v>
      </c>
      <c r="D407" s="481" t="s">
        <v>3001</v>
      </c>
      <c r="E407" s="481" t="s">
        <v>3002</v>
      </c>
      <c r="F407" s="481" t="s">
        <v>2990</v>
      </c>
    </row>
    <row r="408" spans="3:6">
      <c r="C408" s="481" t="s">
        <v>3242</v>
      </c>
      <c r="D408" s="481" t="s">
        <v>3003</v>
      </c>
      <c r="E408" s="481" t="s">
        <v>3004</v>
      </c>
      <c r="F408" s="481" t="s">
        <v>3005</v>
      </c>
    </row>
    <row r="409" spans="3:6">
      <c r="C409" s="481" t="s">
        <v>3244</v>
      </c>
      <c r="D409" s="481" t="s">
        <v>3006</v>
      </c>
      <c r="E409" s="481" t="s">
        <v>3007</v>
      </c>
      <c r="F409" s="481" t="s">
        <v>3008</v>
      </c>
    </row>
    <row r="410" spans="3:6">
      <c r="C410" s="481" t="s">
        <v>3242</v>
      </c>
      <c r="D410" s="481" t="s">
        <v>3009</v>
      </c>
      <c r="E410" s="481" t="s">
        <v>3010</v>
      </c>
      <c r="F410" s="481" t="s">
        <v>3011</v>
      </c>
    </row>
    <row r="411" spans="3:6">
      <c r="C411" s="481" t="s">
        <v>3242</v>
      </c>
      <c r="D411" s="481" t="s">
        <v>3012</v>
      </c>
      <c r="E411" s="481" t="s">
        <v>3013</v>
      </c>
      <c r="F411" s="481" t="s">
        <v>3014</v>
      </c>
    </row>
    <row r="412" spans="3:6">
      <c r="C412" s="481" t="s">
        <v>3242</v>
      </c>
      <c r="D412" s="481" t="s">
        <v>3015</v>
      </c>
      <c r="E412" s="481" t="s">
        <v>3016</v>
      </c>
      <c r="F412" s="481" t="s">
        <v>2993</v>
      </c>
    </row>
    <row r="413" spans="3:6">
      <c r="C413" s="481" t="s">
        <v>3017</v>
      </c>
      <c r="D413" s="481"/>
      <c r="E413" s="481"/>
      <c r="F413" s="481"/>
    </row>
    <row r="414" spans="3:6">
      <c r="C414" s="481"/>
      <c r="D414" s="481"/>
      <c r="E414" s="481"/>
      <c r="F414" s="481"/>
    </row>
    <row r="415" spans="3:6">
      <c r="C415" s="481" t="s">
        <v>3018</v>
      </c>
      <c r="D415" s="481"/>
      <c r="E415" s="481"/>
      <c r="F415" s="481"/>
    </row>
    <row r="416" spans="3:6">
      <c r="C416" s="481"/>
      <c r="D416" s="481"/>
      <c r="E416" s="481"/>
      <c r="F416" s="481"/>
    </row>
    <row r="417" spans="3:6">
      <c r="C417" s="481" t="s">
        <v>2965</v>
      </c>
      <c r="D417" s="481" t="s">
        <v>3019</v>
      </c>
      <c r="E417" s="481" t="s">
        <v>3020</v>
      </c>
      <c r="F417" s="481" t="s">
        <v>3021</v>
      </c>
    </row>
    <row r="418" spans="3:6">
      <c r="C418" s="481" t="s">
        <v>3245</v>
      </c>
      <c r="D418" s="481" t="s">
        <v>3022</v>
      </c>
      <c r="E418" s="481" t="s">
        <v>3023</v>
      </c>
      <c r="F418" s="481" t="s">
        <v>3024</v>
      </c>
    </row>
    <row r="419" spans="3:6">
      <c r="C419" s="481" t="s">
        <v>3246</v>
      </c>
      <c r="D419" s="481" t="s">
        <v>3025</v>
      </c>
      <c r="E419" s="481" t="s">
        <v>3026</v>
      </c>
      <c r="F419" s="481" t="s">
        <v>3027</v>
      </c>
    </row>
    <row r="420" spans="3:6">
      <c r="C420" s="481" t="s">
        <v>3247</v>
      </c>
      <c r="D420" s="481" t="s">
        <v>3028</v>
      </c>
      <c r="E420" s="481" t="s">
        <v>3029</v>
      </c>
      <c r="F420" s="481" t="s">
        <v>3030</v>
      </c>
    </row>
    <row r="421" spans="3:6">
      <c r="C421" s="481" t="s">
        <v>3243</v>
      </c>
      <c r="D421" s="481" t="s">
        <v>3031</v>
      </c>
      <c r="E421" s="481" t="s">
        <v>3032</v>
      </c>
      <c r="F421" s="481" t="s">
        <v>3033</v>
      </c>
    </row>
    <row r="422" spans="3:6">
      <c r="C422" s="481" t="s">
        <v>3243</v>
      </c>
      <c r="D422" s="481" t="s">
        <v>3034</v>
      </c>
      <c r="E422" s="481" t="s">
        <v>3035</v>
      </c>
      <c r="F422" s="481" t="s">
        <v>3036</v>
      </c>
    </row>
    <row r="423" spans="3:6">
      <c r="C423" s="481" t="s">
        <v>3243</v>
      </c>
      <c r="D423" s="481" t="s">
        <v>3037</v>
      </c>
      <c r="E423" s="481" t="s">
        <v>3038</v>
      </c>
      <c r="F423" s="481" t="s">
        <v>3039</v>
      </c>
    </row>
    <row r="424" spans="3:6">
      <c r="C424" s="481" t="s">
        <v>3243</v>
      </c>
      <c r="D424" s="481" t="s">
        <v>3040</v>
      </c>
      <c r="E424" s="481" t="s">
        <v>3041</v>
      </c>
      <c r="F424" s="481" t="s">
        <v>3030</v>
      </c>
    </row>
    <row r="425" spans="3:6">
      <c r="C425" s="481" t="s">
        <v>3243</v>
      </c>
      <c r="D425" s="481" t="s">
        <v>3042</v>
      </c>
      <c r="E425" s="481" t="s">
        <v>3043</v>
      </c>
      <c r="F425" s="481" t="s">
        <v>3044</v>
      </c>
    </row>
    <row r="426" spans="3:6">
      <c r="C426" s="481" t="s">
        <v>3248</v>
      </c>
      <c r="D426" s="481" t="s">
        <v>3045</v>
      </c>
      <c r="E426" s="481" t="s">
        <v>3046</v>
      </c>
      <c r="F426" s="481"/>
    </row>
    <row r="427" spans="3:6">
      <c r="C427" s="481" t="s">
        <v>3249</v>
      </c>
      <c r="D427" s="481" t="s">
        <v>3047</v>
      </c>
      <c r="E427" s="481" t="s">
        <v>3048</v>
      </c>
      <c r="F427" s="481"/>
    </row>
    <row r="428" spans="3:6">
      <c r="C428" s="481" t="s">
        <v>3243</v>
      </c>
      <c r="D428" s="481" t="s">
        <v>3049</v>
      </c>
      <c r="E428" s="481" t="s">
        <v>3050</v>
      </c>
      <c r="F428" s="481" t="s">
        <v>3030</v>
      </c>
    </row>
    <row r="429" spans="3:6">
      <c r="C429" s="481" t="s">
        <v>3243</v>
      </c>
      <c r="D429" s="481" t="s">
        <v>3051</v>
      </c>
      <c r="E429" s="481" t="s">
        <v>3052</v>
      </c>
      <c r="F429" s="481" t="s">
        <v>3030</v>
      </c>
    </row>
    <row r="430" spans="3:6">
      <c r="C430" s="481"/>
      <c r="D430" s="481" t="s">
        <v>3053</v>
      </c>
      <c r="E430" s="481" t="s">
        <v>3054</v>
      </c>
      <c r="F430" s="481"/>
    </row>
    <row r="431" spans="3:6">
      <c r="C431" s="481"/>
      <c r="D431" s="481" t="s">
        <v>3055</v>
      </c>
      <c r="E431" s="481" t="s">
        <v>3056</v>
      </c>
      <c r="F431" s="481"/>
    </row>
    <row r="432" spans="3:6">
      <c r="C432" s="481" t="s">
        <v>3243</v>
      </c>
      <c r="D432" s="481" t="s">
        <v>3057</v>
      </c>
      <c r="E432" s="481" t="s">
        <v>3058</v>
      </c>
      <c r="F432" s="481" t="s">
        <v>3059</v>
      </c>
    </row>
    <row r="433" spans="3:6">
      <c r="C433" s="481" t="s">
        <v>3243</v>
      </c>
      <c r="D433" s="481" t="s">
        <v>3060</v>
      </c>
      <c r="E433" s="481" t="s">
        <v>3061</v>
      </c>
      <c r="F433" s="481" t="s">
        <v>3062</v>
      </c>
    </row>
    <row r="434" spans="3:6">
      <c r="C434" s="481" t="s">
        <v>3243</v>
      </c>
      <c r="D434" s="481" t="s">
        <v>3063</v>
      </c>
      <c r="E434" s="481" t="s">
        <v>3064</v>
      </c>
      <c r="F434" s="481" t="s">
        <v>3065</v>
      </c>
    </row>
    <row r="435" spans="3:6">
      <c r="C435" s="481" t="s">
        <v>3066</v>
      </c>
      <c r="D435" s="481"/>
      <c r="E435" s="481"/>
      <c r="F435" s="481"/>
    </row>
    <row r="436" spans="3:6">
      <c r="C436" s="481"/>
      <c r="D436" s="481"/>
      <c r="E436" s="481"/>
      <c r="F436" s="481"/>
    </row>
    <row r="437" spans="3:6">
      <c r="C437" s="481" t="s">
        <v>3250</v>
      </c>
      <c r="D437" s="481"/>
      <c r="E437" s="481"/>
      <c r="F437" s="481"/>
    </row>
    <row r="438" spans="3:6">
      <c r="C438" s="481"/>
      <c r="D438" s="481"/>
      <c r="E438" s="481"/>
      <c r="F438" s="481"/>
    </row>
    <row r="439" spans="3:6">
      <c r="C439" s="481" t="s">
        <v>3067</v>
      </c>
      <c r="D439" s="481" t="s">
        <v>2514</v>
      </c>
      <c r="E439" s="481" t="s">
        <v>3068</v>
      </c>
      <c r="F439" s="481" t="s">
        <v>3069</v>
      </c>
    </row>
    <row r="440" spans="3:6">
      <c r="C440" s="481" t="s">
        <v>3251</v>
      </c>
      <c r="D440" s="481" t="s">
        <v>3070</v>
      </c>
      <c r="E440" s="481" t="s">
        <v>3071</v>
      </c>
      <c r="F440" s="481" t="s">
        <v>3072</v>
      </c>
    </row>
    <row r="441" spans="3:6">
      <c r="C441" s="481" t="s">
        <v>3252</v>
      </c>
      <c r="D441" s="481" t="s">
        <v>3073</v>
      </c>
      <c r="E441" s="481" t="s">
        <v>3074</v>
      </c>
      <c r="F441" s="481" t="s">
        <v>3075</v>
      </c>
    </row>
    <row r="442" spans="3:6">
      <c r="C442" s="481" t="s">
        <v>3243</v>
      </c>
      <c r="D442" s="481" t="s">
        <v>3076</v>
      </c>
      <c r="E442" s="481" t="s">
        <v>3077</v>
      </c>
      <c r="F442" s="481" t="s">
        <v>3078</v>
      </c>
    </row>
    <row r="443" spans="3:6">
      <c r="C443" s="481" t="s">
        <v>3243</v>
      </c>
      <c r="D443" s="481" t="s">
        <v>3079</v>
      </c>
      <c r="E443" s="481" t="s">
        <v>3080</v>
      </c>
      <c r="F443" s="481" t="s">
        <v>3081</v>
      </c>
    </row>
    <row r="444" spans="3:6">
      <c r="C444" s="481" t="s">
        <v>3243</v>
      </c>
      <c r="D444" s="481" t="s">
        <v>3082</v>
      </c>
      <c r="E444" s="481" t="s">
        <v>3083</v>
      </c>
      <c r="F444" s="481" t="s">
        <v>3084</v>
      </c>
    </row>
    <row r="445" spans="3:6">
      <c r="C445" s="481" t="s">
        <v>3243</v>
      </c>
      <c r="D445" s="481" t="s">
        <v>3085</v>
      </c>
      <c r="E445" s="481" t="s">
        <v>3086</v>
      </c>
      <c r="F445" s="481" t="s">
        <v>2990</v>
      </c>
    </row>
    <row r="446" spans="3:6">
      <c r="C446" s="481" t="s">
        <v>3243</v>
      </c>
      <c r="D446" s="481" t="s">
        <v>3087</v>
      </c>
      <c r="E446" s="481" t="s">
        <v>3088</v>
      </c>
      <c r="F446" s="481" t="s">
        <v>3089</v>
      </c>
    </row>
    <row r="447" spans="3:6">
      <c r="C447" s="481" t="s">
        <v>3243</v>
      </c>
      <c r="D447" s="481" t="s">
        <v>3090</v>
      </c>
      <c r="E447" s="481" t="s">
        <v>3091</v>
      </c>
      <c r="F447" s="481" t="s">
        <v>3092</v>
      </c>
    </row>
    <row r="448" spans="3:6">
      <c r="C448" s="481" t="s">
        <v>3253</v>
      </c>
      <c r="D448" s="481" t="s">
        <v>3093</v>
      </c>
      <c r="E448" s="481" t="s">
        <v>3094</v>
      </c>
      <c r="F448" s="481"/>
    </row>
    <row r="449" spans="3:6">
      <c r="C449" s="481"/>
      <c r="D449" s="481" t="s">
        <v>3095</v>
      </c>
      <c r="E449" s="481" t="s">
        <v>3096</v>
      </c>
      <c r="F449" s="481"/>
    </row>
    <row r="450" spans="3:6">
      <c r="C450" s="481" t="s">
        <v>3254</v>
      </c>
      <c r="D450" s="481" t="s">
        <v>3097</v>
      </c>
      <c r="E450" s="481" t="s">
        <v>3098</v>
      </c>
      <c r="F450" s="481"/>
    </row>
    <row r="451" spans="3:6">
      <c r="C451" s="481" t="s">
        <v>3255</v>
      </c>
      <c r="D451" s="481" t="s">
        <v>3099</v>
      </c>
      <c r="E451" s="481" t="s">
        <v>3100</v>
      </c>
      <c r="F451" s="481"/>
    </row>
    <row r="452" spans="3:6">
      <c r="C452" s="481" t="s">
        <v>3101</v>
      </c>
      <c r="D452" s="481"/>
      <c r="E452" s="481"/>
      <c r="F452" s="481"/>
    </row>
    <row r="453" spans="3:6">
      <c r="C453" s="481"/>
      <c r="D453" s="481"/>
      <c r="E453" s="481"/>
      <c r="F453" s="481"/>
    </row>
    <row r="454" spans="3:6">
      <c r="C454" s="481"/>
      <c r="D454" s="481"/>
      <c r="E454" s="481"/>
      <c r="F454" s="481"/>
    </row>
    <row r="455" spans="3:6">
      <c r="C455" s="481"/>
      <c r="D455" s="481"/>
      <c r="E455" s="481"/>
      <c r="F455" s="481"/>
    </row>
    <row r="456" spans="3:6">
      <c r="C456" s="481" t="s">
        <v>3102</v>
      </c>
      <c r="D456" s="481"/>
      <c r="E456" s="481"/>
      <c r="F456" s="481"/>
    </row>
    <row r="457" spans="3:6">
      <c r="C457" s="481"/>
      <c r="D457" s="481"/>
      <c r="E457" s="481"/>
      <c r="F457" s="481"/>
    </row>
    <row r="458" spans="3:6">
      <c r="C458" s="481"/>
      <c r="D458" s="481"/>
      <c r="E458" s="481"/>
      <c r="F458" s="481"/>
    </row>
    <row r="459" spans="3:6">
      <c r="C459" s="481" t="s">
        <v>3103</v>
      </c>
      <c r="D459" s="481"/>
      <c r="E459" s="481"/>
      <c r="F459" s="481"/>
    </row>
    <row r="460" spans="3:6">
      <c r="C460" s="481" t="s">
        <v>2965</v>
      </c>
      <c r="D460" s="481" t="s">
        <v>2966</v>
      </c>
      <c r="E460" s="481" t="s">
        <v>3104</v>
      </c>
      <c r="F460" s="481" t="s">
        <v>2968</v>
      </c>
    </row>
    <row r="461" spans="3:6">
      <c r="C461" s="481" t="s">
        <v>3256</v>
      </c>
      <c r="D461" s="481" t="s">
        <v>3105</v>
      </c>
      <c r="E461" s="481" t="s">
        <v>3106</v>
      </c>
      <c r="F461" s="481" t="s">
        <v>3107</v>
      </c>
    </row>
    <row r="462" spans="3:6">
      <c r="C462" s="481" t="s">
        <v>3243</v>
      </c>
      <c r="D462" s="481" t="s">
        <v>3108</v>
      </c>
      <c r="E462" s="481" t="s">
        <v>3109</v>
      </c>
      <c r="F462" s="481" t="s">
        <v>3110</v>
      </c>
    </row>
    <row r="463" spans="3:6">
      <c r="C463" s="481" t="s">
        <v>3243</v>
      </c>
      <c r="D463" s="481" t="s">
        <v>3111</v>
      </c>
      <c r="E463" s="481" t="s">
        <v>3112</v>
      </c>
      <c r="F463" s="481" t="s">
        <v>3113</v>
      </c>
    </row>
    <row r="464" spans="3:6">
      <c r="C464" s="481" t="s">
        <v>3243</v>
      </c>
      <c r="D464" s="481" t="s">
        <v>3114</v>
      </c>
      <c r="E464" s="481" t="s">
        <v>3115</v>
      </c>
      <c r="F464" s="481" t="s">
        <v>3044</v>
      </c>
    </row>
    <row r="465" spans="3:6">
      <c r="C465" s="481" t="s">
        <v>3243</v>
      </c>
      <c r="D465" s="481" t="s">
        <v>3116</v>
      </c>
      <c r="E465" s="481" t="s">
        <v>3117</v>
      </c>
      <c r="F465" s="481" t="s">
        <v>3118</v>
      </c>
    </row>
    <row r="466" spans="3:6">
      <c r="C466" s="481"/>
      <c r="D466" s="481" t="s">
        <v>3119</v>
      </c>
      <c r="E466" s="481" t="s">
        <v>3120</v>
      </c>
      <c r="F466" s="481"/>
    </row>
    <row r="467" spans="3:6">
      <c r="C467" s="481" t="s">
        <v>3243</v>
      </c>
      <c r="D467" s="481" t="s">
        <v>3121</v>
      </c>
      <c r="E467" s="481" t="s">
        <v>3122</v>
      </c>
      <c r="F467" s="481" t="s">
        <v>3033</v>
      </c>
    </row>
    <row r="468" spans="3:6">
      <c r="C468" s="481" t="s">
        <v>3243</v>
      </c>
      <c r="D468" s="481" t="s">
        <v>3123</v>
      </c>
      <c r="E468" s="481" t="s">
        <v>3124</v>
      </c>
      <c r="F468" s="481" t="s">
        <v>3125</v>
      </c>
    </row>
    <row r="469" spans="3:6">
      <c r="C469" s="481" t="s">
        <v>3243</v>
      </c>
      <c r="D469" s="481" t="s">
        <v>3126</v>
      </c>
      <c r="E469" s="481" t="s">
        <v>3127</v>
      </c>
      <c r="F469" s="481" t="s">
        <v>3128</v>
      </c>
    </row>
    <row r="470" spans="3:6">
      <c r="C470" s="481" t="s">
        <v>3243</v>
      </c>
      <c r="D470" s="481" t="s">
        <v>3129</v>
      </c>
      <c r="E470" s="481" t="s">
        <v>3130</v>
      </c>
      <c r="F470" s="481" t="s">
        <v>3014</v>
      </c>
    </row>
    <row r="471" spans="3:6">
      <c r="C471" s="481" t="s">
        <v>3243</v>
      </c>
      <c r="D471" s="481" t="s">
        <v>3131</v>
      </c>
      <c r="E471" s="481" t="s">
        <v>3132</v>
      </c>
      <c r="F471" s="481" t="s">
        <v>3133</v>
      </c>
    </row>
    <row r="472" spans="3:6">
      <c r="C472" s="481" t="s">
        <v>3243</v>
      </c>
      <c r="D472" s="481" t="s">
        <v>3134</v>
      </c>
      <c r="E472" s="481" t="s">
        <v>3135</v>
      </c>
      <c r="F472" s="481" t="s">
        <v>3136</v>
      </c>
    </row>
    <row r="473" spans="3:6">
      <c r="C473" s="481" t="s">
        <v>3243</v>
      </c>
      <c r="D473" s="481" t="s">
        <v>3137</v>
      </c>
      <c r="E473" s="481" t="s">
        <v>3138</v>
      </c>
      <c r="F473" s="481" t="s">
        <v>3139</v>
      </c>
    </row>
    <row r="474" spans="3:6">
      <c r="C474" s="481" t="s">
        <v>3243</v>
      </c>
      <c r="D474" s="481" t="s">
        <v>3140</v>
      </c>
      <c r="E474" s="481" t="s">
        <v>3141</v>
      </c>
      <c r="F474" s="481" t="s">
        <v>3142</v>
      </c>
    </row>
    <row r="475" spans="3:6">
      <c r="C475" s="481" t="s">
        <v>3243</v>
      </c>
      <c r="D475" s="481" t="s">
        <v>3143</v>
      </c>
      <c r="E475" s="481" t="s">
        <v>3144</v>
      </c>
      <c r="F475" s="481" t="s">
        <v>2987</v>
      </c>
    </row>
    <row r="476" spans="3:6">
      <c r="C476" s="481" t="s">
        <v>3145</v>
      </c>
      <c r="D476" s="481"/>
      <c r="E476" s="481"/>
      <c r="F476" s="481"/>
    </row>
    <row r="477" spans="3:6">
      <c r="C477" s="481"/>
      <c r="D477" s="481"/>
      <c r="E477" s="481"/>
      <c r="F477" s="481"/>
    </row>
    <row r="478" spans="3:6">
      <c r="C478" s="481" t="s">
        <v>3146</v>
      </c>
      <c r="D478" s="481"/>
      <c r="E478" s="481"/>
      <c r="F478" s="481"/>
    </row>
    <row r="479" spans="3:6">
      <c r="C479" s="481"/>
      <c r="D479" s="481"/>
      <c r="E479" s="481"/>
      <c r="F479" s="481"/>
    </row>
    <row r="480" spans="3:6">
      <c r="C480" s="481" t="s">
        <v>2965</v>
      </c>
      <c r="D480" s="481" t="s">
        <v>3019</v>
      </c>
      <c r="E480" s="481" t="s">
        <v>2967</v>
      </c>
      <c r="F480" s="481" t="s">
        <v>2968</v>
      </c>
    </row>
    <row r="481" spans="3:6">
      <c r="C481" s="481" t="s">
        <v>3257</v>
      </c>
      <c r="D481" s="481" t="s">
        <v>3147</v>
      </c>
      <c r="E481" s="481" t="s">
        <v>3148</v>
      </c>
      <c r="F481" s="481" t="s">
        <v>3149</v>
      </c>
    </row>
    <row r="482" spans="3:6">
      <c r="C482" s="481" t="s">
        <v>3243</v>
      </c>
      <c r="D482" s="481" t="s">
        <v>3150</v>
      </c>
      <c r="E482" s="481" t="s">
        <v>3151</v>
      </c>
      <c r="F482" s="481" t="s">
        <v>3081</v>
      </c>
    </row>
    <row r="483" spans="3:6">
      <c r="C483" s="481" t="s">
        <v>3243</v>
      </c>
      <c r="D483" s="481" t="s">
        <v>3152</v>
      </c>
      <c r="E483" s="481" t="s">
        <v>3153</v>
      </c>
      <c r="F483" s="481" t="s">
        <v>3039</v>
      </c>
    </row>
    <row r="484" spans="3:6">
      <c r="C484" s="481" t="s">
        <v>3243</v>
      </c>
      <c r="D484" s="481" t="s">
        <v>3154</v>
      </c>
      <c r="E484" s="481" t="s">
        <v>3155</v>
      </c>
      <c r="F484" s="481"/>
    </row>
    <row r="485" spans="3:6">
      <c r="C485" s="481" t="s">
        <v>3243</v>
      </c>
      <c r="D485" s="481" t="s">
        <v>3156</v>
      </c>
      <c r="E485" s="481" t="s">
        <v>3157</v>
      </c>
      <c r="F485" s="481" t="s">
        <v>3158</v>
      </c>
    </row>
    <row r="486" spans="3:6">
      <c r="C486" s="481" t="s">
        <v>3243</v>
      </c>
      <c r="D486" s="481" t="s">
        <v>3159</v>
      </c>
      <c r="E486" s="481" t="s">
        <v>3160</v>
      </c>
      <c r="F486" s="481" t="s">
        <v>3024</v>
      </c>
    </row>
    <row r="487" spans="3:6">
      <c r="C487" s="481" t="s">
        <v>3243</v>
      </c>
      <c r="D487" s="481" t="s">
        <v>3161</v>
      </c>
      <c r="E487" s="481" t="s">
        <v>3163</v>
      </c>
      <c r="F487" s="481"/>
    </row>
    <row r="488" spans="3:6">
      <c r="C488" s="481"/>
      <c r="D488" s="481"/>
      <c r="E488" s="481"/>
      <c r="F488" s="481"/>
    </row>
    <row r="489" spans="3:6">
      <c r="C489" s="481"/>
      <c r="D489" s="481" t="s">
        <v>3162</v>
      </c>
      <c r="E489" s="481">
        <v>281.10000000000002</v>
      </c>
      <c r="F489" s="481"/>
    </row>
    <row r="490" spans="3:6">
      <c r="C490" s="481" t="s">
        <v>3243</v>
      </c>
      <c r="D490" s="481" t="s">
        <v>3164</v>
      </c>
      <c r="E490" s="481" t="s">
        <v>3165</v>
      </c>
      <c r="F490" s="481" t="s">
        <v>3158</v>
      </c>
    </row>
    <row r="491" spans="3:6">
      <c r="C491" s="481"/>
      <c r="D491" s="481" t="s">
        <v>3166</v>
      </c>
      <c r="E491" s="481" t="s">
        <v>3167</v>
      </c>
      <c r="F491" s="481"/>
    </row>
    <row r="492" spans="3:6">
      <c r="C492" s="481" t="s">
        <v>3243</v>
      </c>
      <c r="D492" s="481" t="s">
        <v>3168</v>
      </c>
      <c r="E492" s="481" t="s">
        <v>3169</v>
      </c>
      <c r="F492" s="481"/>
    </row>
    <row r="493" spans="3:6">
      <c r="C493" s="481"/>
      <c r="D493" s="481" t="s">
        <v>3170</v>
      </c>
      <c r="E493" s="481" t="s">
        <v>3171</v>
      </c>
      <c r="F493" s="481" t="s">
        <v>3172</v>
      </c>
    </row>
    <row r="494" spans="3:6">
      <c r="C494" s="481"/>
      <c r="D494" s="481" t="s">
        <v>3173</v>
      </c>
      <c r="E494" s="481" t="s">
        <v>3174</v>
      </c>
      <c r="F494" s="481"/>
    </row>
    <row r="495" spans="3:6">
      <c r="C495" s="481" t="s">
        <v>3243</v>
      </c>
      <c r="D495" s="481" t="s">
        <v>3175</v>
      </c>
      <c r="E495" s="481" t="s">
        <v>3177</v>
      </c>
      <c r="F495" s="481"/>
    </row>
    <row r="496" spans="3:6">
      <c r="C496" s="481"/>
      <c r="D496" s="481"/>
      <c r="E496" s="481"/>
      <c r="F496" s="481"/>
    </row>
    <row r="497" spans="3:6">
      <c r="C497" s="481"/>
      <c r="D497" s="481" t="s">
        <v>3176</v>
      </c>
      <c r="E497" s="481">
        <v>288.10000000000002</v>
      </c>
      <c r="F497" s="481"/>
    </row>
    <row r="498" spans="3:6">
      <c r="C498" s="481"/>
      <c r="D498" s="481" t="s">
        <v>3178</v>
      </c>
      <c r="E498" s="481" t="s">
        <v>3179</v>
      </c>
      <c r="F498" s="481"/>
    </row>
    <row r="499" spans="3:6">
      <c r="C499" s="481"/>
      <c r="D499" s="481" t="s">
        <v>3180</v>
      </c>
      <c r="E499" s="481" t="s">
        <v>3181</v>
      </c>
      <c r="F499" s="481"/>
    </row>
    <row r="500" spans="3:6">
      <c r="C500" s="481" t="s">
        <v>3243</v>
      </c>
      <c r="D500" s="481" t="s">
        <v>3182</v>
      </c>
      <c r="E500" s="481" t="s">
        <v>3183</v>
      </c>
      <c r="F500" s="481" t="s">
        <v>3184</v>
      </c>
    </row>
    <row r="501" spans="3:6">
      <c r="C501" s="481" t="s">
        <v>3243</v>
      </c>
      <c r="D501" s="481" t="s">
        <v>3185</v>
      </c>
      <c r="E501" s="481" t="s">
        <v>3186</v>
      </c>
      <c r="F501" s="481" t="s">
        <v>3184</v>
      </c>
    </row>
    <row r="502" spans="3:6">
      <c r="C502" s="481"/>
      <c r="D502" s="481" t="s">
        <v>3187</v>
      </c>
      <c r="E502" s="481" t="s">
        <v>3188</v>
      </c>
      <c r="F502" s="481"/>
    </row>
    <row r="503" spans="3:6">
      <c r="C503" s="481" t="s">
        <v>3243</v>
      </c>
      <c r="D503" s="481" t="s">
        <v>3189</v>
      </c>
      <c r="E503" s="481" t="s">
        <v>3190</v>
      </c>
      <c r="F503" s="481" t="s">
        <v>3191</v>
      </c>
    </row>
    <row r="504" spans="3:6">
      <c r="C504" s="481" t="s">
        <v>3243</v>
      </c>
      <c r="D504" s="481" t="s">
        <v>3192</v>
      </c>
      <c r="E504" s="481" t="s">
        <v>3193</v>
      </c>
      <c r="F504" s="481" t="s">
        <v>3149</v>
      </c>
    </row>
    <row r="505" spans="3:6">
      <c r="C505" s="481" t="s">
        <v>3243</v>
      </c>
      <c r="D505" s="481" t="s">
        <v>3194</v>
      </c>
      <c r="E505" s="481" t="s">
        <v>3195</v>
      </c>
      <c r="F505" s="481" t="s">
        <v>3072</v>
      </c>
    </row>
    <row r="506" spans="3:6">
      <c r="C506" s="481" t="s">
        <v>3243</v>
      </c>
      <c r="D506" s="481" t="s">
        <v>3196</v>
      </c>
      <c r="E506" s="481" t="s">
        <v>3197</v>
      </c>
      <c r="F506" s="481" t="s">
        <v>3191</v>
      </c>
    </row>
    <row r="507" spans="3:6">
      <c r="C507" s="481"/>
      <c r="D507" s="481" t="s">
        <v>3198</v>
      </c>
      <c r="E507" s="481" t="s">
        <v>3199</v>
      </c>
      <c r="F507" s="481"/>
    </row>
    <row r="508" spans="3:6">
      <c r="C508" s="481"/>
      <c r="D508" s="481"/>
      <c r="E508" s="481"/>
      <c r="F508" s="481"/>
    </row>
    <row r="509" spans="3:6">
      <c r="C509" s="481"/>
      <c r="D509" s="481"/>
      <c r="E509" s="481"/>
      <c r="F509" s="481"/>
    </row>
    <row r="510" spans="3:6">
      <c r="C510" s="481" t="s">
        <v>3200</v>
      </c>
      <c r="D510" s="481"/>
      <c r="E510" s="481"/>
      <c r="F510" s="481"/>
    </row>
    <row r="511" spans="3:6">
      <c r="C511" s="481" t="s">
        <v>2965</v>
      </c>
      <c r="D511" s="481" t="s">
        <v>2966</v>
      </c>
      <c r="E511" s="481" t="s">
        <v>3104</v>
      </c>
      <c r="F511" s="481" t="s">
        <v>2968</v>
      </c>
    </row>
    <row r="512" spans="3:6">
      <c r="C512" s="481" t="s">
        <v>3258</v>
      </c>
      <c r="D512" s="481" t="s">
        <v>3201</v>
      </c>
      <c r="E512" s="481" t="s">
        <v>3202</v>
      </c>
      <c r="F512" s="481" t="s">
        <v>3203</v>
      </c>
    </row>
    <row r="513" spans="3:6">
      <c r="C513" s="481" t="s">
        <v>3259</v>
      </c>
      <c r="D513" s="481" t="s">
        <v>3204</v>
      </c>
      <c r="E513" s="481">
        <v>311</v>
      </c>
      <c r="F513" s="481" t="s">
        <v>3259</v>
      </c>
    </row>
    <row r="514" spans="3:6">
      <c r="C514" s="481"/>
      <c r="D514" s="481"/>
      <c r="E514" s="481"/>
      <c r="F514" s="481"/>
    </row>
    <row r="515" spans="3:6">
      <c r="C515" s="481"/>
      <c r="D515" s="481" t="s">
        <v>3205</v>
      </c>
      <c r="E515" s="481"/>
      <c r="F515" s="481"/>
    </row>
    <row r="516" spans="3:6">
      <c r="C516" s="481" t="s">
        <v>3259</v>
      </c>
      <c r="D516" s="481" t="s">
        <v>3206</v>
      </c>
      <c r="E516" s="481"/>
      <c r="F516" s="481" t="s">
        <v>3207</v>
      </c>
    </row>
    <row r="517" spans="3:6">
      <c r="C517" s="481" t="s">
        <v>3259</v>
      </c>
      <c r="D517" s="481" t="s">
        <v>3208</v>
      </c>
      <c r="E517" s="481"/>
      <c r="F517" s="481" t="s">
        <v>3014</v>
      </c>
    </row>
    <row r="518" spans="3:6">
      <c r="C518" s="481" t="s">
        <v>3243</v>
      </c>
      <c r="D518" s="481" t="s">
        <v>3209</v>
      </c>
      <c r="E518" s="481" t="s">
        <v>3210</v>
      </c>
      <c r="F518" s="481"/>
    </row>
    <row r="519" spans="3:6">
      <c r="C519" s="481" t="s">
        <v>3243</v>
      </c>
      <c r="D519" s="481" t="s">
        <v>3211</v>
      </c>
      <c r="E519" s="481" t="s">
        <v>3061</v>
      </c>
      <c r="F519" s="481"/>
    </row>
    <row r="520" spans="3:6">
      <c r="C520" s="481"/>
      <c r="D520" s="481" t="s">
        <v>3212</v>
      </c>
      <c r="E520" s="481" t="s">
        <v>3213</v>
      </c>
      <c r="F520" s="481"/>
    </row>
    <row r="521" spans="3:6">
      <c r="C521" s="481" t="s">
        <v>3259</v>
      </c>
      <c r="D521" s="481" t="s">
        <v>3214</v>
      </c>
      <c r="E521" s="481">
        <v>312</v>
      </c>
      <c r="F521" s="481" t="s">
        <v>3215</v>
      </c>
    </row>
    <row r="522" spans="3:6">
      <c r="C522" s="481" t="s">
        <v>3259</v>
      </c>
      <c r="D522" s="481" t="s">
        <v>3216</v>
      </c>
      <c r="E522" s="481">
        <v>313</v>
      </c>
      <c r="F522" s="481" t="s">
        <v>3128</v>
      </c>
    </row>
    <row r="523" spans="3:6">
      <c r="C523" s="481" t="s">
        <v>3243</v>
      </c>
      <c r="D523" s="481" t="s">
        <v>3217</v>
      </c>
      <c r="E523" s="481">
        <v>315</v>
      </c>
      <c r="F523" s="481"/>
    </row>
    <row r="524" spans="3:6">
      <c r="C524" s="481" t="s">
        <v>3243</v>
      </c>
      <c r="D524" s="481" t="s">
        <v>3218</v>
      </c>
      <c r="E524" s="481">
        <v>320</v>
      </c>
      <c r="F524" s="481"/>
    </row>
    <row r="525" spans="3:6">
      <c r="C525" s="481" t="s">
        <v>3243</v>
      </c>
      <c r="D525" s="481" t="s">
        <v>3219</v>
      </c>
      <c r="E525" s="481" t="s">
        <v>3220</v>
      </c>
      <c r="F525" s="481"/>
    </row>
    <row r="526" spans="3:6">
      <c r="C526" s="481" t="s">
        <v>3243</v>
      </c>
      <c r="D526" s="481" t="s">
        <v>3221</v>
      </c>
      <c r="E526" s="481" t="s">
        <v>3222</v>
      </c>
      <c r="F526" s="481"/>
    </row>
    <row r="527" spans="3:6">
      <c r="C527" s="481" t="s">
        <v>3243</v>
      </c>
      <c r="D527" s="481" t="s">
        <v>3223</v>
      </c>
      <c r="E527" s="481">
        <v>316</v>
      </c>
      <c r="F527" s="481"/>
    </row>
    <row r="528" spans="3:6">
      <c r="C528" s="481" t="s">
        <v>3243</v>
      </c>
      <c r="D528" s="481" t="s">
        <v>3224</v>
      </c>
      <c r="E528" s="481" t="s">
        <v>3225</v>
      </c>
      <c r="F528" s="481"/>
    </row>
    <row r="529" spans="3:6">
      <c r="C529" s="481" t="s">
        <v>3243</v>
      </c>
      <c r="D529" s="481" t="s">
        <v>3226</v>
      </c>
      <c r="E529" s="481" t="s">
        <v>3227</v>
      </c>
      <c r="F529" s="481"/>
    </row>
    <row r="530" spans="3:6">
      <c r="C530" s="481" t="s">
        <v>3243</v>
      </c>
      <c r="D530" s="481" t="s">
        <v>3228</v>
      </c>
      <c r="E530" s="481" t="s">
        <v>3229</v>
      </c>
      <c r="F530" s="481"/>
    </row>
    <row r="531" spans="3:6">
      <c r="C531" s="481"/>
      <c r="D531" s="481"/>
      <c r="E531" s="481"/>
      <c r="F531" s="481"/>
    </row>
    <row r="532" spans="3:6">
      <c r="C532" s="481" t="s">
        <v>3230</v>
      </c>
      <c r="D532" s="481" t="s">
        <v>3231</v>
      </c>
      <c r="E532" s="481" t="s">
        <v>3232</v>
      </c>
      <c r="F532" s="481" t="s">
        <v>3233</v>
      </c>
    </row>
    <row r="533" spans="3:6">
      <c r="C533" s="481" t="s">
        <v>3259</v>
      </c>
      <c r="D533" s="481" t="s">
        <v>3234</v>
      </c>
      <c r="E533" s="481">
        <v>323</v>
      </c>
      <c r="F533" s="481" t="s">
        <v>3259</v>
      </c>
    </row>
    <row r="534" spans="3:6">
      <c r="C534" s="481"/>
      <c r="D534" s="481" t="s">
        <v>3235</v>
      </c>
      <c r="E534" s="481"/>
      <c r="F534" s="481"/>
    </row>
    <row r="535" spans="3:6">
      <c r="C535" s="481"/>
      <c r="D535" s="481"/>
      <c r="E535" s="481"/>
      <c r="F535" s="481"/>
    </row>
    <row r="536" spans="3:6">
      <c r="C536" s="481" t="s">
        <v>3236</v>
      </c>
      <c r="D536" s="481"/>
      <c r="E536" s="481"/>
      <c r="F536" s="481"/>
    </row>
    <row r="541" spans="3:6">
      <c r="C541" s="740"/>
    </row>
    <row r="542" spans="3:6">
      <c r="C542" s="741"/>
    </row>
    <row r="543" spans="3:6">
      <c r="C543" s="741"/>
    </row>
    <row r="544" spans="3:6">
      <c r="C544" s="741"/>
    </row>
    <row r="545" spans="3:3">
      <c r="C545" s="741"/>
    </row>
    <row r="546" spans="3:3">
      <c r="C546" s="742" t="s">
        <v>3687</v>
      </c>
    </row>
    <row r="547" spans="3:3">
      <c r="C547" s="742" t="s">
        <v>3688</v>
      </c>
    </row>
    <row r="548" spans="3:3">
      <c r="C548" s="743" t="s">
        <v>3689</v>
      </c>
    </row>
    <row r="549" spans="3:3">
      <c r="C549" s="740"/>
    </row>
    <row r="550" spans="3:3">
      <c r="C550" s="740"/>
    </row>
    <row r="551" spans="3:3">
      <c r="C551" s="741"/>
    </row>
    <row r="552" spans="3:3">
      <c r="C552" s="741"/>
    </row>
    <row r="553" spans="3:3">
      <c r="C553" s="741"/>
    </row>
    <row r="554" spans="3:3">
      <c r="C554" s="741"/>
    </row>
    <row r="555" spans="3:3">
      <c r="C555" s="742" t="s">
        <v>3690</v>
      </c>
    </row>
    <row r="556" spans="3:3">
      <c r="C556" s="742" t="s">
        <v>3688</v>
      </c>
    </row>
    <row r="557" spans="3:3">
      <c r="C557" s="744" t="s">
        <v>3691</v>
      </c>
    </row>
    <row r="558" spans="3:3">
      <c r="C558" s="740"/>
    </row>
    <row r="559" spans="3:3">
      <c r="C559" s="740"/>
    </row>
    <row r="560" spans="3:3">
      <c r="C560" s="741"/>
    </row>
    <row r="561" spans="3:3">
      <c r="C561" s="741"/>
    </row>
    <row r="562" spans="3:3">
      <c r="C562" s="741"/>
    </row>
    <row r="563" spans="3:3">
      <c r="C563" s="741"/>
    </row>
    <row r="564" spans="3:3">
      <c r="C564" s="742" t="s">
        <v>3692</v>
      </c>
    </row>
    <row r="565" spans="3:3">
      <c r="C565" s="742" t="s">
        <v>3688</v>
      </c>
    </row>
    <row r="566" spans="3:3">
      <c r="C566" s="744" t="s">
        <v>3693</v>
      </c>
    </row>
    <row r="567" spans="3:3">
      <c r="C567" s="740"/>
    </row>
    <row r="568" spans="3:3">
      <c r="C568" s="740"/>
    </row>
    <row r="569" spans="3:3">
      <c r="C569" s="741"/>
    </row>
    <row r="570" spans="3:3">
      <c r="C570" s="741"/>
    </row>
    <row r="571" spans="3:3">
      <c r="C571" s="741"/>
    </row>
    <row r="572" spans="3:3">
      <c r="C572" s="741"/>
    </row>
    <row r="573" spans="3:3">
      <c r="C573" s="742" t="s">
        <v>3694</v>
      </c>
    </row>
    <row r="574" spans="3:3">
      <c r="C574" s="742" t="s">
        <v>3688</v>
      </c>
    </row>
    <row r="575" spans="3:3">
      <c r="C575" s="745" t="s">
        <v>3695</v>
      </c>
    </row>
    <row r="576" spans="3:3">
      <c r="C576" s="740"/>
    </row>
    <row r="577" spans="3:3">
      <c r="C577" s="740"/>
    </row>
    <row r="578" spans="3:3">
      <c r="C578" s="741"/>
    </row>
    <row r="579" spans="3:3">
      <c r="C579" s="741"/>
    </row>
    <row r="580" spans="3:3">
      <c r="C580" s="741"/>
    </row>
    <row r="581" spans="3:3">
      <c r="C581" s="741"/>
    </row>
    <row r="582" spans="3:3">
      <c r="C582" s="742" t="s">
        <v>3696</v>
      </c>
    </row>
    <row r="583" spans="3:3">
      <c r="C583" s="742" t="s">
        <v>3688</v>
      </c>
    </row>
    <row r="584" spans="3:3">
      <c r="C584" s="744" t="s">
        <v>3697</v>
      </c>
    </row>
    <row r="585" spans="3:3">
      <c r="C585" s="740"/>
    </row>
    <row r="586" spans="3:3">
      <c r="C586" s="740"/>
    </row>
    <row r="587" spans="3:3">
      <c r="C587" s="741"/>
    </row>
    <row r="588" spans="3:3">
      <c r="C588" s="741"/>
    </row>
    <row r="589" spans="3:3">
      <c r="C589" s="741"/>
    </row>
    <row r="590" spans="3:3">
      <c r="C590" s="741"/>
    </row>
    <row r="591" spans="3:3">
      <c r="C591" s="742" t="s">
        <v>3698</v>
      </c>
    </row>
    <row r="592" spans="3:3">
      <c r="C592" s="742" t="s">
        <v>3688</v>
      </c>
    </row>
    <row r="593" spans="3:3" ht="22.5">
      <c r="C593" s="744" t="s">
        <v>3699</v>
      </c>
    </row>
    <row r="595" spans="3:3">
      <c r="C595" s="740"/>
    </row>
    <row r="596" spans="3:3">
      <c r="C596" s="741"/>
    </row>
    <row r="597" spans="3:3">
      <c r="C597" s="741"/>
    </row>
    <row r="598" spans="3:3">
      <c r="C598" s="741"/>
    </row>
    <row r="599" spans="3:3">
      <c r="C599" s="741"/>
    </row>
    <row r="600" spans="3:3">
      <c r="C600" s="742" t="s">
        <v>3700</v>
      </c>
    </row>
    <row r="601" spans="3:3">
      <c r="C601" s="742" t="s">
        <v>3688</v>
      </c>
    </row>
    <row r="602" spans="3:3">
      <c r="C602" s="744" t="s">
        <v>3701</v>
      </c>
    </row>
    <row r="603" spans="3:3">
      <c r="C603" s="740"/>
    </row>
    <row r="604" spans="3:3">
      <c r="C604" s="740"/>
    </row>
    <row r="605" spans="3:3">
      <c r="C605" s="741"/>
    </row>
    <row r="606" spans="3:3">
      <c r="C606" s="741"/>
    </row>
    <row r="607" spans="3:3">
      <c r="C607" s="741"/>
    </row>
    <row r="608" spans="3:3">
      <c r="C608" s="741"/>
    </row>
    <row r="609" spans="3:3">
      <c r="C609" s="742" t="s">
        <v>3702</v>
      </c>
    </row>
    <row r="610" spans="3:3">
      <c r="C610" s="742" t="s">
        <v>3688</v>
      </c>
    </row>
    <row r="611" spans="3:3">
      <c r="C611" s="742" t="s">
        <v>3703</v>
      </c>
    </row>
    <row r="612" spans="3:3">
      <c r="C612" s="740"/>
    </row>
    <row r="613" spans="3:3">
      <c r="C613" s="740"/>
    </row>
    <row r="614" spans="3:3">
      <c r="C614" s="741"/>
    </row>
    <row r="615" spans="3:3">
      <c r="C615" s="741"/>
    </row>
    <row r="616" spans="3:3">
      <c r="C616" s="741"/>
    </row>
    <row r="617" spans="3:3">
      <c r="C617" s="741"/>
    </row>
    <row r="618" spans="3:3">
      <c r="C618" s="741"/>
    </row>
    <row r="619" spans="3:3">
      <c r="C619" s="742" t="s">
        <v>3704</v>
      </c>
    </row>
    <row r="620" spans="3:3">
      <c r="C620" s="742" t="s">
        <v>3688</v>
      </c>
    </row>
    <row r="621" spans="3:3">
      <c r="C621" s="744" t="s">
        <v>3705</v>
      </c>
    </row>
    <row r="622" spans="3:3">
      <c r="C622" s="740"/>
    </row>
    <row r="623" spans="3:3">
      <c r="C623" s="740"/>
    </row>
    <row r="624" spans="3:3">
      <c r="C624" s="741"/>
    </row>
    <row r="625" spans="3:3">
      <c r="C625" s="741"/>
    </row>
    <row r="626" spans="3:3">
      <c r="C626" s="741"/>
    </row>
    <row r="627" spans="3:3">
      <c r="C627" s="741"/>
    </row>
    <row r="628" spans="3:3">
      <c r="C628" s="742" t="s">
        <v>3706</v>
      </c>
    </row>
    <row r="629" spans="3:3">
      <c r="C629" s="742" t="s">
        <v>3688</v>
      </c>
    </row>
    <row r="630" spans="3:3">
      <c r="C630" s="745" t="s">
        <v>3707</v>
      </c>
    </row>
    <row r="631" spans="3:3">
      <c r="C631" s="740"/>
    </row>
    <row r="632" spans="3:3">
      <c r="C632" s="740"/>
    </row>
    <row r="633" spans="3:3">
      <c r="C633" s="741"/>
    </row>
    <row r="634" spans="3:3">
      <c r="C634" s="741"/>
    </row>
    <row r="635" spans="3:3">
      <c r="C635" s="741"/>
    </row>
    <row r="636" spans="3:3">
      <c r="C636" s="741"/>
    </row>
    <row r="637" spans="3:3">
      <c r="C637" s="741"/>
    </row>
    <row r="638" spans="3:3">
      <c r="C638" s="742" t="s">
        <v>3708</v>
      </c>
    </row>
    <row r="639" spans="3:3">
      <c r="C639" s="742" t="s">
        <v>3688</v>
      </c>
    </row>
    <row r="640" spans="3:3">
      <c r="C640" s="744" t="s">
        <v>3709</v>
      </c>
    </row>
    <row r="641" spans="3:3">
      <c r="C641" s="740"/>
    </row>
    <row r="642" spans="3:3">
      <c r="C642" s="740"/>
    </row>
    <row r="643" spans="3:3">
      <c r="C643" s="741"/>
    </row>
    <row r="644" spans="3:3">
      <c r="C644" s="741"/>
    </row>
    <row r="645" spans="3:3">
      <c r="C645" s="741"/>
    </row>
    <row r="646" spans="3:3">
      <c r="C646" s="741"/>
    </row>
    <row r="647" spans="3:3">
      <c r="C647" s="741"/>
    </row>
    <row r="648" spans="3:3">
      <c r="C648" s="742" t="s">
        <v>3710</v>
      </c>
    </row>
    <row r="649" spans="3:3">
      <c r="C649" s="742" t="s">
        <v>3688</v>
      </c>
    </row>
    <row r="650" spans="3:3">
      <c r="C650" s="744" t="s">
        <v>3711</v>
      </c>
    </row>
    <row r="652" spans="3:3">
      <c r="C652" s="740"/>
    </row>
    <row r="653" spans="3:3">
      <c r="C653" s="741"/>
    </row>
    <row r="654" spans="3:3">
      <c r="C654" s="741"/>
    </row>
    <row r="655" spans="3:3">
      <c r="C655" s="741"/>
    </row>
    <row r="656" spans="3:3">
      <c r="C656" s="741"/>
    </row>
    <row r="657" spans="3:3">
      <c r="C657" s="742" t="s">
        <v>3712</v>
      </c>
    </row>
    <row r="658" spans="3:3">
      <c r="C658" s="742" t="s">
        <v>3688</v>
      </c>
    </row>
    <row r="659" spans="3:3">
      <c r="C659" s="742" t="s">
        <v>3713</v>
      </c>
    </row>
    <row r="660" spans="3:3">
      <c r="C660" s="746"/>
    </row>
    <row r="661" spans="3:3">
      <c r="C661" s="746"/>
    </row>
    <row r="662" spans="3:3">
      <c r="C662" s="741"/>
    </row>
    <row r="663" spans="3:3">
      <c r="C663" s="741"/>
    </row>
    <row r="664" spans="3:3">
      <c r="C664" s="741"/>
    </row>
    <row r="665" spans="3:3">
      <c r="C665" s="741"/>
    </row>
    <row r="666" spans="3:3">
      <c r="C666" s="742" t="s">
        <v>3714</v>
      </c>
    </row>
    <row r="667" spans="3:3">
      <c r="C667" s="742" t="s">
        <v>3688</v>
      </c>
    </row>
    <row r="668" spans="3:3">
      <c r="C668" s="744" t="s">
        <v>3715</v>
      </c>
    </row>
    <row r="669" spans="3:3">
      <c r="C669" s="740"/>
    </row>
    <row r="670" spans="3:3">
      <c r="C670" s="740"/>
    </row>
    <row r="671" spans="3:3">
      <c r="C671" s="741"/>
    </row>
    <row r="672" spans="3:3">
      <c r="C672" s="741"/>
    </row>
    <row r="673" spans="3:3">
      <c r="C673" s="741"/>
    </row>
    <row r="674" spans="3:3">
      <c r="C674" s="741"/>
    </row>
    <row r="675" spans="3:3">
      <c r="C675" s="742" t="s">
        <v>3716</v>
      </c>
    </row>
    <row r="676" spans="3:3">
      <c r="C676" s="742" t="s">
        <v>3688</v>
      </c>
    </row>
    <row r="677" spans="3:3">
      <c r="C677" s="744" t="s">
        <v>3717</v>
      </c>
    </row>
    <row r="678" spans="3:3">
      <c r="C678" s="740"/>
    </row>
    <row r="679" spans="3:3">
      <c r="C679" s="740"/>
    </row>
    <row r="680" spans="3:3">
      <c r="C680" s="741"/>
    </row>
    <row r="681" spans="3:3">
      <c r="C681" s="741"/>
    </row>
    <row r="682" spans="3:3">
      <c r="C682" s="741"/>
    </row>
    <row r="683" spans="3:3">
      <c r="C683" s="741"/>
    </row>
    <row r="684" spans="3:3">
      <c r="C684" s="741"/>
    </row>
    <row r="685" spans="3:3">
      <c r="C685" s="742" t="s">
        <v>3718</v>
      </c>
    </row>
    <row r="686" spans="3:3">
      <c r="C686" s="742" t="s">
        <v>3688</v>
      </c>
    </row>
    <row r="687" spans="3:3">
      <c r="C687" s="744" t="s">
        <v>3719</v>
      </c>
    </row>
    <row r="688" spans="3:3">
      <c r="C688" s="740"/>
    </row>
    <row r="689" spans="3:3">
      <c r="C689" s="740"/>
    </row>
    <row r="690" spans="3:3">
      <c r="C690" s="741"/>
    </row>
    <row r="691" spans="3:3">
      <c r="C691" s="741"/>
    </row>
    <row r="692" spans="3:3">
      <c r="C692" s="741"/>
    </row>
    <row r="693" spans="3:3">
      <c r="C693" s="741"/>
    </row>
    <row r="694" spans="3:3">
      <c r="C694" s="742" t="s">
        <v>3720</v>
      </c>
    </row>
    <row r="695" spans="3:3">
      <c r="C695" s="742" t="s">
        <v>3688</v>
      </c>
    </row>
    <row r="696" spans="3:3">
      <c r="C696" s="744" t="s">
        <v>3721</v>
      </c>
    </row>
    <row r="697" spans="3:3">
      <c r="C697" s="740"/>
    </row>
    <row r="698" spans="3:3">
      <c r="C698" s="740"/>
    </row>
    <row r="699" spans="3:3">
      <c r="C699" s="741"/>
    </row>
    <row r="700" spans="3:3">
      <c r="C700" s="741"/>
    </row>
    <row r="701" spans="3:3">
      <c r="C701" s="741"/>
    </row>
    <row r="702" spans="3:3">
      <c r="C702" s="741"/>
    </row>
    <row r="703" spans="3:3">
      <c r="C703" s="742" t="s">
        <v>3722</v>
      </c>
    </row>
    <row r="704" spans="3:3">
      <c r="C704" s="742" t="s">
        <v>3688</v>
      </c>
    </row>
    <row r="705" spans="3:3">
      <c r="C705" s="744" t="s">
        <v>3723</v>
      </c>
    </row>
    <row r="707" spans="3:3">
      <c r="C707" s="740"/>
    </row>
    <row r="708" spans="3:3">
      <c r="C708" s="741"/>
    </row>
    <row r="709" spans="3:3">
      <c r="C709" s="741"/>
    </row>
    <row r="710" spans="3:3">
      <c r="C710" s="741"/>
    </row>
    <row r="711" spans="3:3">
      <c r="C711" s="741"/>
    </row>
    <row r="712" spans="3:3">
      <c r="C712" s="741"/>
    </row>
    <row r="713" spans="3:3">
      <c r="C713" s="742" t="s">
        <v>3724</v>
      </c>
    </row>
    <row r="714" spans="3:3">
      <c r="C714" s="740"/>
    </row>
    <row r="715" spans="3:3">
      <c r="C715" s="740"/>
    </row>
    <row r="716" spans="3:3">
      <c r="C716" s="741"/>
    </row>
    <row r="717" spans="3:3">
      <c r="C717" s="741"/>
    </row>
    <row r="718" spans="3:3">
      <c r="C718" s="741"/>
    </row>
    <row r="719" spans="3:3">
      <c r="C719" s="741"/>
    </row>
    <row r="720" spans="3:3">
      <c r="C720" s="741"/>
    </row>
    <row r="721" spans="3:3">
      <c r="C721" s="742" t="s">
        <v>3725</v>
      </c>
    </row>
    <row r="722" spans="3:3">
      <c r="C722" s="740"/>
    </row>
    <row r="723" spans="3:3">
      <c r="C723" s="740"/>
    </row>
    <row r="724" spans="3:3">
      <c r="C724" s="741"/>
    </row>
    <row r="725" spans="3:3">
      <c r="C725" s="741"/>
    </row>
    <row r="726" spans="3:3">
      <c r="C726" s="741"/>
    </row>
    <row r="727" spans="3:3">
      <c r="C727" s="741"/>
    </row>
    <row r="728" spans="3:3">
      <c r="C728" s="741"/>
    </row>
    <row r="729" spans="3:3">
      <c r="C729" s="742" t="s">
        <v>3726</v>
      </c>
    </row>
    <row r="730" spans="3:3">
      <c r="C730" s="740"/>
    </row>
    <row r="731" spans="3:3">
      <c r="C731" s="740"/>
    </row>
    <row r="732" spans="3:3">
      <c r="C732" s="741"/>
    </row>
    <row r="733" spans="3:3">
      <c r="C733" s="741"/>
    </row>
    <row r="734" spans="3:3">
      <c r="C734" s="741"/>
    </row>
    <row r="735" spans="3:3">
      <c r="C735" s="741"/>
    </row>
    <row r="736" spans="3:3">
      <c r="C736" s="741"/>
    </row>
    <row r="737" spans="3:3">
      <c r="C737" s="742" t="s">
        <v>3727</v>
      </c>
    </row>
    <row r="738" spans="3:3">
      <c r="C738" s="740"/>
    </row>
    <row r="739" spans="3:3">
      <c r="C739" s="740"/>
    </row>
    <row r="740" spans="3:3">
      <c r="C740" s="741"/>
    </row>
    <row r="741" spans="3:3">
      <c r="C741" s="741"/>
    </row>
    <row r="742" spans="3:3">
      <c r="C742" s="741"/>
    </row>
    <row r="743" spans="3:3">
      <c r="C743" s="741"/>
    </row>
    <row r="744" spans="3:3">
      <c r="C744" s="741"/>
    </row>
    <row r="745" spans="3:3">
      <c r="C745" s="742" t="s">
        <v>3728</v>
      </c>
    </row>
    <row r="746" spans="3:3">
      <c r="C746" s="740"/>
    </row>
    <row r="747" spans="3:3">
      <c r="C747" s="740"/>
    </row>
    <row r="748" spans="3:3">
      <c r="C748" s="741"/>
    </row>
    <row r="749" spans="3:3">
      <c r="C749" s="741"/>
    </row>
    <row r="750" spans="3:3">
      <c r="C750" s="741"/>
    </row>
    <row r="751" spans="3:3">
      <c r="C751" s="741"/>
    </row>
    <row r="752" spans="3:3">
      <c r="C752" s="741"/>
    </row>
    <row r="753" spans="3:3">
      <c r="C753" s="742" t="s">
        <v>3729</v>
      </c>
    </row>
    <row r="754" spans="3:3">
      <c r="C754" s="740"/>
    </row>
    <row r="755" spans="3:3">
      <c r="C755" s="740"/>
    </row>
    <row r="756" spans="3:3">
      <c r="C756" s="741"/>
    </row>
    <row r="757" spans="3:3">
      <c r="C757" s="741"/>
    </row>
    <row r="758" spans="3:3">
      <c r="C758" s="741"/>
    </row>
    <row r="759" spans="3:3">
      <c r="C759" s="742" t="s">
        <v>3730</v>
      </c>
    </row>
    <row r="760" spans="3:3">
      <c r="C760" s="740"/>
    </row>
    <row r="761" spans="3:3">
      <c r="C761" s="740"/>
    </row>
    <row r="762" spans="3:3">
      <c r="C762" s="741"/>
    </row>
    <row r="763" spans="3:3">
      <c r="C763" s="741"/>
    </row>
    <row r="764" spans="3:3">
      <c r="C764" s="741"/>
    </row>
    <row r="765" spans="3:3">
      <c r="C765" s="741"/>
    </row>
    <row r="766" spans="3:3">
      <c r="C766" s="741"/>
    </row>
    <row r="767" spans="3:3">
      <c r="C767" s="742" t="s">
        <v>3731</v>
      </c>
    </row>
    <row r="768" spans="3:3">
      <c r="C768" s="740"/>
    </row>
    <row r="769" spans="3:3">
      <c r="C769" s="740"/>
    </row>
    <row r="770" spans="3:3">
      <c r="C770" s="741"/>
    </row>
    <row r="771" spans="3:3">
      <c r="C771" s="741"/>
    </row>
    <row r="772" spans="3:3">
      <c r="C772" s="741"/>
    </row>
    <row r="773" spans="3:3">
      <c r="C773" s="741"/>
    </row>
    <row r="774" spans="3:3">
      <c r="C774" s="741"/>
    </row>
    <row r="775" spans="3:3">
      <c r="C775" s="742" t="s">
        <v>3732</v>
      </c>
    </row>
    <row r="777" spans="3:3">
      <c r="C777" s="740"/>
    </row>
    <row r="778" spans="3:3">
      <c r="C778" s="741"/>
    </row>
    <row r="779" spans="3:3">
      <c r="C779" s="741"/>
    </row>
    <row r="780" spans="3:3">
      <c r="C780" s="741"/>
    </row>
    <row r="781" spans="3:3">
      <c r="C781" s="741"/>
    </row>
    <row r="782" spans="3:3">
      <c r="C782" s="742" t="s">
        <v>3733</v>
      </c>
    </row>
    <row r="783" spans="3:3">
      <c r="C783" s="742" t="s">
        <v>3688</v>
      </c>
    </row>
    <row r="784" spans="3:3">
      <c r="C784" s="742" t="s">
        <v>3734</v>
      </c>
    </row>
    <row r="785" spans="3:3">
      <c r="C785" s="740"/>
    </row>
    <row r="786" spans="3:3">
      <c r="C786" s="740"/>
    </row>
    <row r="787" spans="3:3">
      <c r="C787" s="741"/>
    </row>
    <row r="788" spans="3:3">
      <c r="C788" s="741"/>
    </row>
    <row r="789" spans="3:3">
      <c r="C789" s="741"/>
    </row>
    <row r="790" spans="3:3">
      <c r="C790" s="741"/>
    </row>
    <row r="791" spans="3:3">
      <c r="C791" s="742" t="s">
        <v>3735</v>
      </c>
    </row>
    <row r="792" spans="3:3">
      <c r="C792" s="742" t="s">
        <v>3688</v>
      </c>
    </row>
    <row r="793" spans="3:3">
      <c r="C793" s="744" t="s">
        <v>3736</v>
      </c>
    </row>
    <row r="794" spans="3:3">
      <c r="C794" s="740"/>
    </row>
    <row r="795" spans="3:3">
      <c r="C795" s="740"/>
    </row>
    <row r="796" spans="3:3">
      <c r="C796" s="741"/>
    </row>
    <row r="797" spans="3:3">
      <c r="C797" s="741"/>
    </row>
    <row r="798" spans="3:3">
      <c r="C798" s="741"/>
    </row>
    <row r="799" spans="3:3">
      <c r="C799" s="741"/>
    </row>
    <row r="800" spans="3:3">
      <c r="C800" s="742" t="s">
        <v>3737</v>
      </c>
    </row>
    <row r="801" spans="3:3">
      <c r="C801" s="742" t="s">
        <v>3688</v>
      </c>
    </row>
    <row r="802" spans="3:3">
      <c r="C802" s="744" t="s">
        <v>3738</v>
      </c>
    </row>
    <row r="804" spans="3:3">
      <c r="C804" s="740"/>
    </row>
    <row r="805" spans="3:3">
      <c r="C805" s="741"/>
    </row>
    <row r="806" spans="3:3">
      <c r="C806" s="741"/>
    </row>
    <row r="807" spans="3:3">
      <c r="C807" s="741"/>
    </row>
    <row r="808" spans="3:3">
      <c r="C808" s="741"/>
    </row>
    <row r="809" spans="3:3">
      <c r="C809" s="742" t="s">
        <v>3739</v>
      </c>
    </row>
    <row r="810" spans="3:3">
      <c r="C810" s="742" t="s">
        <v>3688</v>
      </c>
    </row>
    <row r="811" spans="3:3">
      <c r="C811" s="744" t="s">
        <v>3740</v>
      </c>
    </row>
    <row r="812" spans="3:3">
      <c r="C812" s="740"/>
    </row>
    <row r="813" spans="3:3">
      <c r="C813" s="740"/>
    </row>
    <row r="814" spans="3:3">
      <c r="C814" s="741"/>
    </row>
    <row r="815" spans="3:3">
      <c r="C815" s="741"/>
    </row>
    <row r="816" spans="3:3">
      <c r="C816" s="741"/>
    </row>
    <row r="817" spans="3:3">
      <c r="C817" s="741"/>
    </row>
    <row r="818" spans="3:3">
      <c r="C818" s="742" t="s">
        <v>3741</v>
      </c>
    </row>
    <row r="819" spans="3:3">
      <c r="C819" s="742" t="s">
        <v>3688</v>
      </c>
    </row>
    <row r="820" spans="3:3" ht="22.5">
      <c r="C820" s="744" t="s">
        <v>3742</v>
      </c>
    </row>
    <row r="821" spans="3:3">
      <c r="C821" s="740"/>
    </row>
    <row r="822" spans="3:3">
      <c r="C822" s="740"/>
    </row>
    <row r="823" spans="3:3">
      <c r="C823" s="741"/>
    </row>
    <row r="824" spans="3:3">
      <c r="C824" s="741"/>
    </row>
    <row r="825" spans="3:3">
      <c r="C825" s="741"/>
    </row>
    <row r="826" spans="3:3">
      <c r="C826" s="741"/>
    </row>
    <row r="827" spans="3:3">
      <c r="C827" s="742" t="s">
        <v>3743</v>
      </c>
    </row>
    <row r="828" spans="3:3">
      <c r="C828" s="742" t="s">
        <v>3688</v>
      </c>
    </row>
    <row r="829" spans="3:3">
      <c r="C829" s="744" t="s">
        <v>3744</v>
      </c>
    </row>
    <row r="830" spans="3:3">
      <c r="C830" s="740"/>
    </row>
    <row r="831" spans="3:3">
      <c r="C831" s="740"/>
    </row>
    <row r="832" spans="3:3">
      <c r="C832" s="741"/>
    </row>
    <row r="833" spans="3:3">
      <c r="C833" s="741"/>
    </row>
    <row r="834" spans="3:3">
      <c r="C834" s="741"/>
    </row>
    <row r="835" spans="3:3">
      <c r="C835" s="741"/>
    </row>
    <row r="836" spans="3:3">
      <c r="C836" s="742" t="s">
        <v>3745</v>
      </c>
    </row>
    <row r="837" spans="3:3">
      <c r="C837" s="742" t="s">
        <v>3688</v>
      </c>
    </row>
    <row r="838" spans="3:3">
      <c r="C838" s="744" t="s">
        <v>3746</v>
      </c>
    </row>
    <row r="839" spans="3:3">
      <c r="C839" s="740"/>
    </row>
    <row r="840" spans="3:3">
      <c r="C840" s="740"/>
    </row>
    <row r="841" spans="3:3">
      <c r="C841" s="741"/>
    </row>
    <row r="842" spans="3:3">
      <c r="C842" s="741"/>
    </row>
    <row r="843" spans="3:3">
      <c r="C843" s="741"/>
    </row>
    <row r="844" spans="3:3">
      <c r="C844" s="741"/>
    </row>
    <row r="845" spans="3:3">
      <c r="C845" s="742" t="s">
        <v>3747</v>
      </c>
    </row>
    <row r="846" spans="3:3">
      <c r="C846" s="742" t="s">
        <v>3688</v>
      </c>
    </row>
    <row r="847" spans="3:3">
      <c r="C847" s="745" t="s">
        <v>3748</v>
      </c>
    </row>
    <row r="848" spans="3:3">
      <c r="C848" s="740"/>
    </row>
    <row r="849" spans="3:3">
      <c r="C849" s="740"/>
    </row>
    <row r="850" spans="3:3">
      <c r="C850" s="741"/>
    </row>
    <row r="851" spans="3:3">
      <c r="C851" s="741"/>
    </row>
    <row r="852" spans="3:3">
      <c r="C852" s="741"/>
    </row>
    <row r="853" spans="3:3">
      <c r="C853" s="741"/>
    </row>
    <row r="854" spans="3:3">
      <c r="C854" s="742" t="s">
        <v>3749</v>
      </c>
    </row>
    <row r="855" spans="3:3">
      <c r="C855" s="742" t="s">
        <v>3688</v>
      </c>
    </row>
    <row r="856" spans="3:3">
      <c r="C856" s="744" t="s">
        <v>3750</v>
      </c>
    </row>
    <row r="857" spans="3:3">
      <c r="C857" s="740"/>
    </row>
    <row r="858" spans="3:3">
      <c r="C858" s="740"/>
    </row>
    <row r="859" spans="3:3">
      <c r="C859" s="741"/>
    </row>
    <row r="860" spans="3:3">
      <c r="C860" s="741"/>
    </row>
    <row r="861" spans="3:3">
      <c r="C861" s="741"/>
    </row>
    <row r="862" spans="3:3">
      <c r="C862" s="741"/>
    </row>
    <row r="863" spans="3:3">
      <c r="C863" s="742" t="s">
        <v>3751</v>
      </c>
    </row>
    <row r="864" spans="3:3">
      <c r="C864" s="742" t="s">
        <v>3688</v>
      </c>
    </row>
    <row r="865" spans="3:3" ht="22.5">
      <c r="C865" s="744" t="s">
        <v>3752</v>
      </c>
    </row>
    <row r="866" spans="3:3">
      <c r="C866" s="740"/>
    </row>
    <row r="867" spans="3:3">
      <c r="C867" s="740"/>
    </row>
    <row r="868" spans="3:3">
      <c r="C868" s="741"/>
    </row>
    <row r="869" spans="3:3">
      <c r="C869" s="741"/>
    </row>
    <row r="870" spans="3:3">
      <c r="C870" s="741"/>
    </row>
    <row r="871" spans="3:3">
      <c r="C871" s="741"/>
    </row>
    <row r="872" spans="3:3">
      <c r="C872" s="742" t="s">
        <v>3753</v>
      </c>
    </row>
    <row r="873" spans="3:3">
      <c r="C873" s="742" t="s">
        <v>3688</v>
      </c>
    </row>
    <row r="874" spans="3:3">
      <c r="C874" s="744" t="s">
        <v>3754</v>
      </c>
    </row>
    <row r="875" spans="3:3">
      <c r="C875" s="740"/>
    </row>
    <row r="876" spans="3:3">
      <c r="C876" s="740"/>
    </row>
    <row r="877" spans="3:3">
      <c r="C877" s="741"/>
    </row>
    <row r="878" spans="3:3">
      <c r="C878" s="741"/>
    </row>
    <row r="879" spans="3:3">
      <c r="C879" s="741"/>
    </row>
    <row r="880" spans="3:3">
      <c r="C880" s="741"/>
    </row>
    <row r="881" spans="3:3">
      <c r="C881" s="742" t="s">
        <v>3755</v>
      </c>
    </row>
    <row r="882" spans="3:3">
      <c r="C882" s="742" t="s">
        <v>3688</v>
      </c>
    </row>
    <row r="883" spans="3:3" ht="22.5">
      <c r="C883" s="744" t="s">
        <v>3756</v>
      </c>
    </row>
    <row r="885" spans="3:3">
      <c r="C885" s="740"/>
    </row>
    <row r="886" spans="3:3">
      <c r="C886" s="741"/>
    </row>
    <row r="887" spans="3:3">
      <c r="C887" s="741"/>
    </row>
    <row r="888" spans="3:3">
      <c r="C888" s="741"/>
    </row>
    <row r="889" spans="3:3">
      <c r="C889" s="741"/>
    </row>
    <row r="890" spans="3:3">
      <c r="C890" s="742" t="s">
        <v>3757</v>
      </c>
    </row>
    <row r="891" spans="3:3">
      <c r="C891" s="742" t="s">
        <v>3688</v>
      </c>
    </row>
    <row r="892" spans="3:3">
      <c r="C892" s="742" t="s">
        <v>3758</v>
      </c>
    </row>
    <row r="893" spans="3:3">
      <c r="C893" s="740"/>
    </row>
    <row r="894" spans="3:3">
      <c r="C894" s="740"/>
    </row>
    <row r="895" spans="3:3">
      <c r="C895" s="741"/>
    </row>
    <row r="896" spans="3:3">
      <c r="C896" s="741"/>
    </row>
    <row r="897" spans="3:3">
      <c r="C897" s="741"/>
    </row>
    <row r="898" spans="3:3">
      <c r="C898" s="741"/>
    </row>
    <row r="899" spans="3:3">
      <c r="C899" s="741"/>
    </row>
    <row r="900" spans="3:3">
      <c r="C900" s="742" t="s">
        <v>3759</v>
      </c>
    </row>
    <row r="901" spans="3:3">
      <c r="C901" s="742" t="s">
        <v>3688</v>
      </c>
    </row>
    <row r="902" spans="3:3">
      <c r="C902" s="744" t="s">
        <v>3760</v>
      </c>
    </row>
    <row r="903" spans="3:3">
      <c r="C903" s="740"/>
    </row>
    <row r="904" spans="3:3">
      <c r="C904" s="740"/>
    </row>
    <row r="905" spans="3:3">
      <c r="C905" s="741"/>
    </row>
    <row r="906" spans="3:3">
      <c r="C906" s="741"/>
    </row>
    <row r="907" spans="3:3">
      <c r="C907" s="741"/>
    </row>
    <row r="908" spans="3:3">
      <c r="C908" s="741"/>
    </row>
    <row r="909" spans="3:3">
      <c r="C909" s="741"/>
    </row>
    <row r="910" spans="3:3">
      <c r="C910" s="742" t="s">
        <v>3761</v>
      </c>
    </row>
    <row r="911" spans="3:3">
      <c r="C911" s="742" t="s">
        <v>3688</v>
      </c>
    </row>
    <row r="912" spans="3:3">
      <c r="C912" s="743" t="s">
        <v>3762</v>
      </c>
    </row>
    <row r="913" spans="3:3">
      <c r="C913" s="740"/>
    </row>
    <row r="914" spans="3:3">
      <c r="C914" s="740"/>
    </row>
    <row r="915" spans="3:3">
      <c r="C915" s="741"/>
    </row>
    <row r="916" spans="3:3">
      <c r="C916" s="741"/>
    </row>
    <row r="917" spans="3:3">
      <c r="C917" s="741"/>
    </row>
    <row r="918" spans="3:3">
      <c r="C918" s="741"/>
    </row>
    <row r="919" spans="3:3">
      <c r="C919" s="742" t="s">
        <v>3763</v>
      </c>
    </row>
    <row r="920" spans="3:3">
      <c r="C920" s="742" t="s">
        <v>3688</v>
      </c>
    </row>
    <row r="921" spans="3:3">
      <c r="C921" s="745" t="s">
        <v>3764</v>
      </c>
    </row>
    <row r="922" spans="3:3">
      <c r="C922" s="740"/>
    </row>
    <row r="923" spans="3:3">
      <c r="C923" s="740"/>
    </row>
    <row r="924" spans="3:3">
      <c r="C924" s="741"/>
    </row>
    <row r="925" spans="3:3">
      <c r="C925" s="741"/>
    </row>
    <row r="926" spans="3:3">
      <c r="C926" s="741"/>
    </row>
    <row r="927" spans="3:3">
      <c r="C927" s="741"/>
    </row>
    <row r="928" spans="3:3">
      <c r="C928" s="741"/>
    </row>
    <row r="929" spans="3:3">
      <c r="C929" s="742" t="s">
        <v>3765</v>
      </c>
    </row>
    <row r="930" spans="3:3">
      <c r="C930" s="742" t="s">
        <v>3688</v>
      </c>
    </row>
    <row r="931" spans="3:3">
      <c r="C931" s="745" t="s">
        <v>3766</v>
      </c>
    </row>
    <row r="932" spans="3:3">
      <c r="C932" s="740"/>
    </row>
    <row r="933" spans="3:3">
      <c r="C933" s="740"/>
    </row>
    <row r="934" spans="3:3">
      <c r="C934" s="741"/>
    </row>
    <row r="935" spans="3:3">
      <c r="C935" s="741"/>
    </row>
    <row r="936" spans="3:3">
      <c r="C936" s="741"/>
    </row>
    <row r="937" spans="3:3">
      <c r="C937" s="741"/>
    </row>
    <row r="938" spans="3:3">
      <c r="C938" s="742" t="s">
        <v>3767</v>
      </c>
    </row>
    <row r="939" spans="3:3">
      <c r="C939" s="742" t="s">
        <v>3688</v>
      </c>
    </row>
    <row r="940" spans="3:3">
      <c r="C940" s="745" t="s">
        <v>3768</v>
      </c>
    </row>
    <row r="941" spans="3:3">
      <c r="C941" s="740"/>
    </row>
    <row r="942" spans="3:3">
      <c r="C942" s="740"/>
    </row>
    <row r="943" spans="3:3">
      <c r="C943" s="741"/>
    </row>
    <row r="944" spans="3:3">
      <c r="C944" s="741"/>
    </row>
    <row r="945" spans="3:3">
      <c r="C945" s="741"/>
    </row>
    <row r="946" spans="3:3">
      <c r="C946" s="741"/>
    </row>
    <row r="947" spans="3:3">
      <c r="C947" s="742" t="s">
        <v>3769</v>
      </c>
    </row>
    <row r="948" spans="3:3">
      <c r="C948" s="742" t="s">
        <v>3688</v>
      </c>
    </row>
    <row r="949" spans="3:3">
      <c r="C949" s="747" t="s">
        <v>3770</v>
      </c>
    </row>
    <row r="950" spans="3:3">
      <c r="C950" s="740"/>
    </row>
    <row r="951" spans="3:3">
      <c r="C951" s="740"/>
    </row>
    <row r="952" spans="3:3">
      <c r="C952" s="741"/>
    </row>
    <row r="953" spans="3:3">
      <c r="C953" s="741"/>
    </row>
    <row r="954" spans="3:3">
      <c r="C954" s="741"/>
    </row>
    <row r="955" spans="3:3">
      <c r="C955" s="741"/>
    </row>
    <row r="956" spans="3:3">
      <c r="C956" s="741"/>
    </row>
    <row r="957" spans="3:3">
      <c r="C957" s="742" t="s">
        <v>3771</v>
      </c>
    </row>
    <row r="958" spans="3:3">
      <c r="C958" s="742" t="s">
        <v>3688</v>
      </c>
    </row>
    <row r="959" spans="3:3">
      <c r="C959" s="745" t="s">
        <v>3772</v>
      </c>
    </row>
    <row r="960" spans="3:3">
      <c r="C960" s="740"/>
    </row>
    <row r="961" spans="3:3">
      <c r="C961" s="740"/>
    </row>
    <row r="962" spans="3:3">
      <c r="C962" s="741"/>
    </row>
    <row r="963" spans="3:3">
      <c r="C963" s="741"/>
    </row>
    <row r="964" spans="3:3">
      <c r="C964" s="741"/>
    </row>
    <row r="965" spans="3:3">
      <c r="C965" s="741"/>
    </row>
    <row r="966" spans="3:3">
      <c r="C966" s="741"/>
    </row>
    <row r="967" spans="3:3">
      <c r="C967" s="742" t="s">
        <v>3773</v>
      </c>
    </row>
    <row r="968" spans="3:3">
      <c r="C968" s="742" t="s">
        <v>3688</v>
      </c>
    </row>
    <row r="969" spans="3:3">
      <c r="C969" s="745" t="s">
        <v>3774</v>
      </c>
    </row>
    <row r="971" spans="3:3">
      <c r="C971" s="740"/>
    </row>
    <row r="972" spans="3:3">
      <c r="C972" s="741"/>
    </row>
    <row r="973" spans="3:3">
      <c r="C973" s="741"/>
    </row>
    <row r="974" spans="3:3">
      <c r="C974" s="741"/>
    </row>
    <row r="975" spans="3:3">
      <c r="C975" s="741"/>
    </row>
    <row r="976" spans="3:3">
      <c r="C976" s="742" t="s">
        <v>3775</v>
      </c>
    </row>
    <row r="977" spans="3:3">
      <c r="C977" s="742" t="s">
        <v>3688</v>
      </c>
    </row>
    <row r="978" spans="3:3" ht="22.5">
      <c r="C978" s="744" t="s">
        <v>3776</v>
      </c>
    </row>
    <row r="979" spans="3:3">
      <c r="C979" s="740"/>
    </row>
    <row r="980" spans="3:3">
      <c r="C980" s="740"/>
    </row>
    <row r="981" spans="3:3">
      <c r="C981" s="741"/>
    </row>
    <row r="982" spans="3:3">
      <c r="C982" s="741"/>
    </row>
    <row r="983" spans="3:3">
      <c r="C983" s="741"/>
    </row>
    <row r="984" spans="3:3">
      <c r="C984" s="741"/>
    </row>
    <row r="985" spans="3:3">
      <c r="C985" s="742" t="s">
        <v>3777</v>
      </c>
    </row>
    <row r="986" spans="3:3">
      <c r="C986" s="742" t="s">
        <v>3688</v>
      </c>
    </row>
    <row r="987" spans="3:3">
      <c r="C987" s="744" t="s">
        <v>3778</v>
      </c>
    </row>
    <row r="988" spans="3:3">
      <c r="C988" s="740"/>
    </row>
    <row r="989" spans="3:3">
      <c r="C989" s="740"/>
    </row>
    <row r="990" spans="3:3">
      <c r="C990" s="741"/>
    </row>
    <row r="991" spans="3:3">
      <c r="C991" s="741"/>
    </row>
    <row r="992" spans="3:3">
      <c r="C992" s="741"/>
    </row>
    <row r="993" spans="3:3">
      <c r="C993" s="741"/>
    </row>
    <row r="994" spans="3:3">
      <c r="C994" s="742" t="s">
        <v>3779</v>
      </c>
    </row>
    <row r="995" spans="3:3">
      <c r="C995" s="742" t="s">
        <v>3688</v>
      </c>
    </row>
    <row r="996" spans="3:3">
      <c r="C996" s="744" t="s">
        <v>3780</v>
      </c>
    </row>
    <row r="997" spans="3:3">
      <c r="C997" s="740"/>
    </row>
    <row r="998" spans="3:3">
      <c r="C998" s="740"/>
    </row>
    <row r="999" spans="3:3">
      <c r="C999" s="741"/>
    </row>
    <row r="1000" spans="3:3">
      <c r="C1000" s="741"/>
    </row>
    <row r="1001" spans="3:3">
      <c r="C1001" s="741"/>
    </row>
    <row r="1002" spans="3:3">
      <c r="C1002" s="741"/>
    </row>
    <row r="1003" spans="3:3">
      <c r="C1003" s="742" t="s">
        <v>3781</v>
      </c>
    </row>
    <row r="1004" spans="3:3">
      <c r="C1004" s="742" t="s">
        <v>3688</v>
      </c>
    </row>
    <row r="1005" spans="3:3">
      <c r="C1005" s="744" t="s">
        <v>3782</v>
      </c>
    </row>
    <row r="1006" spans="3:3">
      <c r="C1006" s="740"/>
    </row>
    <row r="1007" spans="3:3">
      <c r="C1007" s="740"/>
    </row>
    <row r="1008" spans="3:3">
      <c r="C1008" s="741"/>
    </row>
    <row r="1009" spans="1:5">
      <c r="C1009" s="741"/>
    </row>
    <row r="1010" spans="1:5">
      <c r="C1010" s="741"/>
    </row>
    <row r="1011" spans="1:5">
      <c r="C1011" s="741"/>
    </row>
    <row r="1012" spans="1:5">
      <c r="C1012" s="742" t="s">
        <v>3783</v>
      </c>
    </row>
    <row r="1013" spans="1:5">
      <c r="C1013" s="742" t="s">
        <v>3688</v>
      </c>
    </row>
    <row r="1014" spans="1:5">
      <c r="C1014" s="744" t="s">
        <v>3784</v>
      </c>
    </row>
    <row r="1018" spans="1:5">
      <c r="A1018" s="7" t="s">
        <v>3914</v>
      </c>
      <c r="B1018" t="s">
        <v>3895</v>
      </c>
      <c r="D1018" t="s">
        <v>3896</v>
      </c>
      <c r="E1018" t="s">
        <v>3903</v>
      </c>
    </row>
    <row r="1019" spans="1:5">
      <c r="B1019" t="s">
        <v>3897</v>
      </c>
      <c r="D1019" t="s">
        <v>3898</v>
      </c>
      <c r="E1019" s="481" t="s">
        <v>3903</v>
      </c>
    </row>
    <row r="1020" spans="1:5">
      <c r="B1020" t="s">
        <v>3899</v>
      </c>
      <c r="D1020" t="s">
        <v>3900</v>
      </c>
      <c r="E1020" s="481" t="s">
        <v>3903</v>
      </c>
    </row>
    <row r="1021" spans="1:5">
      <c r="B1021" t="s">
        <v>3901</v>
      </c>
      <c r="D1021" t="s">
        <v>3902</v>
      </c>
      <c r="E1021" s="481" t="s">
        <v>3903</v>
      </c>
    </row>
    <row r="1022" spans="1:5">
      <c r="B1022" t="s">
        <v>3912</v>
      </c>
      <c r="D1022" t="s">
        <v>3913</v>
      </c>
      <c r="E1022" s="481" t="s">
        <v>3903</v>
      </c>
    </row>
    <row r="1023" spans="1:5">
      <c r="B1023" t="s">
        <v>3910</v>
      </c>
      <c r="D1023" t="s">
        <v>3911</v>
      </c>
      <c r="E1023" s="481" t="s">
        <v>3903</v>
      </c>
    </row>
    <row r="1024" spans="1:5">
      <c r="B1024" t="s">
        <v>3908</v>
      </c>
      <c r="D1024" t="s">
        <v>3909</v>
      </c>
      <c r="E1024" s="481" t="s">
        <v>3903</v>
      </c>
    </row>
    <row r="1025" spans="2:5">
      <c r="B1025" t="s">
        <v>3906</v>
      </c>
      <c r="D1025" t="s">
        <v>3907</v>
      </c>
      <c r="E1025" s="481" t="s">
        <v>3903</v>
      </c>
    </row>
    <row r="1026" spans="2:5">
      <c r="B1026" t="s">
        <v>3904</v>
      </c>
      <c r="D1026" t="s">
        <v>3905</v>
      </c>
      <c r="E1026" s="481" t="s">
        <v>3903</v>
      </c>
    </row>
    <row r="1027" spans="2:5">
      <c r="E1027" s="481" t="s">
        <v>3903</v>
      </c>
    </row>
    <row r="1028" spans="2:5">
      <c r="E1028" s="481" t="s">
        <v>3903</v>
      </c>
    </row>
  </sheetData>
  <mergeCells count="3">
    <mergeCell ref="A33:A34"/>
    <mergeCell ref="B33:D33"/>
    <mergeCell ref="E33:G33"/>
  </mergeCells>
  <hyperlinks>
    <hyperlink ref="B344" r:id="rId1" tooltip="Call via Hangouts" display="javascript:void(0)"/>
    <hyperlink ref="B349" r:id="rId2" tooltip="Call via Hangouts" display="javascript:void(0)"/>
    <hyperlink ref="D176" r:id="rId3" display="http://easypropondproducts.com/media/pdfs/FormalWaterfallKitInstr.pdf"/>
  </hyperlinks>
  <pageMargins left="0.7" right="0.7" top="0.75" bottom="0.75" header="0.3" footer="0.3"/>
  <pageSetup orientation="portrait" r:id="rId4"/>
  <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35"/>
  <sheetViews>
    <sheetView workbookViewId="0">
      <selection activeCell="I12" sqref="I12"/>
    </sheetView>
  </sheetViews>
  <sheetFormatPr defaultRowHeight="15"/>
  <cols>
    <col min="1" max="1" width="12.5703125" customWidth="1"/>
    <col min="2" max="2" width="29.28515625" customWidth="1"/>
    <col min="3" max="3" width="23.7109375" style="632" customWidth="1"/>
    <col min="4" max="4" width="9.140625" style="481"/>
    <col min="5" max="5" width="11.140625" style="481" bestFit="1" customWidth="1"/>
    <col min="6" max="6" width="19.28515625" bestFit="1" customWidth="1"/>
    <col min="9" max="9" width="11.7109375" bestFit="1" customWidth="1"/>
  </cols>
  <sheetData>
    <row r="1" spans="1:18" s="481" customFormat="1">
      <c r="A1" s="481" t="s">
        <v>3440</v>
      </c>
      <c r="B1" s="481" t="s">
        <v>3441</v>
      </c>
      <c r="C1" s="632"/>
      <c r="F1" s="481" t="s">
        <v>3451</v>
      </c>
    </row>
    <row r="2" spans="1:18" s="481" customFormat="1" ht="15.75">
      <c r="C2" s="632"/>
      <c r="J2" s="748" t="s">
        <v>3800</v>
      </c>
    </row>
    <row r="3" spans="1:18" s="481" customFormat="1">
      <c r="A3" s="481" t="s">
        <v>3442</v>
      </c>
      <c r="C3" s="632"/>
      <c r="J3" s="481" t="s">
        <v>3801</v>
      </c>
    </row>
    <row r="4" spans="1:18" s="481" customFormat="1">
      <c r="C4" s="632"/>
    </row>
    <row r="5" spans="1:18">
      <c r="A5" s="481" t="s">
        <v>3436</v>
      </c>
      <c r="F5" t="s">
        <v>3384</v>
      </c>
      <c r="P5" s="481"/>
    </row>
    <row r="6" spans="1:18">
      <c r="A6" s="481" t="s">
        <v>3437</v>
      </c>
      <c r="F6" t="s">
        <v>3387</v>
      </c>
      <c r="P6" s="481"/>
    </row>
    <row r="7" spans="1:18">
      <c r="C7" s="632" t="s">
        <v>3389</v>
      </c>
      <c r="P7" s="481"/>
    </row>
    <row r="8" spans="1:18" s="418" customFormat="1" ht="15.75" customHeight="1">
      <c r="A8" s="418" t="s">
        <v>3439</v>
      </c>
      <c r="C8" s="711"/>
      <c r="D8" s="390"/>
      <c r="E8" s="405"/>
      <c r="F8" s="579" t="s">
        <v>3388</v>
      </c>
      <c r="I8" s="493" t="s">
        <v>2520</v>
      </c>
      <c r="J8" s="97" t="s">
        <v>1156</v>
      </c>
      <c r="K8" s="97" t="s">
        <v>1157</v>
      </c>
      <c r="L8" s="97" t="s">
        <v>1158</v>
      </c>
      <c r="M8" s="97" t="s">
        <v>1159</v>
      </c>
      <c r="N8" s="97" t="s">
        <v>1160</v>
      </c>
      <c r="O8" s="97" t="s">
        <v>1161</v>
      </c>
      <c r="P8" s="97" t="s">
        <v>1162</v>
      </c>
      <c r="Q8" s="97" t="s">
        <v>1163</v>
      </c>
    </row>
    <row r="9" spans="1:18" s="418" customFormat="1">
      <c r="B9" s="493" t="s">
        <v>2740</v>
      </c>
      <c r="C9" s="711"/>
      <c r="E9" s="383"/>
      <c r="G9" s="411"/>
    </row>
    <row r="10" spans="1:18" s="418" customFormat="1">
      <c r="A10" s="490" t="s">
        <v>1154</v>
      </c>
      <c r="B10" s="490" t="s">
        <v>2513</v>
      </c>
      <c r="C10" s="712" t="s">
        <v>2511</v>
      </c>
      <c r="D10" s="492" t="s">
        <v>2512</v>
      </c>
      <c r="E10" s="491" t="s">
        <v>2514</v>
      </c>
      <c r="F10" s="436" t="s">
        <v>2515</v>
      </c>
      <c r="G10" s="491" t="s">
        <v>159</v>
      </c>
      <c r="H10" s="491" t="s">
        <v>1162</v>
      </c>
      <c r="I10" s="491" t="s">
        <v>2516</v>
      </c>
      <c r="J10" s="491" t="s">
        <v>2517</v>
      </c>
      <c r="K10" s="491" t="s">
        <v>159</v>
      </c>
      <c r="L10" s="491" t="s">
        <v>143</v>
      </c>
      <c r="M10" s="491" t="s">
        <v>2518</v>
      </c>
      <c r="N10" s="491" t="s">
        <v>159</v>
      </c>
      <c r="O10" s="491" t="s">
        <v>143</v>
      </c>
      <c r="P10" s="491" t="s">
        <v>2519</v>
      </c>
      <c r="Q10" s="491" t="s">
        <v>159</v>
      </c>
      <c r="R10" s="491" t="s">
        <v>143</v>
      </c>
    </row>
    <row r="11" spans="1:18">
      <c r="B11" t="s">
        <v>4252</v>
      </c>
    </row>
    <row r="12" spans="1:18" s="417" customFormat="1">
      <c r="A12" s="417" t="s">
        <v>4249</v>
      </c>
      <c r="C12" s="713" t="s">
        <v>709</v>
      </c>
      <c r="I12" s="417" t="s">
        <v>3801</v>
      </c>
    </row>
    <row r="13" spans="1:18">
      <c r="B13" s="413"/>
      <c r="C13" t="s">
        <v>866</v>
      </c>
      <c r="D13" t="s">
        <v>865</v>
      </c>
      <c r="E13">
        <v>73.14</v>
      </c>
      <c r="F13" s="17" t="s">
        <v>867</v>
      </c>
      <c r="I13" s="481" t="s">
        <v>4368</v>
      </c>
    </row>
    <row r="14" spans="1:18" s="481" customFormat="1">
      <c r="A14" s="481" t="s">
        <v>4251</v>
      </c>
      <c r="F14" s="545"/>
    </row>
    <row r="15" spans="1:18">
      <c r="C15" s="581" t="s">
        <v>3407</v>
      </c>
      <c r="D15"/>
      <c r="E15"/>
      <c r="I15" s="481" t="s">
        <v>4369</v>
      </c>
    </row>
    <row r="16" spans="1:18">
      <c r="C16" s="581" t="s">
        <v>3408</v>
      </c>
      <c r="D16"/>
      <c r="E16"/>
      <c r="I16" s="481" t="s">
        <v>4370</v>
      </c>
    </row>
    <row r="17" spans="3:16">
      <c r="C17" s="581" t="s">
        <v>3409</v>
      </c>
      <c r="D17"/>
      <c r="E17"/>
    </row>
    <row r="18" spans="3:16" ht="16.5">
      <c r="C18" s="581" t="s">
        <v>3410</v>
      </c>
      <c r="D18"/>
      <c r="E18"/>
      <c r="I18" s="791" t="s">
        <v>4371</v>
      </c>
    </row>
    <row r="19" spans="3:16">
      <c r="C19" s="581" t="s">
        <v>3411</v>
      </c>
      <c r="D19"/>
      <c r="E19"/>
      <c r="I19" s="481" t="s">
        <v>4372</v>
      </c>
    </row>
    <row r="20" spans="3:16">
      <c r="C20" s="581" t="s">
        <v>3412</v>
      </c>
      <c r="D20"/>
      <c r="E20"/>
    </row>
    <row r="21" spans="3:16">
      <c r="C21" s="581" t="s">
        <v>3413</v>
      </c>
      <c r="D21"/>
      <c r="E21"/>
    </row>
    <row r="22" spans="3:16">
      <c r="C22" s="581" t="s">
        <v>3414</v>
      </c>
      <c r="D22"/>
      <c r="E22"/>
    </row>
    <row r="23" spans="3:16">
      <c r="C23" s="581" t="s">
        <v>3415</v>
      </c>
      <c r="D23"/>
      <c r="E23"/>
    </row>
    <row r="24" spans="3:16">
      <c r="C24" s="581" t="s">
        <v>3416</v>
      </c>
      <c r="D24"/>
      <c r="E24"/>
    </row>
    <row r="25" spans="3:16">
      <c r="C25" s="632" t="s">
        <v>3821</v>
      </c>
      <c r="F25" s="545" t="s">
        <v>3822</v>
      </c>
      <c r="G25" t="s">
        <v>3638</v>
      </c>
      <c r="I25" t="s">
        <v>4067</v>
      </c>
      <c r="P25" s="481" t="s">
        <v>3802</v>
      </c>
    </row>
    <row r="26" spans="3:16">
      <c r="C26" s="632" t="s">
        <v>3823</v>
      </c>
      <c r="F26" s="545" t="s">
        <v>4057</v>
      </c>
      <c r="P26" s="481" t="s">
        <v>3803</v>
      </c>
    </row>
    <row r="27" spans="3:16" s="481" customFormat="1">
      <c r="C27" s="632"/>
      <c r="P27" s="481" t="s">
        <v>3804</v>
      </c>
    </row>
    <row r="28" spans="3:16" s="481" customFormat="1">
      <c r="C28" s="632"/>
      <c r="F28" s="481" t="s">
        <v>3820</v>
      </c>
    </row>
    <row r="29" spans="3:16">
      <c r="F29" s="41"/>
      <c r="P29" s="481" t="s">
        <v>3805</v>
      </c>
    </row>
    <row r="30" spans="3:16">
      <c r="F30" s="41"/>
      <c r="P30" s="481" t="s">
        <v>3806</v>
      </c>
    </row>
    <row r="31" spans="3:16">
      <c r="F31" s="41"/>
      <c r="P31" s="481"/>
    </row>
    <row r="32" spans="3:16">
      <c r="F32" s="41"/>
      <c r="P32" s="481" t="s">
        <v>3807</v>
      </c>
    </row>
    <row r="33" spans="1:16">
      <c r="F33" s="41"/>
      <c r="P33" s="481" t="s">
        <v>3808</v>
      </c>
    </row>
    <row r="34" spans="1:16">
      <c r="F34" s="41"/>
      <c r="P34" s="481" t="s">
        <v>3809</v>
      </c>
    </row>
    <row r="35" spans="1:16">
      <c r="C35" s="632" t="s">
        <v>685</v>
      </c>
      <c r="F35" s="41"/>
      <c r="P35" s="481" t="s">
        <v>3810</v>
      </c>
    </row>
    <row r="36" spans="1:16">
      <c r="C36" s="632" t="s">
        <v>686</v>
      </c>
      <c r="F36" s="41"/>
      <c r="P36" s="481" t="s">
        <v>3811</v>
      </c>
    </row>
    <row r="37" spans="1:16">
      <c r="C37" s="632" t="s">
        <v>371</v>
      </c>
      <c r="F37" s="41"/>
      <c r="P37" s="481"/>
    </row>
    <row r="38" spans="1:16">
      <c r="C38" s="632" t="s">
        <v>687</v>
      </c>
      <c r="F38" s="41"/>
      <c r="P38" s="481" t="s">
        <v>3812</v>
      </c>
    </row>
    <row r="39" spans="1:16">
      <c r="C39" s="632" t="s">
        <v>688</v>
      </c>
      <c r="F39" s="41"/>
      <c r="P39" s="481" t="s">
        <v>3813</v>
      </c>
    </row>
    <row r="40" spans="1:16" s="481" customFormat="1">
      <c r="C40" s="632"/>
      <c r="F40" s="417"/>
    </row>
    <row r="41" spans="1:16">
      <c r="A41" s="481"/>
      <c r="B41" s="481"/>
      <c r="P41" s="481" t="s">
        <v>3814</v>
      </c>
    </row>
    <row r="42" spans="1:16">
      <c r="A42" s="481"/>
      <c r="B42" s="481"/>
      <c r="P42" s="481"/>
    </row>
    <row r="43" spans="1:16">
      <c r="A43" s="481"/>
      <c r="B43" s="481"/>
      <c r="C43" s="717" t="s">
        <v>4171</v>
      </c>
      <c r="F43" s="417"/>
      <c r="P43" s="481" t="s">
        <v>3815</v>
      </c>
    </row>
    <row r="44" spans="1:16">
      <c r="A44" s="481"/>
      <c r="B44" s="481"/>
      <c r="C44" s="717" t="s">
        <v>4173</v>
      </c>
      <c r="F44" s="417"/>
      <c r="P44" s="481" t="s">
        <v>3816</v>
      </c>
    </row>
    <row r="45" spans="1:16">
      <c r="C45" s="717" t="s">
        <v>4174</v>
      </c>
      <c r="F45" s="41"/>
      <c r="P45" s="481" t="s">
        <v>3814</v>
      </c>
    </row>
    <row r="46" spans="1:16">
      <c r="A46" s="419" t="s">
        <v>4175</v>
      </c>
      <c r="C46" s="713" t="s">
        <v>699</v>
      </c>
      <c r="F46" s="41"/>
      <c r="P46" s="481"/>
    </row>
    <row r="47" spans="1:16" s="481" customFormat="1">
      <c r="A47" s="419" t="s">
        <v>4170</v>
      </c>
      <c r="C47" s="715" t="s">
        <v>4068</v>
      </c>
      <c r="D47" s="545" t="s">
        <v>3638</v>
      </c>
      <c r="E47" s="545"/>
      <c r="F47" s="545" t="s">
        <v>4069</v>
      </c>
      <c r="G47" s="545" t="s">
        <v>3820</v>
      </c>
      <c r="H47" s="545" t="s">
        <v>4250</v>
      </c>
    </row>
    <row r="48" spans="1:16">
      <c r="A48" s="481"/>
      <c r="B48" s="481"/>
      <c r="C48" s="632" t="s">
        <v>689</v>
      </c>
      <c r="F48" s="41"/>
      <c r="P48" s="481" t="s">
        <v>3817</v>
      </c>
    </row>
    <row r="49" spans="1:16">
      <c r="A49" s="481"/>
      <c r="B49" s="481"/>
      <c r="C49" s="632" t="s">
        <v>690</v>
      </c>
      <c r="F49" s="41"/>
      <c r="P49" s="481" t="s">
        <v>3818</v>
      </c>
    </row>
    <row r="50" spans="1:16">
      <c r="A50" s="481"/>
      <c r="B50" s="481"/>
      <c r="C50" s="632" t="s">
        <v>691</v>
      </c>
      <c r="F50" s="41"/>
    </row>
    <row r="51" spans="1:16">
      <c r="C51" s="632" t="s">
        <v>692</v>
      </c>
      <c r="F51" s="41"/>
    </row>
    <row r="52" spans="1:16">
      <c r="C52" s="632" t="s">
        <v>693</v>
      </c>
      <c r="F52" s="41"/>
    </row>
    <row r="53" spans="1:16">
      <c r="C53" s="632" t="s">
        <v>694</v>
      </c>
      <c r="F53" s="41"/>
    </row>
    <row r="54" spans="1:16">
      <c r="C54" s="632" t="s">
        <v>695</v>
      </c>
      <c r="F54" s="41"/>
    </row>
    <row r="55" spans="1:16" s="481" customFormat="1">
      <c r="A55"/>
      <c r="B55"/>
      <c r="C55" s="632" t="s">
        <v>696</v>
      </c>
      <c r="F55" s="41"/>
    </row>
    <row r="56" spans="1:16" s="481" customFormat="1">
      <c r="A56"/>
      <c r="B56"/>
      <c r="C56" s="632" t="s">
        <v>697</v>
      </c>
      <c r="F56" s="41"/>
    </row>
    <row r="57" spans="1:16" s="481" customFormat="1">
      <c r="A57"/>
      <c r="B57"/>
      <c r="C57" s="632" t="s">
        <v>698</v>
      </c>
      <c r="F57" s="41"/>
    </row>
    <row r="58" spans="1:16" s="481" customFormat="1">
      <c r="A58"/>
      <c r="B58"/>
      <c r="C58" s="632"/>
      <c r="F58" s="41"/>
    </row>
    <row r="59" spans="1:16" s="481" customFormat="1">
      <c r="C59" s="714" t="s">
        <v>3396</v>
      </c>
      <c r="F59" s="417"/>
    </row>
    <row r="60" spans="1:16" s="481" customFormat="1">
      <c r="C60" s="714"/>
      <c r="F60" s="417"/>
    </row>
    <row r="61" spans="1:16" s="481" customFormat="1">
      <c r="C61" s="714" t="s">
        <v>3397</v>
      </c>
      <c r="F61" s="417"/>
    </row>
    <row r="62" spans="1:16" s="481" customFormat="1">
      <c r="C62" s="714" t="s">
        <v>3398</v>
      </c>
      <c r="F62" s="417"/>
    </row>
    <row r="63" spans="1:16" s="481" customFormat="1">
      <c r="C63" s="714" t="s">
        <v>3399</v>
      </c>
      <c r="F63" s="417"/>
    </row>
    <row r="64" spans="1:16" s="481" customFormat="1">
      <c r="C64" s="714" t="s">
        <v>3400</v>
      </c>
      <c r="F64" s="417"/>
    </row>
    <row r="65" spans="1:6" s="481" customFormat="1">
      <c r="C65" s="714" t="s">
        <v>3401</v>
      </c>
      <c r="F65" s="417"/>
    </row>
    <row r="66" spans="1:6" s="481" customFormat="1">
      <c r="C66" s="714" t="s">
        <v>3402</v>
      </c>
      <c r="F66" s="417"/>
    </row>
    <row r="67" spans="1:6" s="481" customFormat="1">
      <c r="C67" s="714" t="s">
        <v>3403</v>
      </c>
      <c r="F67" s="417"/>
    </row>
    <row r="68" spans="1:6">
      <c r="A68" s="481"/>
      <c r="B68" s="481"/>
      <c r="C68" s="714" t="s">
        <v>3404</v>
      </c>
      <c r="F68" s="417"/>
    </row>
    <row r="69" spans="1:6">
      <c r="A69" s="481"/>
      <c r="B69" s="481"/>
      <c r="C69" s="714" t="s">
        <v>3405</v>
      </c>
      <c r="F69" s="417"/>
    </row>
    <row r="70" spans="1:6">
      <c r="A70" s="481"/>
      <c r="B70" s="481"/>
      <c r="C70" s="714" t="s">
        <v>3406</v>
      </c>
      <c r="F70" s="417"/>
    </row>
    <row r="71" spans="1:6">
      <c r="A71" s="481"/>
      <c r="B71" s="481"/>
      <c r="F71" s="417"/>
    </row>
    <row r="72" spans="1:6">
      <c r="F72" s="41"/>
    </row>
    <row r="73" spans="1:6">
      <c r="C73" s="713" t="s">
        <v>700</v>
      </c>
      <c r="F73" s="41"/>
    </row>
    <row r="74" spans="1:6">
      <c r="C74" s="632" t="s">
        <v>701</v>
      </c>
    </row>
    <row r="75" spans="1:6">
      <c r="C75" s="632" t="s">
        <v>702</v>
      </c>
    </row>
    <row r="76" spans="1:6">
      <c r="C76" s="632" t="s">
        <v>703</v>
      </c>
    </row>
    <row r="77" spans="1:6">
      <c r="C77" s="632" t="s">
        <v>704</v>
      </c>
    </row>
    <row r="78" spans="1:6">
      <c r="C78" s="632" t="s">
        <v>705</v>
      </c>
    </row>
    <row r="79" spans="1:6">
      <c r="C79" s="632" t="s">
        <v>706</v>
      </c>
    </row>
    <row r="80" spans="1:6" s="481" customFormat="1">
      <c r="A80"/>
      <c r="B80"/>
      <c r="C80" s="632" t="s">
        <v>707</v>
      </c>
      <c r="F80"/>
    </row>
    <row r="81" spans="1:9" s="481" customFormat="1">
      <c r="A81"/>
      <c r="B81"/>
      <c r="C81" s="632" t="s">
        <v>708</v>
      </c>
      <c r="F81"/>
    </row>
    <row r="82" spans="1:9" s="481" customFormat="1">
      <c r="A82"/>
      <c r="B82"/>
      <c r="C82" s="632"/>
      <c r="F82"/>
    </row>
    <row r="83" spans="1:9" s="481" customFormat="1">
      <c r="A83"/>
      <c r="B83"/>
      <c r="C83" s="713" t="s">
        <v>3385</v>
      </c>
      <c r="F83"/>
    </row>
    <row r="84" spans="1:9" s="481" customFormat="1">
      <c r="C84" s="715" t="s">
        <v>4070</v>
      </c>
    </row>
    <row r="85" spans="1:9" s="481" customFormat="1">
      <c r="C85" s="713"/>
    </row>
    <row r="86" spans="1:9" s="481" customFormat="1">
      <c r="C86" s="715" t="s">
        <v>4071</v>
      </c>
      <c r="D86" s="545" t="s">
        <v>3638</v>
      </c>
      <c r="F86" s="481" t="s">
        <v>4072</v>
      </c>
    </row>
    <row r="87" spans="1:9">
      <c r="A87" s="481"/>
      <c r="B87" s="481"/>
      <c r="C87" s="715" t="s">
        <v>3390</v>
      </c>
      <c r="F87" s="481"/>
      <c r="G87" s="481"/>
      <c r="H87" s="481"/>
      <c r="I87" s="481"/>
    </row>
    <row r="88" spans="1:9">
      <c r="A88" s="481"/>
      <c r="B88" s="481"/>
      <c r="C88" s="715" t="s">
        <v>3391</v>
      </c>
      <c r="F88" s="481"/>
      <c r="G88" s="481"/>
      <c r="H88" s="481"/>
      <c r="I88" s="481"/>
    </row>
    <row r="89" spans="1:9">
      <c r="A89" s="481"/>
      <c r="B89" s="481"/>
      <c r="C89" s="715" t="s">
        <v>3392</v>
      </c>
      <c r="F89" s="481"/>
    </row>
    <row r="90" spans="1:9">
      <c r="A90" s="481"/>
      <c r="B90" s="481"/>
      <c r="C90" s="715" t="s">
        <v>3393</v>
      </c>
      <c r="F90" s="481"/>
    </row>
    <row r="91" spans="1:9">
      <c r="C91" s="715" t="s">
        <v>3394</v>
      </c>
      <c r="F91" s="481"/>
    </row>
    <row r="92" spans="1:9">
      <c r="C92" s="715" t="s">
        <v>3395</v>
      </c>
      <c r="F92" s="481"/>
    </row>
    <row r="94" spans="1:9" s="481" customFormat="1">
      <c r="A94"/>
      <c r="B94"/>
      <c r="C94" s="713" t="s">
        <v>3386</v>
      </c>
      <c r="F94"/>
    </row>
    <row r="95" spans="1:9" s="481" customFormat="1">
      <c r="A95"/>
      <c r="B95"/>
      <c r="C95" s="632"/>
      <c r="D95" s="481" t="s">
        <v>3578</v>
      </c>
      <c r="F95"/>
    </row>
    <row r="96" spans="1:9" s="481" customFormat="1">
      <c r="A96" s="419" t="s">
        <v>3580</v>
      </c>
      <c r="B96"/>
      <c r="C96" s="632"/>
      <c r="F96"/>
    </row>
    <row r="97" spans="1:17" s="481" customFormat="1">
      <c r="A97"/>
      <c r="B97"/>
      <c r="C97" s="713" t="s">
        <v>3438</v>
      </c>
      <c r="F97"/>
    </row>
    <row r="98" spans="1:17" s="481" customFormat="1">
      <c r="A98" s="545" t="s">
        <v>3579</v>
      </c>
      <c r="C98" s="713"/>
    </row>
    <row r="99" spans="1:17" s="481" customFormat="1">
      <c r="C99" s="713"/>
    </row>
    <row r="100" spans="1:17">
      <c r="A100" s="481"/>
      <c r="B100" s="481"/>
      <c r="C100" s="733" t="s">
        <v>3581</v>
      </c>
      <c r="F100" s="481"/>
    </row>
    <row r="101" spans="1:17" s="419" customFormat="1">
      <c r="A101" s="481"/>
      <c r="B101" s="481"/>
      <c r="C101" s="713"/>
      <c r="D101" s="481"/>
      <c r="E101" s="481"/>
      <c r="F101" s="481"/>
    </row>
    <row r="102" spans="1:17">
      <c r="A102" s="481"/>
      <c r="B102" s="481"/>
      <c r="C102" s="734" t="s">
        <v>3582</v>
      </c>
    </row>
    <row r="103" spans="1:17" ht="25.5">
      <c r="A103" s="481"/>
      <c r="B103" s="481"/>
      <c r="C103" s="716" t="s">
        <v>3443</v>
      </c>
      <c r="D103" s="585" t="s">
        <v>3445</v>
      </c>
      <c r="E103" s="585" t="s">
        <v>3447</v>
      </c>
      <c r="F103" s="585" t="s">
        <v>3449</v>
      </c>
    </row>
    <row r="104" spans="1:17" ht="25.5">
      <c r="C104" s="716" t="s">
        <v>3444</v>
      </c>
      <c r="D104" s="585" t="s">
        <v>3446</v>
      </c>
      <c r="E104" s="585" t="s">
        <v>3448</v>
      </c>
      <c r="F104" s="585" t="s">
        <v>3450</v>
      </c>
      <c r="O104" s="824" t="s">
        <v>3427</v>
      </c>
      <c r="P104" s="824"/>
      <c r="Q104" s="824"/>
    </row>
    <row r="105" spans="1:17">
      <c r="A105" s="419"/>
      <c r="B105" s="419"/>
      <c r="D105" s="419"/>
      <c r="E105" s="419"/>
      <c r="F105" s="419"/>
      <c r="O105" s="824"/>
      <c r="P105" s="824"/>
      <c r="Q105" s="824"/>
    </row>
    <row r="106" spans="1:17">
      <c r="C106" s="717"/>
      <c r="H106" t="s">
        <v>964</v>
      </c>
      <c r="K106" t="s">
        <v>961</v>
      </c>
      <c r="O106" s="583"/>
      <c r="P106" s="583"/>
      <c r="Q106" s="583"/>
    </row>
    <row r="107" spans="1:17">
      <c r="O107" s="584"/>
      <c r="P107" s="584"/>
      <c r="Q107" s="584"/>
    </row>
    <row r="108" spans="1:17">
      <c r="G108" t="s">
        <v>3342</v>
      </c>
      <c r="H108" t="s">
        <v>3343</v>
      </c>
      <c r="O108" s="584"/>
      <c r="P108" s="584"/>
      <c r="Q108" s="584"/>
    </row>
    <row r="109" spans="1:17">
      <c r="C109" s="632" t="s">
        <v>3339</v>
      </c>
      <c r="H109" s="471">
        <v>13.69</v>
      </c>
      <c r="O109" s="584"/>
      <c r="P109" s="584"/>
      <c r="Q109" s="584"/>
    </row>
    <row r="110" spans="1:17">
      <c r="F110" t="s">
        <v>962</v>
      </c>
      <c r="H110" s="471">
        <v>33.24</v>
      </c>
      <c r="O110" s="584"/>
      <c r="P110" s="584"/>
      <c r="Q110" s="584"/>
    </row>
    <row r="111" spans="1:17">
      <c r="C111" s="632" t="s">
        <v>1018</v>
      </c>
      <c r="H111" s="471">
        <v>32</v>
      </c>
      <c r="O111" s="584"/>
      <c r="P111" s="584"/>
      <c r="Q111" s="584"/>
    </row>
    <row r="112" spans="1:17">
      <c r="F112" t="s">
        <v>3341</v>
      </c>
      <c r="H112" s="471">
        <v>6.5</v>
      </c>
      <c r="K112" t="s">
        <v>3346</v>
      </c>
      <c r="O112" s="584"/>
      <c r="P112" s="584"/>
      <c r="Q112" s="584"/>
    </row>
    <row r="113" spans="3:17">
      <c r="C113" s="632" t="s">
        <v>3340</v>
      </c>
      <c r="F113" t="s">
        <v>2105</v>
      </c>
      <c r="O113" s="584"/>
      <c r="P113" s="584"/>
      <c r="Q113" s="584"/>
    </row>
    <row r="114" spans="3:17">
      <c r="C114" s="632" t="s">
        <v>3340</v>
      </c>
      <c r="F114" t="s">
        <v>42</v>
      </c>
      <c r="O114" s="583"/>
      <c r="P114" s="583"/>
      <c r="Q114" s="583"/>
    </row>
    <row r="115" spans="3:17" ht="33.75">
      <c r="C115" s="632" t="s">
        <v>3340</v>
      </c>
      <c r="F115" t="s">
        <v>3344</v>
      </c>
      <c r="O115" s="583" t="s">
        <v>3428</v>
      </c>
      <c r="P115" s="583" t="s">
        <v>3429</v>
      </c>
      <c r="Q115" s="583" t="s">
        <v>3430</v>
      </c>
    </row>
    <row r="116" spans="3:17">
      <c r="C116" s="632" t="s">
        <v>3340</v>
      </c>
      <c r="F116" t="s">
        <v>3345</v>
      </c>
      <c r="H116" t="s">
        <v>3348</v>
      </c>
      <c r="O116" s="583"/>
      <c r="P116" s="583"/>
      <c r="Q116" s="583"/>
    </row>
    <row r="117" spans="3:17">
      <c r="C117" s="632" t="s">
        <v>3340</v>
      </c>
      <c r="H117" s="471">
        <v>5.99</v>
      </c>
      <c r="O117" s="583"/>
      <c r="P117" s="583"/>
      <c r="Q117" s="583"/>
    </row>
    <row r="118" spans="3:17">
      <c r="C118" s="632" t="s">
        <v>3340</v>
      </c>
      <c r="H118" s="471">
        <v>7.5</v>
      </c>
      <c r="O118" s="584"/>
      <c r="P118" s="584"/>
      <c r="Q118" s="584"/>
    </row>
    <row r="119" spans="3:17">
      <c r="C119" s="632" t="s">
        <v>3340</v>
      </c>
      <c r="H119" s="471">
        <v>5.33</v>
      </c>
      <c r="O119" s="584"/>
      <c r="P119" s="584"/>
      <c r="Q119" s="584"/>
    </row>
    <row r="120" spans="3:17">
      <c r="F120" t="s">
        <v>3341</v>
      </c>
      <c r="H120" s="471">
        <v>5.5</v>
      </c>
      <c r="O120" s="584"/>
      <c r="P120" s="584"/>
      <c r="Q120" s="584"/>
    </row>
    <row r="121" spans="3:17">
      <c r="C121" s="632" t="s">
        <v>3347</v>
      </c>
      <c r="F121" t="s">
        <v>2105</v>
      </c>
      <c r="H121" s="471">
        <v>50.93</v>
      </c>
      <c r="O121" s="584"/>
      <c r="P121" s="584"/>
      <c r="Q121" s="584"/>
    </row>
    <row r="122" spans="3:17">
      <c r="C122" s="632" t="s">
        <v>3347</v>
      </c>
      <c r="F122" t="s">
        <v>3344</v>
      </c>
      <c r="H122" s="472">
        <v>55</v>
      </c>
      <c r="O122" s="584"/>
      <c r="P122" s="584"/>
      <c r="Q122" s="584"/>
    </row>
    <row r="123" spans="3:17">
      <c r="C123" s="632" t="s">
        <v>3347</v>
      </c>
      <c r="F123" t="s">
        <v>3345</v>
      </c>
      <c r="H123" s="471">
        <v>96.36</v>
      </c>
      <c r="O123" s="584"/>
      <c r="P123" s="584"/>
      <c r="Q123" s="584"/>
    </row>
    <row r="124" spans="3:17">
      <c r="C124" s="632" t="s">
        <v>3347</v>
      </c>
      <c r="F124" t="s">
        <v>3349</v>
      </c>
      <c r="O124" s="584"/>
      <c r="P124" s="584"/>
      <c r="Q124" s="584"/>
    </row>
    <row r="125" spans="3:17">
      <c r="C125" s="632" t="s">
        <v>3347</v>
      </c>
      <c r="F125" t="s">
        <v>3350</v>
      </c>
      <c r="H125" t="s">
        <v>3354</v>
      </c>
      <c r="O125" s="583"/>
      <c r="P125" s="583"/>
      <c r="Q125" s="583"/>
    </row>
    <row r="126" spans="3:17" ht="33.75">
      <c r="C126" s="632" t="s">
        <v>3347</v>
      </c>
      <c r="F126" t="s">
        <v>3351</v>
      </c>
      <c r="O126" s="583" t="s">
        <v>3431</v>
      </c>
      <c r="P126" s="583" t="s">
        <v>3432</v>
      </c>
      <c r="Q126" s="583" t="s">
        <v>3433</v>
      </c>
    </row>
    <row r="127" spans="3:17">
      <c r="C127" s="632" t="s">
        <v>3347</v>
      </c>
      <c r="F127" t="s">
        <v>3352</v>
      </c>
      <c r="O127" s="824" t="s">
        <v>3434</v>
      </c>
      <c r="P127" s="824"/>
      <c r="Q127" s="824"/>
    </row>
    <row r="128" spans="3:17">
      <c r="C128" s="632" t="s">
        <v>3347</v>
      </c>
      <c r="O128" s="824"/>
      <c r="P128" s="824"/>
      <c r="Q128" s="824"/>
    </row>
    <row r="129" spans="3:17">
      <c r="F129" t="s">
        <v>3341</v>
      </c>
      <c r="O129" s="583"/>
      <c r="P129" s="583"/>
      <c r="Q129" s="582"/>
    </row>
    <row r="130" spans="3:17">
      <c r="C130" s="632" t="s">
        <v>3353</v>
      </c>
      <c r="O130" s="584"/>
      <c r="P130" s="584"/>
      <c r="Q130" s="582"/>
    </row>
    <row r="131" spans="3:17">
      <c r="C131" s="632" t="s">
        <v>3353</v>
      </c>
      <c r="O131" s="584"/>
      <c r="P131" s="584"/>
      <c r="Q131" s="582"/>
    </row>
    <row r="132" spans="3:17">
      <c r="C132" s="632" t="s">
        <v>3353</v>
      </c>
      <c r="O132" s="584"/>
      <c r="P132" s="584"/>
      <c r="Q132" s="582"/>
    </row>
    <row r="133" spans="3:17">
      <c r="C133" s="632" t="s">
        <v>3353</v>
      </c>
      <c r="H133" t="s">
        <v>3356</v>
      </c>
      <c r="O133" s="584"/>
      <c r="P133" s="584"/>
      <c r="Q133" s="582"/>
    </row>
    <row r="134" spans="3:17">
      <c r="C134" s="632" t="s">
        <v>3353</v>
      </c>
      <c r="H134" t="s">
        <v>3358</v>
      </c>
      <c r="O134" s="584"/>
      <c r="P134" s="584"/>
      <c r="Q134" s="582"/>
    </row>
    <row r="135" spans="3:17">
      <c r="C135" s="632" t="s">
        <v>3353</v>
      </c>
      <c r="O135" s="584"/>
      <c r="P135" s="584"/>
      <c r="Q135" s="582"/>
    </row>
    <row r="136" spans="3:17">
      <c r="C136" s="632" t="s">
        <v>3353</v>
      </c>
      <c r="O136" s="584"/>
      <c r="P136" s="584"/>
      <c r="Q136" s="582"/>
    </row>
    <row r="137" spans="3:17">
      <c r="F137" t="s">
        <v>3341</v>
      </c>
      <c r="O137" s="583"/>
      <c r="P137" s="583"/>
      <c r="Q137" s="582"/>
    </row>
    <row r="138" spans="3:17" ht="22.5">
      <c r="C138" s="632" t="s">
        <v>3355</v>
      </c>
      <c r="F138" t="s">
        <v>2105</v>
      </c>
      <c r="O138" s="583" t="s">
        <v>3435</v>
      </c>
      <c r="P138" s="583" t="s">
        <v>696</v>
      </c>
      <c r="Q138" s="582"/>
    </row>
    <row r="139" spans="3:17">
      <c r="C139" s="632" t="s">
        <v>3357</v>
      </c>
    </row>
    <row r="140" spans="3:17">
      <c r="C140" s="632" t="s">
        <v>3355</v>
      </c>
    </row>
    <row r="141" spans="3:17">
      <c r="C141" s="632" t="s">
        <v>3355</v>
      </c>
      <c r="H141" t="s">
        <v>3360</v>
      </c>
      <c r="Q141" s="481"/>
    </row>
    <row r="142" spans="3:17">
      <c r="C142" s="632" t="s">
        <v>3355</v>
      </c>
      <c r="H142" s="471">
        <v>47</v>
      </c>
    </row>
    <row r="143" spans="3:17">
      <c r="C143" s="632" t="s">
        <v>3355</v>
      </c>
      <c r="H143" s="471">
        <v>30.24</v>
      </c>
      <c r="J143" t="s">
        <v>3361</v>
      </c>
    </row>
    <row r="144" spans="3:17">
      <c r="C144" s="632" t="s">
        <v>3355</v>
      </c>
      <c r="H144" s="471">
        <v>35</v>
      </c>
      <c r="J144" t="s">
        <v>3362</v>
      </c>
    </row>
    <row r="145" spans="1:10">
      <c r="F145" t="s">
        <v>3341</v>
      </c>
    </row>
    <row r="146" spans="1:10">
      <c r="C146" s="632" t="s">
        <v>3359</v>
      </c>
      <c r="F146" t="s">
        <v>2105</v>
      </c>
    </row>
    <row r="147" spans="1:10">
      <c r="C147" s="632" t="s">
        <v>3359</v>
      </c>
      <c r="F147" t="s">
        <v>42</v>
      </c>
    </row>
    <row r="148" spans="1:10">
      <c r="C148" s="632" t="s">
        <v>3359</v>
      </c>
      <c r="F148" t="s">
        <v>3345</v>
      </c>
    </row>
    <row r="149" spans="1:10">
      <c r="C149" s="632" t="s">
        <v>3359</v>
      </c>
      <c r="H149" t="s">
        <v>3364</v>
      </c>
    </row>
    <row r="150" spans="1:10">
      <c r="C150" s="632" t="s">
        <v>3359</v>
      </c>
      <c r="H150" s="471">
        <v>22</v>
      </c>
    </row>
    <row r="151" spans="1:10">
      <c r="C151" s="632" t="s">
        <v>3359</v>
      </c>
      <c r="H151" s="471">
        <v>13.32</v>
      </c>
    </row>
    <row r="152" spans="1:10">
      <c r="C152" s="632" t="s">
        <v>3359</v>
      </c>
      <c r="H152" s="471">
        <v>16.05</v>
      </c>
    </row>
    <row r="153" spans="1:10">
      <c r="F153" t="s">
        <v>3341</v>
      </c>
      <c r="H153" t="s">
        <v>3584</v>
      </c>
    </row>
    <row r="154" spans="1:10">
      <c r="C154" s="632" t="s">
        <v>3363</v>
      </c>
      <c r="F154" t="s">
        <v>2105</v>
      </c>
    </row>
    <row r="155" spans="1:10">
      <c r="C155" s="632" t="s">
        <v>3363</v>
      </c>
      <c r="F155" t="s">
        <v>42</v>
      </c>
    </row>
    <row r="156" spans="1:10">
      <c r="A156" t="s">
        <v>3597</v>
      </c>
      <c r="C156" s="632" t="s">
        <v>3363</v>
      </c>
      <c r="F156" t="s">
        <v>3345</v>
      </c>
    </row>
    <row r="157" spans="1:10">
      <c r="C157" s="632" t="s">
        <v>3363</v>
      </c>
      <c r="F157" t="s">
        <v>3583</v>
      </c>
    </row>
    <row r="158" spans="1:10">
      <c r="C158" s="632" t="s">
        <v>3363</v>
      </c>
      <c r="H158" s="471">
        <v>351.8</v>
      </c>
    </row>
    <row r="159" spans="1:10">
      <c r="C159" s="632" t="s">
        <v>3363</v>
      </c>
      <c r="H159" s="471">
        <v>199</v>
      </c>
      <c r="J159" t="s">
        <v>3366</v>
      </c>
    </row>
    <row r="160" spans="1:10">
      <c r="C160" s="632" t="s">
        <v>3363</v>
      </c>
      <c r="H160" s="471">
        <v>384</v>
      </c>
    </row>
    <row r="161" spans="3:10">
      <c r="C161" s="632" t="s">
        <v>3363</v>
      </c>
      <c r="H161" s="472">
        <v>700</v>
      </c>
      <c r="J161" t="s">
        <v>3367</v>
      </c>
    </row>
    <row r="162" spans="3:10">
      <c r="F162" t="s">
        <v>2105</v>
      </c>
      <c r="H162" s="472">
        <v>680</v>
      </c>
      <c r="J162" t="s">
        <v>3368</v>
      </c>
    </row>
    <row r="163" spans="3:10">
      <c r="C163" s="632" t="s">
        <v>3365</v>
      </c>
      <c r="F163" t="s">
        <v>42</v>
      </c>
      <c r="H163" s="471">
        <v>890.76</v>
      </c>
      <c r="J163" t="s">
        <v>3369</v>
      </c>
    </row>
    <row r="164" spans="3:10">
      <c r="C164" s="632" t="s">
        <v>3365</v>
      </c>
      <c r="F164" t="s">
        <v>54</v>
      </c>
      <c r="H164" s="472">
        <v>900</v>
      </c>
      <c r="J164" t="s">
        <v>3369</v>
      </c>
    </row>
    <row r="165" spans="3:10">
      <c r="C165" s="632" t="s">
        <v>3365</v>
      </c>
      <c r="F165" t="s">
        <v>3345</v>
      </c>
      <c r="H165" s="471">
        <v>794.95</v>
      </c>
      <c r="J165" t="s">
        <v>3370</v>
      </c>
    </row>
    <row r="166" spans="3:10">
      <c r="C166" s="632" t="s">
        <v>3365</v>
      </c>
      <c r="F166" t="s">
        <v>3352</v>
      </c>
    </row>
    <row r="167" spans="3:10">
      <c r="C167" s="632" t="s">
        <v>3365</v>
      </c>
      <c r="F167" t="s">
        <v>3350</v>
      </c>
      <c r="H167" s="471">
        <v>454.2</v>
      </c>
    </row>
    <row r="168" spans="3:10">
      <c r="C168" s="632" t="s">
        <v>3365</v>
      </c>
      <c r="F168" t="s">
        <v>3351</v>
      </c>
      <c r="H168" s="471">
        <v>377.34</v>
      </c>
    </row>
    <row r="169" spans="3:10">
      <c r="C169" s="632" t="s">
        <v>3365</v>
      </c>
      <c r="F169" t="s">
        <v>3344</v>
      </c>
      <c r="H169" s="471">
        <v>458.64</v>
      </c>
    </row>
    <row r="170" spans="3:10">
      <c r="C170" s="632" t="s">
        <v>3365</v>
      </c>
    </row>
    <row r="171" spans="3:10">
      <c r="F171" t="s">
        <v>2105</v>
      </c>
    </row>
    <row r="172" spans="3:10">
      <c r="C172" s="632" t="s">
        <v>3371</v>
      </c>
      <c r="F172" t="s">
        <v>42</v>
      </c>
    </row>
    <row r="173" spans="3:10">
      <c r="C173" s="632" t="s">
        <v>3371</v>
      </c>
      <c r="F173" t="s">
        <v>1751</v>
      </c>
    </row>
    <row r="174" spans="3:10">
      <c r="C174" s="632" t="s">
        <v>3371</v>
      </c>
      <c r="H174" s="471">
        <v>58.88</v>
      </c>
    </row>
    <row r="175" spans="3:10">
      <c r="C175" s="632" t="s">
        <v>3371</v>
      </c>
      <c r="H175" s="471">
        <v>50.72</v>
      </c>
    </row>
    <row r="176" spans="3:10">
      <c r="C176" s="632" t="s">
        <v>3371</v>
      </c>
      <c r="H176" s="471">
        <v>42.76</v>
      </c>
      <c r="J176" t="s">
        <v>3373</v>
      </c>
    </row>
    <row r="177" spans="3:12">
      <c r="C177" s="632" t="s">
        <v>3371</v>
      </c>
      <c r="H177" s="471">
        <v>47</v>
      </c>
    </row>
    <row r="178" spans="3:12">
      <c r="F178" t="s">
        <v>42</v>
      </c>
    </row>
    <row r="179" spans="3:12">
      <c r="C179" s="632" t="s">
        <v>3372</v>
      </c>
      <c r="F179" t="s">
        <v>54</v>
      </c>
    </row>
    <row r="180" spans="3:12">
      <c r="C180" s="632" t="s">
        <v>3372</v>
      </c>
      <c r="F180" t="s">
        <v>3345</v>
      </c>
      <c r="H180" s="471">
        <v>5.99</v>
      </c>
    </row>
    <row r="181" spans="3:12">
      <c r="C181" s="632" t="s">
        <v>3372</v>
      </c>
      <c r="F181" t="s">
        <v>2105</v>
      </c>
      <c r="H181" s="471">
        <v>7</v>
      </c>
    </row>
    <row r="182" spans="3:12">
      <c r="C182" s="632" t="s">
        <v>3372</v>
      </c>
    </row>
    <row r="183" spans="3:12">
      <c r="C183" s="632" t="s">
        <v>3372</v>
      </c>
      <c r="H183" s="471">
        <v>10.79</v>
      </c>
    </row>
    <row r="184" spans="3:12">
      <c r="F184" t="s">
        <v>54</v>
      </c>
    </row>
    <row r="185" spans="3:12">
      <c r="C185" s="632" t="s">
        <v>3374</v>
      </c>
      <c r="F185" t="s">
        <v>1012</v>
      </c>
    </row>
    <row r="186" spans="3:12">
      <c r="C186" s="632" t="s">
        <v>3374</v>
      </c>
      <c r="F186" t="s">
        <v>42</v>
      </c>
      <c r="H186" s="471">
        <v>2250</v>
      </c>
    </row>
    <row r="187" spans="3:12">
      <c r="C187" s="632" t="s">
        <v>3374</v>
      </c>
      <c r="F187" t="s">
        <v>3345</v>
      </c>
      <c r="H187" s="472">
        <v>199</v>
      </c>
    </row>
    <row r="188" spans="3:12">
      <c r="C188" s="632" t="s">
        <v>3374</v>
      </c>
      <c r="H188" s="471">
        <v>169</v>
      </c>
    </row>
    <row r="189" spans="3:12">
      <c r="C189" s="632" t="s">
        <v>3374</v>
      </c>
      <c r="H189" s="472">
        <v>1869</v>
      </c>
    </row>
    <row r="190" spans="3:12">
      <c r="F190" t="s">
        <v>3344</v>
      </c>
    </row>
    <row r="191" spans="3:12">
      <c r="C191" s="632" t="s">
        <v>3375</v>
      </c>
      <c r="F191" t="s">
        <v>42</v>
      </c>
    </row>
    <row r="192" spans="3:12">
      <c r="C192" s="632" t="s">
        <v>3375</v>
      </c>
      <c r="F192" t="s">
        <v>54</v>
      </c>
      <c r="H192" t="s">
        <v>3377</v>
      </c>
      <c r="L192" t="s">
        <v>3378</v>
      </c>
    </row>
    <row r="193" spans="3:15">
      <c r="C193" s="632" t="s">
        <v>3375</v>
      </c>
      <c r="F193" t="s">
        <v>3352</v>
      </c>
      <c r="H193" t="s">
        <v>3379</v>
      </c>
      <c r="L193" t="s">
        <v>3380</v>
      </c>
    </row>
    <row r="194" spans="3:15">
      <c r="C194" s="632" t="s">
        <v>3375</v>
      </c>
      <c r="H194" t="s">
        <v>3381</v>
      </c>
      <c r="J194" t="s">
        <v>3382</v>
      </c>
    </row>
    <row r="195" spans="3:15">
      <c r="C195" s="632" t="s">
        <v>3375</v>
      </c>
      <c r="H195" t="s">
        <v>3383</v>
      </c>
    </row>
    <row r="196" spans="3:15">
      <c r="F196" t="s">
        <v>3352</v>
      </c>
    </row>
    <row r="197" spans="3:15">
      <c r="C197" s="632" t="s">
        <v>3376</v>
      </c>
      <c r="F197" t="s">
        <v>3350</v>
      </c>
    </row>
    <row r="198" spans="3:15">
      <c r="C198" s="632" t="s">
        <v>3376</v>
      </c>
      <c r="F198" t="s">
        <v>3349</v>
      </c>
    </row>
    <row r="199" spans="3:15">
      <c r="C199" s="632" t="s">
        <v>3376</v>
      </c>
      <c r="F199" t="s">
        <v>3351</v>
      </c>
    </row>
    <row r="200" spans="3:15">
      <c r="C200" s="632" t="s">
        <v>3376</v>
      </c>
    </row>
    <row r="202" spans="3:15" ht="23.25">
      <c r="L202" s="631" t="s">
        <v>3522</v>
      </c>
      <c r="M202" s="632"/>
      <c r="N202" s="632"/>
      <c r="O202" s="632"/>
    </row>
    <row r="203" spans="3:15" ht="17.25">
      <c r="L203" s="633" t="s">
        <v>3523</v>
      </c>
      <c r="M203" s="632"/>
      <c r="N203" s="632"/>
      <c r="O203" s="632"/>
    </row>
    <row r="204" spans="3:15">
      <c r="L204" s="634"/>
      <c r="M204" s="634"/>
      <c r="N204" s="634"/>
      <c r="O204" s="632"/>
    </row>
    <row r="205" spans="3:15">
      <c r="L205" s="635"/>
      <c r="M205" s="635"/>
      <c r="N205" s="635"/>
      <c r="O205" s="632"/>
    </row>
    <row r="206" spans="3:15" ht="30">
      <c r="C206" s="718" t="s">
        <v>3452</v>
      </c>
      <c r="L206" s="635"/>
      <c r="M206" s="635"/>
      <c r="N206" s="635"/>
      <c r="O206" s="632"/>
    </row>
    <row r="207" spans="3:15" ht="120" customHeight="1">
      <c r="C207" s="658"/>
      <c r="L207" s="635"/>
      <c r="M207" s="635"/>
      <c r="N207" s="635"/>
      <c r="O207" s="632"/>
    </row>
    <row r="208" spans="3:15" ht="259.5" customHeight="1">
      <c r="C208" s="719" t="s">
        <v>3453</v>
      </c>
      <c r="L208" s="635"/>
      <c r="M208" s="635"/>
      <c r="N208" s="635"/>
      <c r="O208" s="632"/>
    </row>
    <row r="209" spans="3:15">
      <c r="C209" s="658"/>
      <c r="L209" s="635"/>
      <c r="M209" s="635"/>
      <c r="N209" s="635"/>
      <c r="O209" s="632"/>
    </row>
    <row r="210" spans="3:15">
      <c r="C210" s="720" t="s">
        <v>3454</v>
      </c>
      <c r="L210" s="635"/>
      <c r="M210" s="635"/>
      <c r="N210" s="635"/>
      <c r="O210" s="632"/>
    </row>
    <row r="211" spans="3:15" ht="150">
      <c r="C211" s="587" t="s">
        <v>3455</v>
      </c>
      <c r="D211" s="622"/>
      <c r="E211" s="623"/>
      <c r="L211" s="635"/>
      <c r="M211" s="635"/>
      <c r="N211" s="635"/>
      <c r="O211" s="632"/>
    </row>
    <row r="212" spans="3:15" ht="345">
      <c r="C212" s="589" t="s">
        <v>3456</v>
      </c>
      <c r="D212" s="629"/>
      <c r="E212" s="630"/>
      <c r="L212" s="635"/>
      <c r="M212" s="635"/>
      <c r="N212" s="635"/>
      <c r="O212" s="632"/>
    </row>
    <row r="213" spans="3:15">
      <c r="C213" s="590"/>
      <c r="D213" s="615"/>
      <c r="E213" s="616"/>
      <c r="L213" s="635"/>
      <c r="M213" s="635"/>
      <c r="N213" s="635"/>
      <c r="O213" s="632"/>
    </row>
    <row r="214" spans="3:15">
      <c r="C214" s="590"/>
      <c r="D214" s="615"/>
      <c r="E214" s="616"/>
      <c r="L214" s="635"/>
      <c r="M214" s="635"/>
      <c r="N214" s="635"/>
      <c r="O214" s="632"/>
    </row>
    <row r="215" spans="3:15">
      <c r="C215" s="590"/>
      <c r="D215" s="615"/>
      <c r="E215" s="616"/>
      <c r="L215" s="635"/>
      <c r="M215" s="635"/>
      <c r="N215" s="635"/>
      <c r="O215" s="632"/>
    </row>
    <row r="216" spans="3:15">
      <c r="C216" s="592"/>
      <c r="D216" s="624"/>
      <c r="E216" s="593"/>
      <c r="L216" s="635"/>
      <c r="M216" s="635"/>
      <c r="N216" s="635"/>
      <c r="O216" s="632"/>
    </row>
    <row r="217" spans="3:15">
      <c r="C217" s="721"/>
      <c r="D217" s="588"/>
      <c r="E217" s="593"/>
      <c r="L217" s="635"/>
      <c r="M217" s="634"/>
      <c r="N217" s="634"/>
      <c r="O217" s="632"/>
    </row>
    <row r="218" spans="3:15">
      <c r="C218" s="722"/>
      <c r="D218" s="586"/>
      <c r="E218" s="594"/>
      <c r="L218" s="635"/>
      <c r="M218" s="634" t="s">
        <v>3525</v>
      </c>
      <c r="N218" s="634" t="s">
        <v>3526</v>
      </c>
      <c r="O218" s="632"/>
    </row>
    <row r="219" spans="3:15" ht="405" customHeight="1">
      <c r="C219" s="722"/>
      <c r="D219" s="586"/>
      <c r="E219" s="594"/>
      <c r="L219" s="635"/>
      <c r="M219" s="634"/>
      <c r="N219" s="634"/>
      <c r="O219" s="632"/>
    </row>
    <row r="220" spans="3:15">
      <c r="C220" s="722"/>
      <c r="D220" s="586"/>
      <c r="E220" s="594"/>
      <c r="L220" s="635"/>
      <c r="M220" s="634"/>
      <c r="N220" s="634"/>
      <c r="O220" s="632"/>
    </row>
    <row r="221" spans="3:15">
      <c r="C221" s="721"/>
      <c r="D221" s="588"/>
      <c r="E221" s="593"/>
      <c r="L221" s="634"/>
      <c r="M221" s="634"/>
      <c r="N221" s="634"/>
      <c r="O221" s="632"/>
    </row>
    <row r="222" spans="3:15" ht="114">
      <c r="C222" s="723" t="s">
        <v>3457</v>
      </c>
      <c r="D222" s="595" t="s">
        <v>3458</v>
      </c>
      <c r="E222" s="596" t="s">
        <v>3459</v>
      </c>
      <c r="L222" s="634" t="s">
        <v>3524</v>
      </c>
      <c r="M222" s="634"/>
      <c r="N222" s="634"/>
      <c r="O222" s="632"/>
    </row>
    <row r="223" spans="3:15" ht="409.5">
      <c r="C223" s="598" t="s">
        <v>3460</v>
      </c>
      <c r="D223" s="627"/>
      <c r="E223" s="628"/>
      <c r="L223" s="634"/>
      <c r="M223" s="634"/>
      <c r="N223" s="632"/>
      <c r="O223" s="632"/>
    </row>
    <row r="224" spans="3:15">
      <c r="C224" s="599"/>
      <c r="D224" s="625"/>
      <c r="E224" s="626"/>
      <c r="L224" s="635"/>
      <c r="M224" s="635"/>
      <c r="N224" s="632"/>
      <c r="O224" s="632"/>
    </row>
    <row r="225" spans="3:15">
      <c r="C225" s="599"/>
      <c r="D225" s="625"/>
      <c r="E225" s="626"/>
      <c r="L225" s="635"/>
      <c r="M225" s="635"/>
      <c r="N225" s="632"/>
      <c r="O225" s="632"/>
    </row>
    <row r="226" spans="3:15">
      <c r="C226" s="599"/>
      <c r="D226" s="625"/>
      <c r="E226" s="626"/>
      <c r="L226" s="635"/>
      <c r="M226" s="635"/>
      <c r="N226" s="632"/>
      <c r="O226" s="632"/>
    </row>
    <row r="227" spans="3:15">
      <c r="C227" s="592"/>
      <c r="D227" s="624"/>
      <c r="E227" s="593"/>
      <c r="L227" s="635"/>
      <c r="M227" s="635"/>
      <c r="N227" s="632"/>
      <c r="O227" s="632"/>
    </row>
    <row r="228" spans="3:15">
      <c r="C228" s="592"/>
      <c r="D228" s="624"/>
      <c r="E228" s="593"/>
      <c r="L228" s="635"/>
      <c r="M228" s="635"/>
      <c r="N228" s="632"/>
      <c r="O228" s="632"/>
    </row>
    <row r="229" spans="3:15">
      <c r="C229" s="721"/>
      <c r="D229" s="588"/>
      <c r="E229" s="593"/>
      <c r="L229" s="635"/>
      <c r="M229" s="635"/>
      <c r="N229" s="632"/>
      <c r="O229" s="632"/>
    </row>
    <row r="230" spans="3:15">
      <c r="C230" s="722"/>
      <c r="D230" s="586"/>
      <c r="E230" s="594"/>
      <c r="L230" s="635"/>
      <c r="M230" s="635"/>
      <c r="N230" s="632"/>
      <c r="O230" s="632"/>
    </row>
    <row r="231" spans="3:15" ht="195" customHeight="1">
      <c r="C231" s="722"/>
      <c r="D231" s="586"/>
      <c r="E231" s="594"/>
      <c r="L231" s="635"/>
      <c r="M231" s="635"/>
      <c r="N231" s="632"/>
      <c r="O231" s="632"/>
    </row>
    <row r="232" spans="3:15">
      <c r="C232" s="722"/>
      <c r="D232" s="586"/>
      <c r="E232" s="594"/>
      <c r="L232" s="635"/>
      <c r="M232" s="635"/>
      <c r="N232" s="632"/>
      <c r="O232" s="632"/>
    </row>
    <row r="233" spans="3:15">
      <c r="C233" s="721"/>
      <c r="D233" s="597"/>
      <c r="E233" s="600"/>
      <c r="L233" s="635"/>
      <c r="M233" s="635"/>
      <c r="N233" s="632"/>
      <c r="O233" s="632"/>
    </row>
    <row r="234" spans="3:15" ht="60">
      <c r="C234" s="723" t="s">
        <v>3457</v>
      </c>
      <c r="D234" s="601" t="s">
        <v>3461</v>
      </c>
      <c r="E234" s="602" t="s">
        <v>3461</v>
      </c>
      <c r="L234" s="635"/>
      <c r="M234" s="635"/>
      <c r="N234" s="632"/>
      <c r="O234" s="632"/>
    </row>
    <row r="235" spans="3:15" ht="255">
      <c r="C235" s="603" t="s">
        <v>3462</v>
      </c>
      <c r="D235" s="617"/>
      <c r="E235" s="618"/>
      <c r="L235" s="635"/>
      <c r="M235" s="635"/>
      <c r="N235" s="632"/>
      <c r="O235" s="632"/>
    </row>
    <row r="236" spans="3:15">
      <c r="C236" s="590"/>
      <c r="D236" s="615"/>
      <c r="E236" s="616"/>
      <c r="L236" s="634"/>
      <c r="M236" s="634"/>
      <c r="N236" s="632"/>
      <c r="O236" s="632"/>
    </row>
    <row r="237" spans="3:15">
      <c r="C237" s="590"/>
      <c r="D237" s="615"/>
      <c r="E237" s="616"/>
      <c r="L237" s="634" t="s">
        <v>3527</v>
      </c>
      <c r="M237" s="634" t="s">
        <v>3528</v>
      </c>
      <c r="N237" s="632"/>
      <c r="O237" s="632"/>
    </row>
    <row r="238" spans="3:15">
      <c r="C238" s="590"/>
      <c r="D238" s="615"/>
      <c r="E238" s="616"/>
      <c r="L238" s="632"/>
      <c r="M238" s="632"/>
      <c r="N238" s="632"/>
      <c r="O238" s="632"/>
    </row>
    <row r="239" spans="3:15" ht="18">
      <c r="C239" s="590"/>
      <c r="D239" s="615"/>
      <c r="E239" s="616"/>
      <c r="L239" s="636" t="s">
        <v>3529</v>
      </c>
      <c r="M239" s="632"/>
      <c r="N239" s="632"/>
      <c r="O239" s="632"/>
    </row>
    <row r="240" spans="3:15">
      <c r="C240" s="722"/>
      <c r="D240" s="586"/>
      <c r="E240" s="591"/>
      <c r="L240" s="632"/>
      <c r="M240" s="632"/>
      <c r="N240" s="632"/>
      <c r="O240" s="632"/>
    </row>
    <row r="241" spans="3:15" ht="138" customHeight="1">
      <c r="C241" s="722"/>
      <c r="D241" s="586"/>
      <c r="E241" s="591"/>
      <c r="L241" s="637" t="s">
        <v>3530</v>
      </c>
      <c r="M241" s="638"/>
      <c r="N241" s="639"/>
      <c r="O241" s="632"/>
    </row>
    <row r="242" spans="3:15" ht="120.75" customHeight="1">
      <c r="C242" s="722"/>
      <c r="D242" s="586"/>
      <c r="E242" s="591"/>
      <c r="L242" s="640" t="s">
        <v>3531</v>
      </c>
      <c r="M242" s="641"/>
      <c r="N242" s="642"/>
      <c r="O242" s="632"/>
    </row>
    <row r="243" spans="3:15" ht="120" customHeight="1">
      <c r="C243" s="722"/>
      <c r="D243" s="586"/>
      <c r="E243" s="591"/>
      <c r="L243" s="643"/>
      <c r="M243" s="644"/>
      <c r="N243" s="645"/>
      <c r="O243" s="632"/>
    </row>
    <row r="244" spans="3:15" ht="165" customHeight="1">
      <c r="C244" s="722"/>
      <c r="D244" s="586"/>
      <c r="E244" s="591"/>
      <c r="L244" s="646" t="s">
        <v>3532</v>
      </c>
      <c r="M244" s="647"/>
      <c r="N244" s="648"/>
      <c r="O244" s="632"/>
    </row>
    <row r="245" spans="3:15" ht="45">
      <c r="C245" s="724" t="s">
        <v>3463</v>
      </c>
      <c r="D245" s="604" t="s">
        <v>3464</v>
      </c>
      <c r="E245" s="605"/>
      <c r="L245" s="649"/>
      <c r="M245" s="650"/>
      <c r="N245" s="651"/>
      <c r="O245" s="632"/>
    </row>
    <row r="246" spans="3:15" ht="135">
      <c r="C246" s="587" t="s">
        <v>3465</v>
      </c>
      <c r="D246" s="622"/>
      <c r="E246" s="623"/>
      <c r="L246" s="649"/>
      <c r="M246" s="650"/>
      <c r="N246" s="651"/>
      <c r="O246" s="632"/>
    </row>
    <row r="247" spans="3:15" ht="150">
      <c r="C247" s="603" t="s">
        <v>3466</v>
      </c>
      <c r="D247" s="617"/>
      <c r="E247" s="618"/>
      <c r="L247" s="652"/>
      <c r="M247" s="653"/>
      <c r="N247" s="654"/>
      <c r="O247" s="632"/>
    </row>
    <row r="248" spans="3:15" ht="30" customHeight="1">
      <c r="C248" s="590"/>
      <c r="D248" s="615"/>
      <c r="E248" s="616"/>
      <c r="L248" s="655"/>
      <c r="M248" s="655"/>
      <c r="N248" s="655"/>
      <c r="O248" s="632"/>
    </row>
    <row r="249" spans="3:15" ht="75" customHeight="1">
      <c r="C249" s="590"/>
      <c r="D249" s="615"/>
      <c r="E249" s="616"/>
      <c r="L249" s="632"/>
      <c r="M249" s="632"/>
      <c r="N249" s="632"/>
      <c r="O249" s="632"/>
    </row>
    <row r="250" spans="3:15" ht="18">
      <c r="C250" s="590"/>
      <c r="D250" s="615"/>
      <c r="E250" s="616"/>
      <c r="L250" s="656"/>
      <c r="M250" s="632"/>
      <c r="N250" s="632"/>
      <c r="O250" s="632"/>
    </row>
    <row r="251" spans="3:15">
      <c r="C251" s="606"/>
      <c r="D251" s="613"/>
      <c r="E251" s="614"/>
      <c r="L251" s="632"/>
      <c r="M251" s="632"/>
      <c r="N251" s="632"/>
      <c r="O251" s="632"/>
    </row>
    <row r="252" spans="3:15" ht="30">
      <c r="C252" s="607" t="s">
        <v>3467</v>
      </c>
      <c r="D252" s="611"/>
      <c r="E252" s="612"/>
      <c r="L252" s="657" t="s">
        <v>3533</v>
      </c>
      <c r="M252" s="632"/>
      <c r="N252" s="632"/>
      <c r="O252" s="632"/>
    </row>
    <row r="253" spans="3:15" ht="90">
      <c r="C253" s="603" t="s">
        <v>3468</v>
      </c>
      <c r="D253" s="617"/>
      <c r="E253" s="618"/>
      <c r="L253" s="658"/>
      <c r="M253" s="632"/>
      <c r="N253" s="632"/>
      <c r="O253" s="632"/>
    </row>
    <row r="254" spans="3:15" ht="17.25">
      <c r="C254" s="590"/>
      <c r="D254" s="615"/>
      <c r="E254" s="616"/>
      <c r="L254" s="659" t="s">
        <v>3534</v>
      </c>
      <c r="M254" s="632"/>
      <c r="N254" s="632"/>
      <c r="O254" s="632"/>
    </row>
    <row r="255" spans="3:15">
      <c r="C255" s="590"/>
      <c r="D255" s="615"/>
      <c r="E255" s="616"/>
      <c r="L255" s="660"/>
      <c r="M255" s="632"/>
      <c r="N255" s="632"/>
      <c r="O255" s="632"/>
    </row>
    <row r="256" spans="3:15">
      <c r="C256" s="590"/>
      <c r="D256" s="615"/>
      <c r="E256" s="616"/>
      <c r="L256" s="660"/>
      <c r="M256" s="632"/>
      <c r="N256" s="632"/>
      <c r="O256" s="632"/>
    </row>
    <row r="257" spans="3:15">
      <c r="C257" s="590"/>
      <c r="D257" s="615"/>
      <c r="E257" s="616"/>
      <c r="L257" s="661"/>
      <c r="M257" s="632"/>
      <c r="N257" s="632"/>
      <c r="O257" s="632"/>
    </row>
    <row r="258" spans="3:15">
      <c r="C258" s="722"/>
      <c r="D258" s="586"/>
      <c r="E258" s="591"/>
      <c r="L258" s="661"/>
      <c r="M258" s="632"/>
      <c r="N258" s="632"/>
      <c r="O258" s="632"/>
    </row>
    <row r="259" spans="3:15">
      <c r="C259" s="722"/>
      <c r="D259" s="586"/>
      <c r="E259" s="591"/>
      <c r="L259" s="661"/>
      <c r="M259" s="632"/>
      <c r="N259" s="632"/>
      <c r="O259" s="632"/>
    </row>
    <row r="260" spans="3:15" ht="105" customHeight="1">
      <c r="C260" s="722"/>
      <c r="D260" s="586"/>
      <c r="E260" s="591"/>
      <c r="L260" s="661"/>
      <c r="M260" s="632"/>
      <c r="N260" s="632"/>
      <c r="O260" s="632"/>
    </row>
    <row r="261" spans="3:15">
      <c r="C261" s="722"/>
      <c r="D261" s="586"/>
      <c r="E261" s="591"/>
      <c r="L261" s="661"/>
      <c r="M261" s="632"/>
      <c r="N261" s="632"/>
      <c r="O261" s="632"/>
    </row>
    <row r="262" spans="3:15">
      <c r="C262" s="722"/>
      <c r="D262" s="586"/>
      <c r="E262" s="591"/>
      <c r="L262" s="661"/>
      <c r="M262" s="632"/>
      <c r="N262" s="632"/>
      <c r="O262" s="632"/>
    </row>
    <row r="263" spans="3:15" ht="60">
      <c r="C263" s="724" t="s">
        <v>3469</v>
      </c>
      <c r="D263" s="604" t="s">
        <v>3469</v>
      </c>
      <c r="E263" s="605"/>
      <c r="L263" s="661"/>
      <c r="M263" s="632"/>
      <c r="N263" s="632"/>
      <c r="O263" s="632"/>
    </row>
    <row r="264" spans="3:15" ht="150">
      <c r="C264" s="603" t="s">
        <v>3470</v>
      </c>
      <c r="D264" s="617"/>
      <c r="E264" s="618"/>
      <c r="L264" s="661"/>
      <c r="M264" s="632"/>
      <c r="N264" s="632"/>
      <c r="O264" s="632"/>
    </row>
    <row r="265" spans="3:15" ht="30" customHeight="1">
      <c r="C265" s="590"/>
      <c r="D265" s="615"/>
      <c r="E265" s="616"/>
      <c r="L265" s="661"/>
      <c r="M265" s="632"/>
      <c r="N265" s="632"/>
      <c r="O265" s="632"/>
    </row>
    <row r="266" spans="3:15" ht="300" customHeight="1">
      <c r="C266" s="590"/>
      <c r="D266" s="615"/>
      <c r="E266" s="616"/>
      <c r="L266" s="661"/>
      <c r="M266" s="632"/>
      <c r="N266" s="632"/>
      <c r="O266" s="632"/>
    </row>
    <row r="267" spans="3:15">
      <c r="C267" s="590"/>
      <c r="D267" s="615"/>
      <c r="E267" s="616"/>
      <c r="L267" s="661"/>
      <c r="M267" s="632"/>
      <c r="N267" s="632"/>
      <c r="O267" s="632"/>
    </row>
    <row r="268" spans="3:15">
      <c r="C268" s="606"/>
      <c r="D268" s="613"/>
      <c r="E268" s="614"/>
      <c r="L268" s="661"/>
      <c r="M268" s="632"/>
      <c r="N268" s="632"/>
      <c r="O268" s="632"/>
    </row>
    <row r="269" spans="3:15" ht="30">
      <c r="C269" s="607" t="s">
        <v>3471</v>
      </c>
      <c r="D269" s="611"/>
      <c r="E269" s="612"/>
      <c r="L269" s="661"/>
      <c r="M269" s="632"/>
      <c r="N269" s="632"/>
      <c r="O269" s="632"/>
    </row>
    <row r="270" spans="3:15" ht="390">
      <c r="C270" s="603" t="s">
        <v>3472</v>
      </c>
      <c r="D270" s="617"/>
      <c r="E270" s="618"/>
      <c r="L270" s="661"/>
      <c r="M270" s="632"/>
      <c r="N270" s="632"/>
      <c r="O270" s="632"/>
    </row>
    <row r="271" spans="3:15">
      <c r="C271" s="590"/>
      <c r="D271" s="615"/>
      <c r="E271" s="616"/>
      <c r="L271" s="661"/>
      <c r="M271" s="632"/>
      <c r="N271" s="632"/>
      <c r="O271" s="632"/>
    </row>
    <row r="272" spans="3:15">
      <c r="C272" s="590"/>
      <c r="D272" s="615"/>
      <c r="E272" s="616"/>
      <c r="L272" s="661"/>
      <c r="M272" s="632"/>
      <c r="N272" s="632"/>
      <c r="O272" s="632"/>
    </row>
    <row r="273" spans="3:15">
      <c r="C273" s="590"/>
      <c r="D273" s="615"/>
      <c r="E273" s="616"/>
      <c r="L273" s="661"/>
      <c r="M273" s="632"/>
      <c r="N273" s="632"/>
      <c r="O273" s="632"/>
    </row>
    <row r="274" spans="3:15">
      <c r="C274" s="590"/>
      <c r="D274" s="615"/>
      <c r="E274" s="616"/>
      <c r="L274" s="661"/>
      <c r="M274" s="632"/>
      <c r="N274" s="632"/>
      <c r="O274" s="632"/>
    </row>
    <row r="275" spans="3:15">
      <c r="C275" s="722"/>
      <c r="D275" s="586"/>
      <c r="E275" s="591"/>
      <c r="L275" s="661"/>
      <c r="M275" s="632"/>
      <c r="N275" s="632"/>
      <c r="O275" s="632"/>
    </row>
    <row r="276" spans="3:15">
      <c r="C276" s="722"/>
      <c r="D276" s="586"/>
      <c r="E276" s="591"/>
      <c r="L276" s="661"/>
      <c r="M276" s="632"/>
      <c r="N276" s="632"/>
      <c r="O276" s="632"/>
    </row>
    <row r="277" spans="3:15" ht="120" customHeight="1">
      <c r="C277" s="722"/>
      <c r="D277" s="586"/>
      <c r="E277" s="591"/>
      <c r="L277" s="661"/>
      <c r="M277" s="632"/>
      <c r="N277" s="632"/>
      <c r="O277" s="632"/>
    </row>
    <row r="278" spans="3:15" ht="165" customHeight="1">
      <c r="C278" s="722"/>
      <c r="D278" s="586"/>
      <c r="E278" s="591"/>
      <c r="L278" s="661"/>
      <c r="M278" s="632"/>
      <c r="N278" s="632"/>
      <c r="O278" s="632"/>
    </row>
    <row r="279" spans="3:15" ht="15.75">
      <c r="C279" s="725"/>
      <c r="D279" s="586"/>
      <c r="E279" s="591"/>
      <c r="L279" s="661"/>
      <c r="M279" s="632"/>
      <c r="N279" s="632"/>
      <c r="O279" s="632"/>
    </row>
    <row r="280" spans="3:15" ht="30">
      <c r="C280" s="726" t="s">
        <v>3473</v>
      </c>
      <c r="D280" s="604" t="s">
        <v>3474</v>
      </c>
      <c r="E280" s="605"/>
      <c r="L280" s="661"/>
      <c r="M280" s="632"/>
      <c r="N280" s="632"/>
      <c r="O280" s="632"/>
    </row>
    <row r="281" spans="3:15" ht="150">
      <c r="C281" s="587" t="s">
        <v>3475</v>
      </c>
      <c r="D281" s="622"/>
      <c r="E281" s="623"/>
      <c r="L281" s="661"/>
      <c r="M281" s="632"/>
      <c r="N281" s="632"/>
      <c r="O281" s="632"/>
    </row>
    <row r="282" spans="3:15" ht="210">
      <c r="C282" s="603" t="s">
        <v>3476</v>
      </c>
      <c r="D282" s="617"/>
      <c r="E282" s="618"/>
      <c r="L282" s="661"/>
      <c r="M282" s="632"/>
      <c r="N282" s="632"/>
      <c r="O282" s="632"/>
    </row>
    <row r="283" spans="3:15">
      <c r="C283" s="590"/>
      <c r="D283" s="615"/>
      <c r="E283" s="616"/>
      <c r="L283" s="661"/>
      <c r="M283" s="632"/>
      <c r="N283" s="632"/>
      <c r="O283" s="632"/>
    </row>
    <row r="284" spans="3:15">
      <c r="C284" s="590"/>
      <c r="D284" s="615"/>
      <c r="E284" s="616"/>
      <c r="L284" s="661"/>
      <c r="M284" s="632"/>
      <c r="N284" s="632"/>
      <c r="O284" s="632"/>
    </row>
    <row r="285" spans="3:15">
      <c r="C285" s="590"/>
      <c r="D285" s="615"/>
      <c r="E285" s="616"/>
      <c r="L285" s="658"/>
      <c r="M285" s="632"/>
      <c r="N285" s="632"/>
      <c r="O285" s="632"/>
    </row>
    <row r="286" spans="3:15">
      <c r="C286" s="590"/>
      <c r="D286" s="615"/>
      <c r="E286" s="616"/>
      <c r="L286" s="658"/>
      <c r="M286" s="632"/>
      <c r="N286" s="632"/>
      <c r="O286" s="632"/>
    </row>
    <row r="287" spans="3:15">
      <c r="C287" s="606"/>
      <c r="D287" s="613"/>
      <c r="E287" s="614"/>
      <c r="L287" s="660"/>
      <c r="M287" s="632"/>
      <c r="N287" s="632"/>
      <c r="O287" s="632"/>
    </row>
    <row r="288" spans="3:15">
      <c r="C288" s="722"/>
      <c r="D288" s="586"/>
      <c r="E288" s="591"/>
      <c r="L288" s="660"/>
      <c r="M288" s="632"/>
      <c r="N288" s="632"/>
      <c r="O288" s="632"/>
    </row>
    <row r="289" spans="3:15">
      <c r="C289" s="722"/>
      <c r="D289" s="586"/>
      <c r="E289" s="591"/>
      <c r="L289" s="660"/>
      <c r="M289" s="632"/>
      <c r="N289" s="632"/>
      <c r="O289" s="632"/>
    </row>
    <row r="290" spans="3:15" ht="135" customHeight="1">
      <c r="C290" s="722"/>
      <c r="D290" s="586"/>
      <c r="E290" s="591"/>
      <c r="L290" s="661"/>
      <c r="M290" s="632"/>
      <c r="N290" s="632"/>
      <c r="O290" s="632"/>
    </row>
    <row r="291" spans="3:15">
      <c r="C291" s="722"/>
      <c r="D291" s="586"/>
      <c r="E291" s="591"/>
      <c r="L291" s="661"/>
      <c r="M291" s="632"/>
      <c r="N291" s="632"/>
      <c r="O291" s="632"/>
    </row>
    <row r="292" spans="3:15">
      <c r="C292" s="722"/>
      <c r="D292" s="586"/>
      <c r="E292" s="591"/>
      <c r="L292" s="661"/>
      <c r="M292" s="632"/>
      <c r="N292" s="632"/>
      <c r="O292" s="632"/>
    </row>
    <row r="293" spans="3:15" ht="30">
      <c r="C293" s="724" t="s">
        <v>3477</v>
      </c>
      <c r="D293" s="604" t="s">
        <v>3478</v>
      </c>
      <c r="E293" s="605"/>
      <c r="L293" s="661"/>
      <c r="M293" s="632"/>
      <c r="N293" s="632"/>
      <c r="O293" s="632"/>
    </row>
    <row r="294" spans="3:15" ht="180">
      <c r="C294" s="603" t="s">
        <v>3479</v>
      </c>
      <c r="D294" s="617"/>
      <c r="E294" s="618"/>
      <c r="L294" s="661"/>
      <c r="M294" s="632"/>
      <c r="N294" s="632"/>
      <c r="O294" s="632"/>
    </row>
    <row r="295" spans="3:15" ht="15" customHeight="1">
      <c r="C295" s="590"/>
      <c r="D295" s="615"/>
      <c r="E295" s="616"/>
      <c r="L295" s="661"/>
      <c r="M295" s="632"/>
      <c r="N295" s="632"/>
      <c r="O295" s="632"/>
    </row>
    <row r="296" spans="3:15" ht="60" customHeight="1">
      <c r="C296" s="590"/>
      <c r="D296" s="615"/>
      <c r="E296" s="616"/>
      <c r="L296" s="661"/>
      <c r="M296" s="632"/>
      <c r="N296" s="632"/>
      <c r="O296" s="632"/>
    </row>
    <row r="297" spans="3:15">
      <c r="C297" s="590"/>
      <c r="D297" s="615"/>
      <c r="E297" s="616"/>
      <c r="L297" s="661"/>
      <c r="M297" s="632"/>
      <c r="N297" s="632"/>
      <c r="O297" s="632"/>
    </row>
    <row r="298" spans="3:15">
      <c r="C298" s="606"/>
      <c r="D298" s="613"/>
      <c r="E298" s="614"/>
      <c r="L298" s="661"/>
      <c r="M298" s="632"/>
      <c r="N298" s="632"/>
      <c r="O298" s="632"/>
    </row>
    <row r="299" spans="3:15" ht="30">
      <c r="C299" s="607" t="s">
        <v>3480</v>
      </c>
      <c r="D299" s="611"/>
      <c r="E299" s="612"/>
      <c r="L299" s="661"/>
      <c r="M299" s="632"/>
      <c r="N299" s="632"/>
      <c r="O299" s="632"/>
    </row>
    <row r="300" spans="3:15" ht="180">
      <c r="C300" s="603" t="s">
        <v>3481</v>
      </c>
      <c r="D300" s="617"/>
      <c r="E300" s="618"/>
      <c r="L300" s="661"/>
      <c r="M300" s="632"/>
      <c r="N300" s="632"/>
      <c r="O300" s="632"/>
    </row>
    <row r="301" spans="3:15">
      <c r="C301" s="619"/>
      <c r="D301" s="620"/>
      <c r="E301" s="621"/>
      <c r="L301" s="661"/>
      <c r="M301" s="632"/>
      <c r="N301" s="632"/>
      <c r="O301" s="632"/>
    </row>
    <row r="302" spans="3:15" ht="165" customHeight="1">
      <c r="C302" s="619"/>
      <c r="D302" s="620"/>
      <c r="E302" s="621"/>
      <c r="L302" s="661"/>
      <c r="M302" s="632"/>
      <c r="N302" s="632"/>
      <c r="O302" s="632"/>
    </row>
    <row r="303" spans="3:15">
      <c r="C303" s="619"/>
      <c r="D303" s="620"/>
      <c r="E303" s="621"/>
      <c r="L303" s="661"/>
      <c r="M303" s="632"/>
      <c r="N303" s="632"/>
      <c r="O303" s="632"/>
    </row>
    <row r="304" spans="3:15">
      <c r="C304" s="619"/>
      <c r="D304" s="620"/>
      <c r="E304" s="621"/>
      <c r="L304" s="661"/>
      <c r="M304" s="632"/>
      <c r="N304" s="632"/>
      <c r="O304" s="632"/>
    </row>
    <row r="305" spans="3:15">
      <c r="C305" s="607"/>
      <c r="D305" s="611"/>
      <c r="E305" s="612"/>
      <c r="L305" s="661"/>
      <c r="M305" s="632"/>
      <c r="N305" s="632"/>
      <c r="O305" s="632"/>
    </row>
    <row r="306" spans="3:15" ht="210">
      <c r="C306" s="603" t="s">
        <v>3482</v>
      </c>
      <c r="D306" s="617"/>
      <c r="E306" s="618"/>
      <c r="L306" s="661"/>
      <c r="M306" s="632"/>
      <c r="N306" s="632"/>
      <c r="O306" s="632"/>
    </row>
    <row r="307" spans="3:15" ht="15" customHeight="1">
      <c r="C307" s="590"/>
      <c r="D307" s="615"/>
      <c r="E307" s="616"/>
      <c r="L307" s="661"/>
      <c r="M307" s="632"/>
      <c r="N307" s="632"/>
      <c r="O307" s="632"/>
    </row>
    <row r="308" spans="3:15">
      <c r="C308" s="590"/>
      <c r="D308" s="615"/>
      <c r="E308" s="616"/>
      <c r="L308" s="661"/>
      <c r="M308" s="632"/>
      <c r="N308" s="632"/>
      <c r="O308" s="632"/>
    </row>
    <row r="309" spans="3:15">
      <c r="C309" s="590"/>
      <c r="D309" s="615"/>
      <c r="E309" s="616"/>
      <c r="L309" s="661"/>
      <c r="M309" s="632"/>
      <c r="N309" s="632"/>
      <c r="O309" s="632"/>
    </row>
    <row r="310" spans="3:15">
      <c r="C310" s="606"/>
      <c r="D310" s="613"/>
      <c r="E310" s="614"/>
      <c r="L310" s="661"/>
      <c r="M310" s="632"/>
      <c r="N310" s="632"/>
      <c r="O310" s="632"/>
    </row>
    <row r="311" spans="3:15">
      <c r="C311" s="607" t="s">
        <v>3483</v>
      </c>
      <c r="D311" s="611"/>
      <c r="E311" s="612"/>
      <c r="L311" s="661"/>
      <c r="M311" s="632"/>
      <c r="N311" s="632"/>
      <c r="O311" s="632"/>
    </row>
    <row r="312" spans="3:15">
      <c r="C312" s="608"/>
      <c r="D312" s="609"/>
      <c r="E312" s="610"/>
      <c r="L312" s="661"/>
      <c r="M312" s="632"/>
      <c r="N312" s="632"/>
      <c r="O312" s="632"/>
    </row>
    <row r="313" spans="3:15">
      <c r="L313" s="661"/>
      <c r="M313" s="632"/>
      <c r="N313" s="632"/>
      <c r="O313" s="632"/>
    </row>
    <row r="314" spans="3:15">
      <c r="L314" s="661"/>
      <c r="M314" s="632"/>
      <c r="N314" s="632"/>
      <c r="O314" s="632"/>
    </row>
    <row r="315" spans="3:15" ht="23.25">
      <c r="C315" s="727" t="s">
        <v>3484</v>
      </c>
      <c r="L315" s="661"/>
      <c r="M315" s="632"/>
      <c r="N315" s="632"/>
      <c r="O315" s="632"/>
    </row>
    <row r="316" spans="3:15">
      <c r="C316" s="658"/>
      <c r="L316" s="661"/>
      <c r="M316" s="632"/>
      <c r="N316" s="632"/>
      <c r="O316" s="632"/>
    </row>
    <row r="317" spans="3:15" ht="17.25">
      <c r="C317" s="728" t="s">
        <v>3485</v>
      </c>
      <c r="L317" s="661"/>
      <c r="M317" s="632"/>
      <c r="N317" s="632"/>
      <c r="O317" s="632"/>
    </row>
    <row r="318" spans="3:15">
      <c r="C318" s="658"/>
      <c r="L318" s="662"/>
      <c r="M318" s="632"/>
      <c r="N318" s="632"/>
      <c r="O318" s="632"/>
    </row>
    <row r="319" spans="3:15" ht="17.25">
      <c r="C319" s="729" t="s">
        <v>3486</v>
      </c>
      <c r="L319" s="632"/>
      <c r="M319" s="632"/>
      <c r="N319" s="632"/>
      <c r="O319" s="632"/>
    </row>
    <row r="320" spans="3:15" ht="18">
      <c r="C320" s="658"/>
      <c r="L320" s="663"/>
      <c r="M320" s="632"/>
      <c r="N320" s="632"/>
      <c r="O320" s="632"/>
    </row>
    <row r="321" spans="3:15" ht="23.25">
      <c r="C321" s="730" t="s">
        <v>3487</v>
      </c>
      <c r="L321" s="632"/>
      <c r="M321" s="632"/>
      <c r="N321" s="632"/>
      <c r="O321" s="632"/>
    </row>
    <row r="322" spans="3:15" ht="241.5" customHeight="1">
      <c r="C322" s="658"/>
      <c r="L322" s="664" t="s">
        <v>3535</v>
      </c>
      <c r="M322" s="632"/>
      <c r="N322" s="632"/>
      <c r="O322" s="632"/>
    </row>
    <row r="323" spans="3:15" ht="17.25">
      <c r="C323" s="728" t="s">
        <v>3488</v>
      </c>
      <c r="L323" s="665"/>
      <c r="M323" s="632"/>
      <c r="N323" s="632"/>
      <c r="O323" s="632"/>
    </row>
    <row r="324" spans="3:15">
      <c r="C324" s="731" t="s">
        <v>3489</v>
      </c>
      <c r="L324" s="665"/>
      <c r="M324" s="632"/>
      <c r="N324" s="632"/>
      <c r="O324" s="632"/>
    </row>
    <row r="325" spans="3:15">
      <c r="C325" s="658"/>
      <c r="L325" s="665"/>
      <c r="M325" s="632"/>
      <c r="N325" s="632"/>
      <c r="O325" s="632"/>
    </row>
    <row r="326" spans="3:15" ht="17.25">
      <c r="C326" s="728" t="s">
        <v>3490</v>
      </c>
      <c r="L326" s="665"/>
      <c r="M326" s="632"/>
      <c r="N326" s="632"/>
      <c r="O326" s="632"/>
    </row>
    <row r="327" spans="3:15">
      <c r="C327" s="731" t="s">
        <v>3491</v>
      </c>
      <c r="L327" s="665"/>
      <c r="M327" s="632"/>
      <c r="N327" s="632"/>
      <c r="O327" s="632"/>
    </row>
    <row r="328" spans="3:15">
      <c r="C328" s="658"/>
      <c r="L328" s="665"/>
      <c r="M328" s="632"/>
      <c r="N328" s="632"/>
      <c r="O328" s="632"/>
    </row>
    <row r="329" spans="3:15" ht="17.25">
      <c r="C329" s="728" t="s">
        <v>3492</v>
      </c>
      <c r="L329" s="665"/>
      <c r="M329" s="632"/>
      <c r="N329" s="632"/>
      <c r="O329" s="632"/>
    </row>
    <row r="330" spans="3:15">
      <c r="C330" s="658"/>
      <c r="L330" s="665"/>
      <c r="M330" s="632"/>
      <c r="N330" s="632"/>
      <c r="O330" s="632"/>
    </row>
    <row r="331" spans="3:15" ht="17.25">
      <c r="C331" s="728" t="s">
        <v>3493</v>
      </c>
      <c r="L331" s="665"/>
      <c r="M331" s="632"/>
      <c r="N331" s="632"/>
      <c r="O331" s="632"/>
    </row>
    <row r="332" spans="3:15">
      <c r="C332" s="731" t="s">
        <v>3494</v>
      </c>
      <c r="L332" s="665"/>
      <c r="M332" s="632"/>
      <c r="N332" s="632"/>
      <c r="O332" s="632"/>
    </row>
    <row r="333" spans="3:15">
      <c r="C333" s="658"/>
      <c r="L333" s="665"/>
      <c r="M333" s="632"/>
      <c r="N333" s="632"/>
      <c r="O333" s="632"/>
    </row>
    <row r="334" spans="3:15" ht="17.25">
      <c r="C334" s="728" t="s">
        <v>3495</v>
      </c>
      <c r="L334" s="665"/>
      <c r="M334" s="632"/>
      <c r="N334" s="632"/>
      <c r="O334" s="632"/>
    </row>
    <row r="335" spans="3:15">
      <c r="C335" s="731" t="s">
        <v>3496</v>
      </c>
      <c r="L335" s="665"/>
      <c r="M335" s="632"/>
      <c r="N335" s="632"/>
      <c r="O335" s="632"/>
    </row>
    <row r="336" spans="3:15">
      <c r="C336" s="658"/>
      <c r="L336" s="665"/>
      <c r="M336" s="632"/>
      <c r="N336" s="632"/>
      <c r="O336" s="632"/>
    </row>
    <row r="337" spans="3:15" ht="17.25">
      <c r="C337" s="728" t="s">
        <v>3497</v>
      </c>
      <c r="L337" s="665"/>
      <c r="M337" s="632"/>
      <c r="N337" s="632"/>
      <c r="O337" s="632"/>
    </row>
    <row r="338" spans="3:15">
      <c r="C338" s="731" t="s">
        <v>3498</v>
      </c>
      <c r="L338" s="665"/>
      <c r="M338" s="632"/>
      <c r="N338" s="632"/>
      <c r="O338" s="632"/>
    </row>
    <row r="339" spans="3:15">
      <c r="C339" s="658"/>
      <c r="L339" s="665"/>
      <c r="M339" s="632"/>
      <c r="N339" s="632"/>
      <c r="O339" s="632"/>
    </row>
    <row r="340" spans="3:15" ht="17.25">
      <c r="C340" s="728" t="s">
        <v>3499</v>
      </c>
      <c r="L340" s="665"/>
      <c r="M340" s="632"/>
      <c r="N340" s="632"/>
      <c r="O340" s="632"/>
    </row>
    <row r="341" spans="3:15">
      <c r="C341" s="731" t="s">
        <v>3500</v>
      </c>
      <c r="L341" s="665"/>
      <c r="M341" s="632"/>
      <c r="N341" s="632"/>
      <c r="O341" s="632"/>
    </row>
    <row r="342" spans="3:15">
      <c r="C342" s="658"/>
      <c r="L342" s="665"/>
      <c r="M342" s="632"/>
      <c r="N342" s="632"/>
      <c r="O342" s="632"/>
    </row>
    <row r="343" spans="3:15" ht="17.25">
      <c r="C343" s="728" t="s">
        <v>3501</v>
      </c>
      <c r="L343" s="665"/>
      <c r="M343" s="632"/>
      <c r="N343" s="632"/>
      <c r="O343" s="632"/>
    </row>
    <row r="344" spans="3:15">
      <c r="C344" s="731" t="s">
        <v>3502</v>
      </c>
      <c r="L344" s="665"/>
      <c r="M344" s="632"/>
      <c r="N344" s="632"/>
      <c r="O344" s="632"/>
    </row>
    <row r="345" spans="3:15">
      <c r="C345" s="658"/>
      <c r="L345" s="665"/>
      <c r="M345" s="632"/>
      <c r="N345" s="632"/>
      <c r="O345" s="632"/>
    </row>
    <row r="346" spans="3:15" ht="23.25">
      <c r="C346" s="730" t="s">
        <v>3503</v>
      </c>
      <c r="L346" s="665"/>
      <c r="M346" s="632"/>
      <c r="N346" s="632"/>
      <c r="O346" s="632"/>
    </row>
    <row r="347" spans="3:15">
      <c r="C347" s="658"/>
      <c r="L347" s="665"/>
      <c r="M347" s="632"/>
      <c r="N347" s="632"/>
      <c r="O347" s="632"/>
    </row>
    <row r="348" spans="3:15" ht="17.25">
      <c r="C348" s="728" t="s">
        <v>3504</v>
      </c>
      <c r="L348" s="665"/>
      <c r="M348" s="632"/>
      <c r="N348" s="632"/>
      <c r="O348" s="632"/>
    </row>
    <row r="349" spans="3:15">
      <c r="C349" s="731" t="s">
        <v>3505</v>
      </c>
      <c r="L349" s="665"/>
      <c r="M349" s="632"/>
      <c r="N349" s="632"/>
      <c r="O349" s="632"/>
    </row>
    <row r="350" spans="3:15">
      <c r="C350" s="658"/>
      <c r="L350" s="665"/>
      <c r="M350" s="632"/>
      <c r="N350" s="632"/>
      <c r="O350" s="632"/>
    </row>
    <row r="351" spans="3:15" ht="17.25">
      <c r="C351" s="728" t="s">
        <v>3506</v>
      </c>
      <c r="L351" s="665"/>
      <c r="M351" s="632"/>
      <c r="N351" s="632"/>
      <c r="O351" s="632"/>
    </row>
    <row r="352" spans="3:15">
      <c r="C352" s="658"/>
      <c r="L352" s="665"/>
      <c r="M352" s="632"/>
      <c r="N352" s="632"/>
      <c r="O352" s="632"/>
    </row>
    <row r="353" spans="3:15" ht="17.25">
      <c r="C353" s="728" t="s">
        <v>3507</v>
      </c>
      <c r="L353" s="665"/>
      <c r="M353" s="632"/>
      <c r="N353" s="632"/>
      <c r="O353" s="632"/>
    </row>
    <row r="354" spans="3:15">
      <c r="C354" s="731" t="s">
        <v>3508</v>
      </c>
      <c r="L354" s="665"/>
      <c r="M354" s="632"/>
      <c r="N354" s="632"/>
      <c r="O354" s="632"/>
    </row>
    <row r="355" spans="3:15">
      <c r="C355" s="658"/>
      <c r="L355" s="665"/>
      <c r="M355" s="632"/>
      <c r="N355" s="632"/>
      <c r="O355" s="632"/>
    </row>
    <row r="356" spans="3:15" ht="17.25">
      <c r="C356" s="728" t="s">
        <v>3509</v>
      </c>
      <c r="L356" s="665"/>
      <c r="M356" s="632"/>
      <c r="N356" s="632"/>
      <c r="O356" s="632"/>
    </row>
    <row r="357" spans="3:15">
      <c r="C357" s="731" t="s">
        <v>3510</v>
      </c>
      <c r="L357" s="665"/>
      <c r="M357" s="632"/>
      <c r="N357" s="632"/>
      <c r="O357" s="632"/>
    </row>
    <row r="358" spans="3:15">
      <c r="C358" s="658"/>
      <c r="L358" s="665"/>
      <c r="M358" s="632"/>
      <c r="N358" s="632"/>
      <c r="O358" s="632"/>
    </row>
    <row r="359" spans="3:15" ht="17.25">
      <c r="C359" s="728" t="s">
        <v>3511</v>
      </c>
      <c r="L359" s="665"/>
      <c r="M359" s="632"/>
      <c r="N359" s="632"/>
      <c r="O359" s="632"/>
    </row>
    <row r="360" spans="3:15">
      <c r="C360" s="731" t="s">
        <v>3512</v>
      </c>
      <c r="L360" s="665"/>
      <c r="M360" s="632"/>
      <c r="N360" s="632"/>
      <c r="O360" s="632"/>
    </row>
    <row r="361" spans="3:15">
      <c r="C361" s="658"/>
      <c r="L361" s="665"/>
      <c r="M361" s="632"/>
      <c r="N361" s="632"/>
      <c r="O361" s="632"/>
    </row>
    <row r="362" spans="3:15" ht="17.25">
      <c r="C362" s="728" t="s">
        <v>3513</v>
      </c>
      <c r="L362" s="665"/>
      <c r="M362" s="632"/>
      <c r="N362" s="632"/>
      <c r="O362" s="632"/>
    </row>
    <row r="363" spans="3:15">
      <c r="C363" s="731" t="s">
        <v>3514</v>
      </c>
      <c r="L363" s="665"/>
      <c r="M363" s="632"/>
      <c r="N363" s="632"/>
      <c r="O363" s="632"/>
    </row>
    <row r="364" spans="3:15">
      <c r="C364" s="658"/>
      <c r="L364" s="665"/>
      <c r="M364" s="632"/>
      <c r="N364" s="632"/>
      <c r="O364" s="632"/>
    </row>
    <row r="365" spans="3:15" ht="17.25">
      <c r="C365" s="728" t="s">
        <v>3515</v>
      </c>
      <c r="L365" s="665"/>
      <c r="M365" s="632"/>
      <c r="N365" s="632"/>
      <c r="O365" s="632"/>
    </row>
    <row r="366" spans="3:15">
      <c r="C366" s="731" t="s">
        <v>3516</v>
      </c>
      <c r="L366" s="665"/>
      <c r="M366" s="632"/>
      <c r="N366" s="632"/>
      <c r="O366" s="632"/>
    </row>
    <row r="367" spans="3:15">
      <c r="C367" s="658"/>
      <c r="L367" s="665"/>
      <c r="M367" s="632"/>
      <c r="N367" s="632"/>
      <c r="O367" s="632"/>
    </row>
    <row r="368" spans="3:15" ht="17.25">
      <c r="C368" s="728" t="s">
        <v>3517</v>
      </c>
      <c r="L368" s="665"/>
      <c r="M368" s="632"/>
      <c r="N368" s="632"/>
      <c r="O368" s="632"/>
    </row>
    <row r="369" spans="3:15">
      <c r="C369" s="658"/>
      <c r="L369" s="665"/>
      <c r="M369" s="632"/>
      <c r="N369" s="632"/>
      <c r="O369" s="632"/>
    </row>
    <row r="370" spans="3:15" ht="17.25">
      <c r="C370" s="728" t="s">
        <v>3518</v>
      </c>
      <c r="L370" s="665"/>
      <c r="M370" s="632"/>
      <c r="N370" s="632"/>
      <c r="O370" s="632"/>
    </row>
    <row r="371" spans="3:15">
      <c r="C371" s="731" t="s">
        <v>3519</v>
      </c>
      <c r="L371" s="665"/>
      <c r="M371" s="632"/>
      <c r="N371" s="632"/>
      <c r="O371" s="632"/>
    </row>
    <row r="372" spans="3:15">
      <c r="C372" s="658"/>
      <c r="L372" s="665"/>
      <c r="M372" s="632"/>
      <c r="N372" s="632"/>
      <c r="O372" s="632"/>
    </row>
    <row r="373" spans="3:15" ht="17.25">
      <c r="C373" s="728" t="s">
        <v>3520</v>
      </c>
      <c r="L373" s="665"/>
      <c r="M373" s="632"/>
      <c r="N373" s="632"/>
      <c r="O373" s="632"/>
    </row>
    <row r="374" spans="3:15">
      <c r="C374" s="732" t="s">
        <v>3521</v>
      </c>
      <c r="L374" s="665"/>
      <c r="M374" s="632"/>
      <c r="N374" s="632"/>
      <c r="O374" s="632"/>
    </row>
    <row r="375" spans="3:15">
      <c r="L375" s="665"/>
      <c r="M375" s="632"/>
      <c r="N375" s="632"/>
      <c r="O375" s="632"/>
    </row>
    <row r="376" spans="3:15">
      <c r="L376" s="662"/>
      <c r="M376" s="632"/>
      <c r="N376" s="632"/>
      <c r="O376" s="632"/>
    </row>
    <row r="377" spans="3:15" ht="17.25">
      <c r="L377" s="633" t="s">
        <v>3536</v>
      </c>
      <c r="M377" s="632"/>
      <c r="N377" s="632"/>
      <c r="O377" s="632"/>
    </row>
    <row r="378" spans="3:15">
      <c r="L378" s="634"/>
      <c r="M378" s="634"/>
      <c r="N378" s="634"/>
      <c r="O378" s="632"/>
    </row>
    <row r="379" spans="3:15">
      <c r="L379" s="635"/>
      <c r="M379" s="635"/>
      <c r="N379" s="635"/>
      <c r="O379" s="632"/>
    </row>
    <row r="380" spans="3:15">
      <c r="L380" s="635"/>
      <c r="M380" s="635"/>
      <c r="N380" s="635"/>
      <c r="O380" s="632"/>
    </row>
    <row r="381" spans="3:15">
      <c r="L381" s="635"/>
      <c r="M381" s="635"/>
      <c r="N381" s="635"/>
      <c r="O381" s="632"/>
    </row>
    <row r="382" spans="3:15">
      <c r="L382" s="635"/>
      <c r="M382" s="635"/>
      <c r="N382" s="635"/>
      <c r="O382" s="632"/>
    </row>
    <row r="383" spans="3:15">
      <c r="L383" s="635"/>
      <c r="M383" s="635"/>
      <c r="N383" s="635"/>
      <c r="O383" s="632"/>
    </row>
    <row r="384" spans="3:15">
      <c r="L384" s="635"/>
      <c r="M384" s="635"/>
      <c r="N384" s="635"/>
      <c r="O384" s="632"/>
    </row>
    <row r="385" spans="12:15">
      <c r="L385" s="635"/>
      <c r="M385" s="635"/>
      <c r="N385" s="635"/>
      <c r="O385" s="632"/>
    </row>
    <row r="386" spans="12:15">
      <c r="L386" s="635"/>
      <c r="M386" s="635"/>
      <c r="N386" s="635"/>
      <c r="O386" s="632"/>
    </row>
    <row r="387" spans="12:15">
      <c r="L387" s="635"/>
      <c r="M387" s="635"/>
      <c r="N387" s="635"/>
      <c r="O387" s="632"/>
    </row>
    <row r="388" spans="12:15">
      <c r="L388" s="635"/>
      <c r="M388" s="635"/>
      <c r="N388" s="635"/>
      <c r="O388" s="632"/>
    </row>
    <row r="389" spans="12:15">
      <c r="L389" s="635"/>
      <c r="M389" s="635"/>
      <c r="N389" s="635"/>
      <c r="O389" s="632"/>
    </row>
    <row r="390" spans="12:15">
      <c r="L390" s="635"/>
      <c r="M390" s="635"/>
      <c r="N390" s="635"/>
      <c r="O390" s="632"/>
    </row>
    <row r="391" spans="12:15">
      <c r="L391" s="635"/>
      <c r="M391" s="634"/>
      <c r="N391" s="634"/>
      <c r="O391" s="632"/>
    </row>
    <row r="392" spans="12:15">
      <c r="L392" s="635"/>
      <c r="M392" s="634" t="s">
        <v>3538</v>
      </c>
      <c r="N392" s="634" t="s">
        <v>3539</v>
      </c>
      <c r="O392" s="632"/>
    </row>
    <row r="393" spans="12:15">
      <c r="L393" s="635"/>
      <c r="M393" s="634"/>
      <c r="N393" s="634"/>
      <c r="O393" s="632"/>
    </row>
    <row r="394" spans="12:15">
      <c r="L394" s="635"/>
      <c r="M394" s="634"/>
      <c r="N394" s="634"/>
      <c r="O394" s="632"/>
    </row>
    <row r="395" spans="12:15">
      <c r="L395" s="634"/>
      <c r="M395" s="634"/>
      <c r="N395" s="634"/>
      <c r="O395" s="632"/>
    </row>
    <row r="396" spans="12:15">
      <c r="L396" s="634" t="s">
        <v>3537</v>
      </c>
      <c r="M396" s="634"/>
      <c r="N396" s="634"/>
      <c r="O396" s="632"/>
    </row>
    <row r="397" spans="12:15">
      <c r="L397" s="634"/>
      <c r="M397" s="634"/>
      <c r="N397" s="634"/>
      <c r="O397" s="632"/>
    </row>
    <row r="398" spans="12:15">
      <c r="L398" s="635"/>
      <c r="M398" s="635"/>
      <c r="N398" s="635"/>
      <c r="O398" s="632"/>
    </row>
    <row r="399" spans="12:15">
      <c r="L399" s="635"/>
      <c r="M399" s="635"/>
      <c r="N399" s="635"/>
      <c r="O399" s="632"/>
    </row>
    <row r="400" spans="12:15">
      <c r="L400" s="635"/>
      <c r="M400" s="635"/>
      <c r="N400" s="635"/>
      <c r="O400" s="632"/>
    </row>
    <row r="401" spans="12:15">
      <c r="L401" s="635"/>
      <c r="M401" s="635"/>
      <c r="N401" s="635"/>
      <c r="O401" s="632"/>
    </row>
    <row r="402" spans="12:15">
      <c r="L402" s="635"/>
      <c r="M402" s="635"/>
      <c r="N402" s="635"/>
      <c r="O402" s="632"/>
    </row>
    <row r="403" spans="12:15">
      <c r="L403" s="635"/>
      <c r="M403" s="635"/>
      <c r="N403" s="635"/>
      <c r="O403" s="632"/>
    </row>
    <row r="404" spans="12:15">
      <c r="L404" s="635"/>
      <c r="M404" s="635"/>
      <c r="N404" s="635"/>
      <c r="O404" s="632"/>
    </row>
    <row r="405" spans="12:15">
      <c r="L405" s="635"/>
      <c r="M405" s="635"/>
      <c r="N405" s="635"/>
      <c r="O405" s="632"/>
    </row>
    <row r="406" spans="12:15">
      <c r="L406" s="635"/>
      <c r="M406" s="635"/>
      <c r="N406" s="635"/>
      <c r="O406" s="632"/>
    </row>
    <row r="407" spans="12:15">
      <c r="L407" s="635"/>
      <c r="M407" s="635"/>
      <c r="N407" s="635"/>
      <c r="O407" s="632"/>
    </row>
    <row r="408" spans="12:15">
      <c r="L408" s="635"/>
      <c r="M408" s="635"/>
      <c r="N408" s="635"/>
      <c r="O408" s="632"/>
    </row>
    <row r="409" spans="12:15">
      <c r="L409" s="635"/>
      <c r="M409" s="635"/>
      <c r="N409" s="635"/>
      <c r="O409" s="632"/>
    </row>
    <row r="410" spans="12:15">
      <c r="L410" s="634"/>
      <c r="M410" s="634"/>
      <c r="N410" s="634"/>
      <c r="O410" s="632"/>
    </row>
    <row r="411" spans="12:15">
      <c r="L411" s="634" t="s">
        <v>3540</v>
      </c>
      <c r="M411" s="634" t="s">
        <v>3541</v>
      </c>
      <c r="N411" s="634" t="s">
        <v>3542</v>
      </c>
      <c r="O411" s="632"/>
    </row>
    <row r="412" spans="12:15">
      <c r="L412" s="632"/>
      <c r="M412" s="632"/>
      <c r="N412" s="632"/>
      <c r="O412" s="632"/>
    </row>
    <row r="413" spans="12:15">
      <c r="L413" s="632"/>
      <c r="M413" s="632"/>
      <c r="N413" s="632"/>
      <c r="O413" s="632"/>
    </row>
    <row r="414" spans="12:15" ht="409.6" customHeight="1">
      <c r="L414" s="666" t="s">
        <v>3543</v>
      </c>
      <c r="M414" s="667"/>
      <c r="N414" s="632"/>
      <c r="O414" s="632"/>
    </row>
    <row r="415" spans="12:15">
      <c r="L415" s="649"/>
      <c r="M415" s="651"/>
      <c r="N415" s="632"/>
      <c r="O415" s="632"/>
    </row>
    <row r="416" spans="12:15">
      <c r="L416" s="649"/>
      <c r="M416" s="651"/>
      <c r="N416" s="632"/>
      <c r="O416" s="632"/>
    </row>
    <row r="417" spans="12:15">
      <c r="L417" s="649"/>
      <c r="M417" s="651"/>
      <c r="N417" s="632"/>
      <c r="O417" s="632"/>
    </row>
    <row r="418" spans="12:15" ht="34.5" customHeight="1">
      <c r="L418" s="640" t="s">
        <v>3544</v>
      </c>
      <c r="M418" s="642"/>
      <c r="N418" s="632"/>
      <c r="O418" s="632"/>
    </row>
    <row r="419" spans="12:15" ht="17.25">
      <c r="L419" s="640"/>
      <c r="M419" s="642"/>
      <c r="N419" s="632"/>
      <c r="O419" s="632"/>
    </row>
    <row r="420" spans="12:15">
      <c r="L420" s="649"/>
      <c r="M420" s="651"/>
      <c r="N420" s="632"/>
      <c r="O420" s="632"/>
    </row>
    <row r="421" spans="12:15">
      <c r="L421" s="649"/>
      <c r="M421" s="651"/>
      <c r="N421" s="632"/>
      <c r="O421" s="632"/>
    </row>
    <row r="422" spans="12:15">
      <c r="L422" s="649"/>
      <c r="M422" s="651"/>
      <c r="N422" s="632"/>
      <c r="O422" s="632"/>
    </row>
    <row r="423" spans="12:15">
      <c r="L423" s="649"/>
      <c r="M423" s="651"/>
      <c r="N423" s="632"/>
      <c r="O423" s="632"/>
    </row>
    <row r="424" spans="12:15">
      <c r="L424" s="649"/>
      <c r="M424" s="651"/>
      <c r="N424" s="632"/>
      <c r="O424" s="632"/>
    </row>
    <row r="425" spans="12:15">
      <c r="L425" s="649"/>
      <c r="M425" s="651"/>
      <c r="N425" s="632"/>
      <c r="O425" s="632"/>
    </row>
    <row r="426" spans="12:15">
      <c r="L426" s="649"/>
      <c r="M426" s="651"/>
      <c r="N426" s="632"/>
      <c r="O426" s="632"/>
    </row>
    <row r="427" spans="12:15">
      <c r="L427" s="649"/>
      <c r="M427" s="651"/>
      <c r="N427" s="632"/>
      <c r="O427" s="632"/>
    </row>
    <row r="428" spans="12:15">
      <c r="L428" s="649"/>
      <c r="M428" s="651"/>
      <c r="N428" s="632"/>
      <c r="O428" s="632"/>
    </row>
    <row r="429" spans="12:15">
      <c r="L429" s="649"/>
      <c r="M429" s="651"/>
      <c r="N429" s="632"/>
      <c r="O429" s="632"/>
    </row>
    <row r="430" spans="12:15">
      <c r="L430" s="649"/>
      <c r="M430" s="651"/>
      <c r="N430" s="632"/>
      <c r="O430" s="632"/>
    </row>
    <row r="431" spans="12:15">
      <c r="L431" s="649"/>
      <c r="M431" s="651"/>
      <c r="N431" s="632"/>
      <c r="O431" s="632"/>
    </row>
    <row r="432" spans="12:15">
      <c r="L432" s="649"/>
      <c r="M432" s="651"/>
      <c r="N432" s="632"/>
      <c r="O432" s="632"/>
    </row>
    <row r="433" spans="12:15">
      <c r="L433" s="649"/>
      <c r="M433" s="651"/>
      <c r="N433" s="632"/>
      <c r="O433" s="632"/>
    </row>
    <row r="434" spans="12:15">
      <c r="L434" s="649"/>
      <c r="M434" s="651"/>
      <c r="N434" s="632"/>
      <c r="O434" s="632"/>
    </row>
    <row r="435" spans="12:15">
      <c r="L435" s="649"/>
      <c r="M435" s="651"/>
      <c r="N435" s="632"/>
      <c r="O435" s="632"/>
    </row>
    <row r="436" spans="12:15">
      <c r="L436" s="649"/>
      <c r="M436" s="651"/>
      <c r="N436" s="632"/>
      <c r="O436" s="632"/>
    </row>
    <row r="437" spans="12:15">
      <c r="L437" s="649"/>
      <c r="M437" s="651"/>
      <c r="N437" s="632"/>
      <c r="O437" s="632"/>
    </row>
    <row r="438" spans="12:15">
      <c r="L438" s="649"/>
      <c r="M438" s="651"/>
      <c r="N438" s="632"/>
      <c r="O438" s="632"/>
    </row>
    <row r="439" spans="12:15">
      <c r="L439" s="649"/>
      <c r="M439" s="651"/>
      <c r="N439" s="632"/>
      <c r="O439" s="632"/>
    </row>
    <row r="440" spans="12:15">
      <c r="L440" s="649"/>
      <c r="M440" s="651"/>
      <c r="N440" s="632"/>
      <c r="O440" s="632"/>
    </row>
    <row r="441" spans="12:15">
      <c r="L441" s="649"/>
      <c r="M441" s="651"/>
      <c r="N441" s="632"/>
      <c r="O441" s="632"/>
    </row>
    <row r="442" spans="12:15">
      <c r="L442" s="649"/>
      <c r="M442" s="651"/>
      <c r="N442" s="632"/>
      <c r="O442" s="632"/>
    </row>
    <row r="443" spans="12:15">
      <c r="L443" s="649"/>
      <c r="M443" s="651"/>
      <c r="N443" s="632"/>
      <c r="O443" s="632"/>
    </row>
    <row r="444" spans="12:15" ht="86.25" customHeight="1">
      <c r="L444" s="668" t="s">
        <v>3545</v>
      </c>
      <c r="M444" s="669"/>
      <c r="N444" s="632"/>
      <c r="O444" s="632"/>
    </row>
    <row r="445" spans="12:15" ht="17.25">
      <c r="L445" s="668"/>
      <c r="M445" s="669"/>
      <c r="N445" s="632"/>
      <c r="O445" s="632"/>
    </row>
    <row r="446" spans="12:15">
      <c r="L446" s="649"/>
      <c r="M446" s="651"/>
      <c r="N446" s="632"/>
      <c r="O446" s="632"/>
    </row>
    <row r="447" spans="12:15">
      <c r="L447" s="649"/>
      <c r="M447" s="651"/>
      <c r="N447" s="632"/>
      <c r="O447" s="632"/>
    </row>
    <row r="448" spans="12:15">
      <c r="L448" s="649"/>
      <c r="M448" s="651"/>
      <c r="N448" s="632"/>
      <c r="O448" s="632"/>
    </row>
    <row r="449" spans="12:15">
      <c r="L449" s="649"/>
      <c r="M449" s="651"/>
      <c r="N449" s="632"/>
      <c r="O449" s="632"/>
    </row>
    <row r="450" spans="12:15">
      <c r="L450" s="649"/>
      <c r="M450" s="651"/>
      <c r="N450" s="632"/>
      <c r="O450" s="632"/>
    </row>
    <row r="451" spans="12:15">
      <c r="L451" s="649"/>
      <c r="M451" s="651"/>
      <c r="N451" s="632"/>
      <c r="O451" s="632"/>
    </row>
    <row r="452" spans="12:15">
      <c r="L452" s="649"/>
      <c r="M452" s="651"/>
      <c r="N452" s="632"/>
      <c r="O452" s="632"/>
    </row>
    <row r="453" spans="12:15">
      <c r="L453" s="649"/>
      <c r="M453" s="651"/>
      <c r="N453" s="632"/>
      <c r="O453" s="632"/>
    </row>
    <row r="454" spans="12:15">
      <c r="L454" s="649"/>
      <c r="M454" s="651"/>
      <c r="N454" s="632"/>
      <c r="O454" s="632"/>
    </row>
    <row r="455" spans="12:15">
      <c r="L455" s="649"/>
      <c r="M455" s="651"/>
      <c r="N455" s="632"/>
      <c r="O455" s="632"/>
    </row>
    <row r="456" spans="12:15">
      <c r="L456" s="649"/>
      <c r="M456" s="651"/>
      <c r="N456" s="632"/>
      <c r="O456" s="632"/>
    </row>
    <row r="457" spans="12:15">
      <c r="L457" s="649"/>
      <c r="M457" s="651"/>
      <c r="N457" s="632"/>
      <c r="O457" s="632"/>
    </row>
    <row r="458" spans="12:15">
      <c r="L458" s="649"/>
      <c r="M458" s="651"/>
      <c r="N458" s="632"/>
      <c r="O458" s="632"/>
    </row>
    <row r="459" spans="12:15">
      <c r="L459" s="649"/>
      <c r="M459" s="651"/>
      <c r="N459" s="632"/>
      <c r="O459" s="632"/>
    </row>
    <row r="460" spans="12:15">
      <c r="L460" s="649"/>
      <c r="M460" s="651"/>
      <c r="N460" s="632"/>
      <c r="O460" s="632"/>
    </row>
    <row r="461" spans="12:15" ht="241.5" customHeight="1">
      <c r="L461" s="668" t="s">
        <v>3546</v>
      </c>
      <c r="M461" s="669"/>
      <c r="N461" s="632"/>
      <c r="O461" s="632"/>
    </row>
    <row r="462" spans="12:15">
      <c r="L462" s="643"/>
      <c r="M462" s="645"/>
      <c r="N462" s="632"/>
      <c r="O462" s="632"/>
    </row>
    <row r="463" spans="12:15">
      <c r="L463" s="643"/>
      <c r="M463" s="645"/>
      <c r="N463" s="632"/>
      <c r="O463" s="632"/>
    </row>
    <row r="464" spans="12:15">
      <c r="L464" s="649"/>
      <c r="M464" s="651"/>
      <c r="N464" s="632"/>
      <c r="O464" s="632"/>
    </row>
    <row r="465" spans="12:15">
      <c r="L465" s="649"/>
      <c r="M465" s="651"/>
      <c r="N465" s="632"/>
      <c r="O465" s="632"/>
    </row>
    <row r="466" spans="12:15">
      <c r="L466" s="649"/>
      <c r="M466" s="651"/>
      <c r="N466" s="632"/>
      <c r="O466" s="632"/>
    </row>
    <row r="467" spans="12:15">
      <c r="L467" s="649"/>
      <c r="M467" s="651"/>
      <c r="N467" s="632"/>
      <c r="O467" s="632"/>
    </row>
    <row r="468" spans="12:15">
      <c r="L468" s="649"/>
      <c r="M468" s="651"/>
      <c r="N468" s="632"/>
      <c r="O468" s="632"/>
    </row>
    <row r="469" spans="12:15">
      <c r="L469" s="649"/>
      <c r="M469" s="651"/>
      <c r="N469" s="632"/>
      <c r="O469" s="632"/>
    </row>
    <row r="470" spans="12:15">
      <c r="L470" s="649"/>
      <c r="M470" s="651"/>
      <c r="N470" s="632"/>
      <c r="O470" s="632"/>
    </row>
    <row r="471" spans="12:15">
      <c r="L471" s="649"/>
      <c r="M471" s="651"/>
      <c r="N471" s="632"/>
      <c r="O471" s="632"/>
    </row>
    <row r="472" spans="12:15">
      <c r="L472" s="649"/>
      <c r="M472" s="651"/>
      <c r="N472" s="632"/>
      <c r="O472" s="632"/>
    </row>
    <row r="473" spans="12:15">
      <c r="L473" s="649"/>
      <c r="M473" s="651"/>
      <c r="N473" s="632"/>
      <c r="O473" s="632"/>
    </row>
    <row r="474" spans="12:15">
      <c r="L474" s="649"/>
      <c r="M474" s="651"/>
      <c r="N474" s="632"/>
      <c r="O474" s="632"/>
    </row>
    <row r="475" spans="12:15">
      <c r="L475" s="649"/>
      <c r="M475" s="651"/>
      <c r="N475" s="632"/>
      <c r="O475" s="632"/>
    </row>
    <row r="476" spans="12:15">
      <c r="L476" s="649"/>
      <c r="M476" s="651"/>
      <c r="N476" s="632"/>
      <c r="O476" s="632"/>
    </row>
    <row r="477" spans="12:15">
      <c r="L477" s="649"/>
      <c r="M477" s="651"/>
      <c r="N477" s="632"/>
      <c r="O477" s="632"/>
    </row>
    <row r="478" spans="12:15">
      <c r="L478" s="649"/>
      <c r="M478" s="651"/>
      <c r="N478" s="632"/>
      <c r="O478" s="632"/>
    </row>
    <row r="479" spans="12:15">
      <c r="L479" s="649"/>
      <c r="M479" s="651"/>
      <c r="N479" s="632"/>
      <c r="O479" s="632"/>
    </row>
    <row r="480" spans="12:15">
      <c r="L480" s="649"/>
      <c r="M480" s="651"/>
      <c r="N480" s="632"/>
      <c r="O480" s="632"/>
    </row>
    <row r="481" spans="12:15">
      <c r="L481" s="649"/>
      <c r="M481" s="651"/>
      <c r="N481" s="632"/>
      <c r="O481" s="632"/>
    </row>
    <row r="482" spans="12:15">
      <c r="L482" s="649"/>
      <c r="M482" s="651"/>
      <c r="N482" s="632"/>
      <c r="O482" s="632"/>
    </row>
    <row r="483" spans="12:15">
      <c r="L483" s="649"/>
      <c r="M483" s="651"/>
      <c r="N483" s="632"/>
      <c r="O483" s="632"/>
    </row>
    <row r="484" spans="12:15">
      <c r="L484" s="649"/>
      <c r="M484" s="651"/>
      <c r="N484" s="632"/>
      <c r="O484" s="632"/>
    </row>
    <row r="485" spans="12:15">
      <c r="L485" s="649"/>
      <c r="M485" s="651"/>
      <c r="N485" s="632"/>
      <c r="O485" s="632"/>
    </row>
    <row r="486" spans="12:15">
      <c r="L486" s="649"/>
      <c r="M486" s="651"/>
      <c r="N486" s="632"/>
      <c r="O486" s="632"/>
    </row>
    <row r="487" spans="12:15">
      <c r="L487" s="649"/>
      <c r="M487" s="651"/>
      <c r="N487" s="632"/>
      <c r="O487" s="632"/>
    </row>
    <row r="488" spans="12:15">
      <c r="L488" s="643"/>
      <c r="M488" s="645"/>
      <c r="N488" s="632"/>
      <c r="O488" s="632"/>
    </row>
    <row r="489" spans="12:15">
      <c r="L489" s="649"/>
      <c r="M489" s="651"/>
      <c r="N489" s="632"/>
      <c r="O489" s="632"/>
    </row>
    <row r="490" spans="12:15">
      <c r="L490" s="670"/>
      <c r="M490" s="671"/>
      <c r="N490" s="632"/>
      <c r="O490" s="632"/>
    </row>
    <row r="491" spans="12:15">
      <c r="L491" s="672"/>
      <c r="M491" s="673"/>
      <c r="N491" s="632"/>
      <c r="O491" s="632"/>
    </row>
    <row r="492" spans="12:15">
      <c r="L492" s="643"/>
      <c r="M492" s="645"/>
      <c r="N492" s="632"/>
      <c r="O492" s="632"/>
    </row>
    <row r="493" spans="12:15">
      <c r="L493" s="649"/>
      <c r="M493" s="651"/>
      <c r="N493" s="632"/>
      <c r="O493" s="632"/>
    </row>
    <row r="494" spans="12:15" ht="409.6" customHeight="1">
      <c r="L494" s="674" t="s">
        <v>3547</v>
      </c>
      <c r="M494" s="675"/>
      <c r="N494" s="632"/>
      <c r="O494" s="632"/>
    </row>
    <row r="495" spans="12:15">
      <c r="L495" s="652"/>
      <c r="M495" s="654"/>
      <c r="N495" s="632"/>
      <c r="O495" s="632"/>
    </row>
    <row r="496" spans="12:15">
      <c r="L496" s="655"/>
      <c r="M496" s="655"/>
      <c r="N496" s="632"/>
      <c r="O496" s="632"/>
    </row>
    <row r="497" spans="12:15" ht="15" customHeight="1">
      <c r="L497" s="676" t="s">
        <v>3548</v>
      </c>
      <c r="M497" s="676" t="s">
        <v>3549</v>
      </c>
      <c r="N497" s="632"/>
      <c r="O497" s="632"/>
    </row>
    <row r="498" spans="12:15">
      <c r="L498" s="677"/>
      <c r="M498" s="677"/>
      <c r="N498" s="632"/>
      <c r="O498" s="632"/>
    </row>
    <row r="499" spans="12:15">
      <c r="L499" s="677"/>
      <c r="M499" s="677"/>
      <c r="N499" s="632"/>
      <c r="O499" s="632"/>
    </row>
    <row r="500" spans="12:15">
      <c r="L500" s="677"/>
      <c r="M500" s="677"/>
      <c r="N500" s="632"/>
      <c r="O500" s="632"/>
    </row>
    <row r="501" spans="12:15">
      <c r="L501" s="677"/>
      <c r="M501" s="677"/>
      <c r="N501" s="632"/>
      <c r="O501" s="632"/>
    </row>
    <row r="502" spans="12:15">
      <c r="L502" s="677"/>
      <c r="M502" s="677"/>
      <c r="N502" s="632"/>
      <c r="O502" s="632"/>
    </row>
    <row r="503" spans="12:15">
      <c r="L503" s="677"/>
      <c r="M503" s="677"/>
      <c r="N503" s="632"/>
      <c r="O503" s="632"/>
    </row>
    <row r="504" spans="12:15">
      <c r="L504" s="677"/>
      <c r="M504" s="677"/>
      <c r="N504" s="632"/>
      <c r="O504" s="632"/>
    </row>
    <row r="505" spans="12:15">
      <c r="L505" s="677"/>
      <c r="M505" s="677"/>
      <c r="N505" s="632"/>
      <c r="O505" s="632"/>
    </row>
    <row r="506" spans="12:15">
      <c r="L506" s="677"/>
      <c r="M506" s="677"/>
      <c r="N506" s="632"/>
      <c r="O506" s="632"/>
    </row>
    <row r="507" spans="12:15">
      <c r="L507" s="677"/>
      <c r="M507" s="677"/>
      <c r="N507" s="632"/>
      <c r="O507" s="632"/>
    </row>
    <row r="508" spans="12:15">
      <c r="L508" s="677"/>
      <c r="M508" s="677"/>
      <c r="N508" s="632"/>
      <c r="O508" s="632"/>
    </row>
    <row r="509" spans="12:15">
      <c r="L509" s="677"/>
      <c r="M509" s="677"/>
      <c r="N509" s="632"/>
      <c r="O509" s="632"/>
    </row>
    <row r="510" spans="12:15">
      <c r="L510" s="677"/>
      <c r="M510" s="677"/>
      <c r="N510" s="632"/>
      <c r="O510" s="632"/>
    </row>
    <row r="511" spans="12:15">
      <c r="L511" s="678"/>
      <c r="M511" s="678"/>
      <c r="N511" s="632"/>
      <c r="O511" s="632"/>
    </row>
    <row r="512" spans="12:15">
      <c r="L512" s="670"/>
      <c r="M512" s="671"/>
      <c r="N512" s="632"/>
      <c r="O512" s="632"/>
    </row>
    <row r="513" spans="12:15">
      <c r="L513" s="672"/>
      <c r="M513" s="673"/>
      <c r="N513" s="632"/>
      <c r="O513" s="632"/>
    </row>
    <row r="514" spans="12:15">
      <c r="L514" s="643"/>
      <c r="M514" s="645"/>
      <c r="N514" s="632"/>
      <c r="O514" s="632"/>
    </row>
    <row r="515" spans="12:15">
      <c r="L515" s="649"/>
      <c r="M515" s="651"/>
      <c r="N515" s="632"/>
      <c r="O515" s="632"/>
    </row>
    <row r="516" spans="12:15" ht="90" customHeight="1">
      <c r="L516" s="674" t="s">
        <v>3550</v>
      </c>
      <c r="M516" s="675"/>
      <c r="N516" s="632"/>
      <c r="O516" s="632"/>
    </row>
    <row r="517" spans="12:15">
      <c r="L517" s="652"/>
      <c r="M517" s="654"/>
      <c r="N517" s="632"/>
      <c r="O517" s="632"/>
    </row>
    <row r="518" spans="12:15">
      <c r="L518" s="655"/>
      <c r="M518" s="655"/>
      <c r="N518" s="632"/>
      <c r="O518" s="632"/>
    </row>
    <row r="519" spans="12:15">
      <c r="L519" s="672"/>
      <c r="M519" s="673"/>
      <c r="N519" s="632"/>
      <c r="O519" s="632"/>
    </row>
    <row r="520" spans="12:15">
      <c r="L520" s="679"/>
      <c r="M520" s="680"/>
      <c r="N520" s="632"/>
      <c r="O520" s="632"/>
    </row>
    <row r="521" spans="12:15">
      <c r="L521" s="632"/>
      <c r="M521" s="632"/>
      <c r="N521" s="632"/>
      <c r="O521" s="632"/>
    </row>
    <row r="522" spans="12:15">
      <c r="L522" s="632"/>
      <c r="M522" s="632"/>
      <c r="N522" s="632"/>
      <c r="O522" s="632"/>
    </row>
    <row r="523" spans="12:15">
      <c r="L523" s="632"/>
      <c r="M523" s="632"/>
      <c r="N523" s="632"/>
      <c r="O523" s="632"/>
    </row>
    <row r="524" spans="12:15" ht="18">
      <c r="L524" s="656"/>
      <c r="M524" s="632"/>
      <c r="N524" s="632"/>
      <c r="O524" s="632"/>
    </row>
    <row r="525" spans="12:15">
      <c r="L525" s="632"/>
      <c r="M525" s="632"/>
      <c r="N525" s="632"/>
      <c r="O525" s="632"/>
    </row>
    <row r="526" spans="12:15" ht="409.6" customHeight="1">
      <c r="L526" s="681" t="s">
        <v>3551</v>
      </c>
      <c r="M526" s="682"/>
      <c r="N526" s="632"/>
      <c r="O526" s="632"/>
    </row>
    <row r="527" spans="12:15">
      <c r="L527" s="649"/>
      <c r="M527" s="651"/>
      <c r="N527" s="632"/>
      <c r="O527" s="632"/>
    </row>
    <row r="528" spans="12:15">
      <c r="L528" s="643"/>
      <c r="M528" s="645"/>
      <c r="N528" s="632"/>
      <c r="O528" s="632"/>
    </row>
    <row r="529" spans="12:15">
      <c r="L529" s="652"/>
      <c r="M529" s="654"/>
      <c r="N529" s="632"/>
      <c r="O529" s="632"/>
    </row>
    <row r="530" spans="12:15">
      <c r="L530" s="655"/>
      <c r="M530" s="655"/>
      <c r="N530" s="632"/>
      <c r="O530" s="632"/>
    </row>
    <row r="531" spans="12:15">
      <c r="L531" s="672"/>
      <c r="M531" s="673"/>
      <c r="N531" s="632"/>
      <c r="O531" s="632"/>
    </row>
    <row r="532" spans="12:15">
      <c r="L532" s="643"/>
      <c r="M532" s="645"/>
      <c r="N532" s="632"/>
      <c r="O532" s="632"/>
    </row>
    <row r="533" spans="12:15">
      <c r="L533" s="643"/>
      <c r="M533" s="645"/>
      <c r="N533" s="632"/>
      <c r="O533" s="632"/>
    </row>
    <row r="534" spans="12:15">
      <c r="L534" s="643"/>
      <c r="M534" s="645"/>
      <c r="N534" s="632"/>
      <c r="O534" s="632"/>
    </row>
    <row r="535" spans="12:15">
      <c r="L535" s="649"/>
      <c r="M535" s="651"/>
      <c r="N535" s="632"/>
      <c r="O535" s="632"/>
    </row>
    <row r="536" spans="12:15">
      <c r="L536" s="649"/>
      <c r="M536" s="651"/>
      <c r="N536" s="632"/>
      <c r="O536" s="632"/>
    </row>
    <row r="537" spans="12:15">
      <c r="L537" s="649"/>
      <c r="M537" s="651"/>
      <c r="N537" s="632"/>
      <c r="O537" s="632"/>
    </row>
    <row r="538" spans="12:15">
      <c r="L538" s="649"/>
      <c r="M538" s="651"/>
      <c r="N538" s="632"/>
      <c r="O538" s="632"/>
    </row>
    <row r="539" spans="12:15">
      <c r="L539" s="649"/>
      <c r="M539" s="651"/>
      <c r="N539" s="632"/>
      <c r="O539" s="632"/>
    </row>
    <row r="540" spans="12:15">
      <c r="L540" s="649"/>
      <c r="M540" s="651"/>
      <c r="N540" s="632"/>
      <c r="O540" s="632"/>
    </row>
    <row r="541" spans="12:15">
      <c r="L541" s="649"/>
      <c r="M541" s="651"/>
      <c r="N541" s="632"/>
      <c r="O541" s="632"/>
    </row>
    <row r="542" spans="12:15">
      <c r="L542" s="649"/>
      <c r="M542" s="651"/>
      <c r="N542" s="632"/>
      <c r="O542" s="632"/>
    </row>
    <row r="543" spans="12:15">
      <c r="L543" s="649"/>
      <c r="M543" s="651"/>
      <c r="N543" s="632"/>
      <c r="O543" s="632"/>
    </row>
    <row r="544" spans="12:15">
      <c r="L544" s="649"/>
      <c r="M544" s="651"/>
      <c r="N544" s="632"/>
      <c r="O544" s="632"/>
    </row>
    <row r="545" spans="12:15">
      <c r="L545" s="649"/>
      <c r="M545" s="651"/>
      <c r="N545" s="632"/>
      <c r="O545" s="632"/>
    </row>
    <row r="546" spans="12:15">
      <c r="L546" s="649"/>
      <c r="M546" s="651"/>
      <c r="N546" s="632"/>
      <c r="O546" s="632"/>
    </row>
    <row r="547" spans="12:15">
      <c r="L547" s="649"/>
      <c r="M547" s="651"/>
      <c r="N547" s="632"/>
      <c r="O547" s="632"/>
    </row>
    <row r="548" spans="12:15">
      <c r="L548" s="649"/>
      <c r="M548" s="651"/>
      <c r="N548" s="632"/>
      <c r="O548" s="632"/>
    </row>
    <row r="549" spans="12:15">
      <c r="L549" s="649"/>
      <c r="M549" s="651"/>
      <c r="N549" s="632"/>
      <c r="O549" s="632"/>
    </row>
    <row r="550" spans="12:15">
      <c r="L550" s="649"/>
      <c r="M550" s="651"/>
      <c r="N550" s="632"/>
      <c r="O550" s="632"/>
    </row>
    <row r="551" spans="12:15">
      <c r="L551" s="649"/>
      <c r="M551" s="651"/>
      <c r="N551" s="632"/>
      <c r="O551" s="632"/>
    </row>
    <row r="552" spans="12:15">
      <c r="L552" s="649"/>
      <c r="M552" s="651"/>
      <c r="N552" s="632"/>
      <c r="O552" s="632"/>
    </row>
    <row r="553" spans="12:15">
      <c r="L553" s="649"/>
      <c r="M553" s="651"/>
      <c r="N553" s="632"/>
      <c r="O553" s="632"/>
    </row>
    <row r="554" spans="12:15">
      <c r="L554" s="649"/>
      <c r="M554" s="651"/>
      <c r="N554" s="632"/>
      <c r="O554" s="632"/>
    </row>
    <row r="555" spans="12:15">
      <c r="L555" s="649"/>
      <c r="M555" s="651"/>
      <c r="N555" s="632"/>
      <c r="O555" s="632"/>
    </row>
    <row r="556" spans="12:15">
      <c r="L556" s="649"/>
      <c r="M556" s="651"/>
      <c r="N556" s="632"/>
      <c r="O556" s="632"/>
    </row>
    <row r="557" spans="12:15">
      <c r="L557" s="649"/>
      <c r="M557" s="651"/>
      <c r="N557" s="632"/>
      <c r="O557" s="632"/>
    </row>
    <row r="558" spans="12:15">
      <c r="L558" s="649"/>
      <c r="M558" s="651"/>
      <c r="N558" s="632"/>
      <c r="O558" s="632"/>
    </row>
    <row r="559" spans="12:15">
      <c r="L559" s="643"/>
      <c r="M559" s="645"/>
      <c r="N559" s="632"/>
      <c r="O559" s="632"/>
    </row>
    <row r="560" spans="12:15">
      <c r="L560" s="649"/>
      <c r="M560" s="651"/>
      <c r="N560" s="632"/>
      <c r="O560" s="632"/>
    </row>
    <row r="561" spans="12:15">
      <c r="L561" s="643"/>
      <c r="M561" s="645"/>
      <c r="N561" s="632"/>
      <c r="O561" s="632"/>
    </row>
    <row r="562" spans="12:15">
      <c r="L562" s="649"/>
      <c r="M562" s="651"/>
      <c r="N562" s="632"/>
      <c r="O562" s="632"/>
    </row>
    <row r="563" spans="12:15" ht="276" customHeight="1">
      <c r="L563" s="668" t="s">
        <v>3552</v>
      </c>
      <c r="M563" s="669"/>
      <c r="N563" s="632"/>
      <c r="O563" s="632"/>
    </row>
    <row r="564" spans="12:15">
      <c r="L564" s="643"/>
      <c r="M564" s="645"/>
      <c r="N564" s="632"/>
      <c r="O564" s="632"/>
    </row>
    <row r="565" spans="12:15">
      <c r="L565" s="643"/>
      <c r="M565" s="645"/>
      <c r="N565" s="632"/>
      <c r="O565" s="632"/>
    </row>
    <row r="566" spans="12:15">
      <c r="L566" s="649"/>
      <c r="M566" s="651"/>
      <c r="N566" s="632"/>
      <c r="O566" s="632"/>
    </row>
    <row r="567" spans="12:15">
      <c r="L567" s="649"/>
      <c r="M567" s="651"/>
      <c r="N567" s="632"/>
      <c r="O567" s="632"/>
    </row>
    <row r="568" spans="12:15">
      <c r="L568" s="649"/>
      <c r="M568" s="651"/>
      <c r="N568" s="632"/>
      <c r="O568" s="632"/>
    </row>
    <row r="569" spans="12:15">
      <c r="L569" s="649"/>
      <c r="M569" s="651"/>
      <c r="N569" s="632"/>
      <c r="O569" s="632"/>
    </row>
    <row r="570" spans="12:15">
      <c r="L570" s="649"/>
      <c r="M570" s="651"/>
      <c r="N570" s="632"/>
      <c r="O570" s="632"/>
    </row>
    <row r="571" spans="12:15">
      <c r="L571" s="649"/>
      <c r="M571" s="651"/>
      <c r="N571" s="632"/>
      <c r="O571" s="632"/>
    </row>
    <row r="572" spans="12:15">
      <c r="L572" s="649"/>
      <c r="M572" s="651"/>
      <c r="N572" s="632"/>
      <c r="O572" s="632"/>
    </row>
    <row r="573" spans="12:15">
      <c r="L573" s="649"/>
      <c r="M573" s="651"/>
      <c r="N573" s="632"/>
      <c r="O573" s="632"/>
    </row>
    <row r="574" spans="12:15">
      <c r="L574" s="649"/>
      <c r="M574" s="651"/>
      <c r="N574" s="632"/>
      <c r="O574" s="632"/>
    </row>
    <row r="575" spans="12:15">
      <c r="L575" s="649"/>
      <c r="M575" s="651"/>
      <c r="N575" s="632"/>
      <c r="O575" s="632"/>
    </row>
    <row r="576" spans="12:15">
      <c r="L576" s="649"/>
      <c r="M576" s="651"/>
      <c r="N576" s="632"/>
      <c r="O576" s="632"/>
    </row>
    <row r="577" spans="12:15">
      <c r="L577" s="649"/>
      <c r="M577" s="651"/>
      <c r="N577" s="632"/>
      <c r="O577" s="632"/>
    </row>
    <row r="578" spans="12:15">
      <c r="L578" s="649"/>
      <c r="M578" s="651"/>
      <c r="N578" s="632"/>
      <c r="O578" s="632"/>
    </row>
    <row r="579" spans="12:15">
      <c r="L579" s="649"/>
      <c r="M579" s="651"/>
      <c r="N579" s="632"/>
      <c r="O579" s="632"/>
    </row>
    <row r="580" spans="12:15">
      <c r="L580" s="649"/>
      <c r="M580" s="651"/>
      <c r="N580" s="632"/>
      <c r="O580" s="632"/>
    </row>
    <row r="581" spans="12:15">
      <c r="L581" s="649"/>
      <c r="M581" s="651"/>
      <c r="N581" s="632"/>
      <c r="O581" s="632"/>
    </row>
    <row r="582" spans="12:15">
      <c r="L582" s="649"/>
      <c r="M582" s="651"/>
      <c r="N582" s="632"/>
      <c r="O582" s="632"/>
    </row>
    <row r="583" spans="12:15">
      <c r="L583" s="649"/>
      <c r="M583" s="651"/>
      <c r="N583" s="632"/>
      <c r="O583" s="632"/>
    </row>
    <row r="584" spans="12:15">
      <c r="L584" s="649"/>
      <c r="M584" s="651"/>
      <c r="N584" s="632"/>
      <c r="O584" s="632"/>
    </row>
    <row r="585" spans="12:15">
      <c r="L585" s="649"/>
      <c r="M585" s="651"/>
      <c r="N585" s="632"/>
      <c r="O585" s="632"/>
    </row>
    <row r="586" spans="12:15">
      <c r="L586" s="649"/>
      <c r="M586" s="651"/>
      <c r="N586" s="632"/>
      <c r="O586" s="632"/>
    </row>
    <row r="587" spans="12:15">
      <c r="L587" s="649"/>
      <c r="M587" s="651"/>
      <c r="N587" s="632"/>
      <c r="O587" s="632"/>
    </row>
    <row r="588" spans="12:15">
      <c r="L588" s="649"/>
      <c r="M588" s="651"/>
      <c r="N588" s="632"/>
      <c r="O588" s="632"/>
    </row>
    <row r="589" spans="12:15">
      <c r="L589" s="649"/>
      <c r="M589" s="651"/>
      <c r="N589" s="632"/>
      <c r="O589" s="632"/>
    </row>
    <row r="590" spans="12:15">
      <c r="L590" s="670"/>
      <c r="M590" s="671"/>
      <c r="N590" s="632"/>
      <c r="O590" s="632"/>
    </row>
    <row r="591" spans="12:15">
      <c r="L591" s="683"/>
      <c r="M591" s="684"/>
      <c r="N591" s="632"/>
      <c r="O591" s="632"/>
    </row>
    <row r="592" spans="12:15">
      <c r="L592" s="632"/>
      <c r="M592" s="632"/>
      <c r="N592" s="632"/>
      <c r="O592" s="632"/>
    </row>
    <row r="593" spans="12:15">
      <c r="L593" s="632"/>
      <c r="M593" s="632"/>
      <c r="N593" s="632"/>
      <c r="O593" s="632"/>
    </row>
    <row r="594" spans="12:15" ht="135" customHeight="1">
      <c r="L594" s="685" t="s">
        <v>3553</v>
      </c>
      <c r="M594" s="686"/>
      <c r="N594" s="687"/>
      <c r="O594" s="632"/>
    </row>
    <row r="595" spans="12:15" ht="45" customHeight="1">
      <c r="L595" s="674" t="s">
        <v>3554</v>
      </c>
      <c r="M595" s="688"/>
      <c r="N595" s="675"/>
      <c r="O595" s="632"/>
    </row>
    <row r="596" spans="12:15">
      <c r="L596" s="652"/>
      <c r="M596" s="653"/>
      <c r="N596" s="654"/>
      <c r="O596" s="632"/>
    </row>
    <row r="597" spans="12:15">
      <c r="L597" s="689"/>
      <c r="M597" s="689"/>
      <c r="N597" s="689"/>
      <c r="O597" s="632"/>
    </row>
    <row r="598" spans="12:15">
      <c r="L598" s="661"/>
      <c r="M598" s="661"/>
      <c r="N598" s="661"/>
      <c r="O598" s="632"/>
    </row>
    <row r="599" spans="12:15">
      <c r="L599" s="661"/>
      <c r="M599" s="661"/>
      <c r="N599" s="661"/>
      <c r="O599" s="632"/>
    </row>
    <row r="600" spans="12:15">
      <c r="L600" s="661"/>
      <c r="M600" s="661"/>
      <c r="N600" s="661"/>
      <c r="O600" s="632"/>
    </row>
    <row r="601" spans="12:15">
      <c r="L601" s="661"/>
      <c r="M601" s="661"/>
      <c r="N601" s="661"/>
      <c r="O601" s="632"/>
    </row>
    <row r="602" spans="12:15">
      <c r="L602" s="661"/>
      <c r="M602" s="661"/>
      <c r="N602" s="661"/>
      <c r="O602" s="632"/>
    </row>
    <row r="603" spans="12:15">
      <c r="L603" s="661"/>
      <c r="M603" s="661"/>
      <c r="N603" s="661"/>
      <c r="O603" s="632"/>
    </row>
    <row r="604" spans="12:15">
      <c r="L604" s="661"/>
      <c r="M604" s="661"/>
      <c r="N604" s="661"/>
      <c r="O604" s="632"/>
    </row>
    <row r="605" spans="12:15">
      <c r="L605" s="661"/>
      <c r="M605" s="661"/>
      <c r="N605" s="661"/>
      <c r="O605" s="632"/>
    </row>
    <row r="606" spans="12:15">
      <c r="L606" s="661"/>
      <c r="M606" s="661"/>
      <c r="N606" s="661"/>
      <c r="O606" s="632"/>
    </row>
    <row r="607" spans="12:15">
      <c r="L607" s="661"/>
      <c r="M607" s="661"/>
      <c r="N607" s="661"/>
      <c r="O607" s="632"/>
    </row>
    <row r="608" spans="12:15">
      <c r="L608" s="661"/>
      <c r="M608" s="661"/>
      <c r="N608" s="661"/>
      <c r="O608" s="632"/>
    </row>
    <row r="609" spans="12:15">
      <c r="L609" s="661"/>
      <c r="M609" s="661"/>
      <c r="N609" s="661"/>
      <c r="O609" s="632"/>
    </row>
    <row r="610" spans="12:15">
      <c r="L610" s="690" t="s">
        <v>3555</v>
      </c>
      <c r="M610" s="690" t="s">
        <v>3556</v>
      </c>
      <c r="N610" s="690" t="s">
        <v>3557</v>
      </c>
      <c r="O610" s="632"/>
    </row>
    <row r="611" spans="12:15">
      <c r="L611" s="632"/>
      <c r="M611" s="632"/>
      <c r="N611" s="632"/>
      <c r="O611" s="632"/>
    </row>
    <row r="612" spans="12:15">
      <c r="L612" s="632"/>
      <c r="M612" s="632"/>
      <c r="N612" s="632"/>
      <c r="O612" s="632"/>
    </row>
    <row r="613" spans="12:15" ht="17.25">
      <c r="L613" s="691" t="s">
        <v>3558</v>
      </c>
      <c r="M613" s="632"/>
      <c r="N613" s="632"/>
      <c r="O613" s="632"/>
    </row>
    <row r="614" spans="12:15">
      <c r="L614" s="658"/>
      <c r="M614" s="632"/>
      <c r="N614" s="632"/>
      <c r="O614" s="632"/>
    </row>
    <row r="615" spans="12:15" ht="15.75">
      <c r="L615" s="692" t="s">
        <v>3559</v>
      </c>
      <c r="M615" s="632"/>
      <c r="N615" s="632"/>
      <c r="O615" s="632"/>
    </row>
    <row r="616" spans="12:15" ht="15" customHeight="1">
      <c r="L616" s="693"/>
      <c r="M616" s="694"/>
      <c r="N616" s="694"/>
      <c r="O616" s="632"/>
    </row>
    <row r="617" spans="12:15" ht="15" customHeight="1">
      <c r="L617" s="695"/>
      <c r="M617" s="694"/>
      <c r="N617" s="694"/>
      <c r="O617" s="632"/>
    </row>
    <row r="618" spans="12:15" ht="15" customHeight="1">
      <c r="L618" s="695"/>
      <c r="M618" s="694"/>
      <c r="N618" s="694"/>
      <c r="O618" s="632"/>
    </row>
    <row r="619" spans="12:15" ht="15" customHeight="1">
      <c r="L619" s="695"/>
      <c r="M619" s="694"/>
      <c r="N619" s="694"/>
      <c r="O619" s="632"/>
    </row>
    <row r="620" spans="12:15" ht="15" customHeight="1">
      <c r="L620" s="695"/>
      <c r="M620" s="694"/>
      <c r="N620" s="694"/>
      <c r="O620" s="632"/>
    </row>
    <row r="621" spans="12:15" ht="15" customHeight="1">
      <c r="L621" s="695"/>
      <c r="M621" s="694"/>
      <c r="N621" s="694"/>
      <c r="O621" s="632"/>
    </row>
    <row r="622" spans="12:15" ht="15" customHeight="1">
      <c r="L622" s="695"/>
      <c r="M622" s="694"/>
      <c r="N622" s="694"/>
      <c r="O622" s="632"/>
    </row>
    <row r="623" spans="12:15" ht="15" customHeight="1">
      <c r="L623" s="695"/>
      <c r="M623" s="694"/>
      <c r="N623" s="694"/>
      <c r="O623" s="632"/>
    </row>
    <row r="624" spans="12:15" ht="15" customHeight="1">
      <c r="L624" s="695"/>
      <c r="M624" s="694"/>
      <c r="N624" s="694"/>
      <c r="O624" s="632"/>
    </row>
    <row r="625" spans="12:15" ht="15" customHeight="1">
      <c r="L625" s="695"/>
      <c r="M625" s="694"/>
      <c r="N625" s="694"/>
      <c r="O625" s="632"/>
    </row>
    <row r="626" spans="12:15" ht="15" customHeight="1">
      <c r="L626" s="695"/>
      <c r="M626" s="694"/>
      <c r="N626" s="694"/>
      <c r="O626" s="632"/>
    </row>
    <row r="627" spans="12:15" ht="15" customHeight="1">
      <c r="L627" s="695"/>
      <c r="M627" s="694"/>
      <c r="N627" s="694"/>
      <c r="O627" s="632"/>
    </row>
    <row r="628" spans="12:15" ht="15" customHeight="1">
      <c r="L628" s="695"/>
      <c r="M628" s="694"/>
      <c r="N628" s="694"/>
      <c r="O628" s="632"/>
    </row>
    <row r="629" spans="12:15" ht="15" customHeight="1">
      <c r="L629" s="695"/>
      <c r="M629" s="694"/>
      <c r="N629" s="694"/>
      <c r="O629" s="632"/>
    </row>
    <row r="630" spans="12:15" ht="15" customHeight="1">
      <c r="L630" s="695"/>
      <c r="M630" s="694"/>
      <c r="N630" s="694"/>
      <c r="O630" s="632"/>
    </row>
    <row r="631" spans="12:15">
      <c r="L631" s="632"/>
      <c r="M631" s="632"/>
      <c r="N631" s="632"/>
      <c r="O631" s="632"/>
    </row>
    <row r="632" spans="12:15">
      <c r="L632" s="632"/>
      <c r="M632" s="632"/>
      <c r="N632" s="632"/>
      <c r="O632" s="632"/>
    </row>
    <row r="633" spans="12:15" ht="23.25">
      <c r="L633" s="631" t="s">
        <v>3560</v>
      </c>
      <c r="M633" s="632"/>
      <c r="N633" s="632"/>
      <c r="O633" s="632"/>
    </row>
    <row r="634" spans="12:15">
      <c r="L634" s="632"/>
      <c r="M634" s="632"/>
      <c r="N634" s="632"/>
      <c r="O634" s="632"/>
    </row>
    <row r="635" spans="12:15">
      <c r="L635" s="632"/>
      <c r="M635" s="632"/>
      <c r="N635" s="632"/>
      <c r="O635" s="632"/>
    </row>
    <row r="636" spans="12:15" ht="17.25" customHeight="1">
      <c r="L636" s="696" t="s">
        <v>3561</v>
      </c>
      <c r="M636" s="697"/>
      <c r="N636" s="698"/>
      <c r="O636" s="632"/>
    </row>
    <row r="637" spans="12:15">
      <c r="L637" s="649"/>
      <c r="M637" s="650"/>
      <c r="N637" s="651"/>
      <c r="O637" s="632"/>
    </row>
    <row r="638" spans="12:15" ht="180" customHeight="1">
      <c r="L638" s="674" t="s">
        <v>3562</v>
      </c>
      <c r="M638" s="688"/>
      <c r="N638" s="675"/>
      <c r="O638" s="632"/>
    </row>
    <row r="639" spans="12:15">
      <c r="L639" s="649"/>
      <c r="M639" s="650"/>
      <c r="N639" s="651"/>
      <c r="O639" s="632"/>
    </row>
    <row r="640" spans="12:15">
      <c r="L640" s="643"/>
      <c r="M640" s="644"/>
      <c r="N640" s="645"/>
      <c r="O640" s="632"/>
    </row>
    <row r="641" spans="12:15">
      <c r="L641" s="643"/>
      <c r="M641" s="694"/>
      <c r="N641" s="645"/>
      <c r="O641" s="632"/>
    </row>
    <row r="642" spans="12:15">
      <c r="L642" s="643"/>
      <c r="M642" s="694"/>
      <c r="N642" s="645"/>
      <c r="O642" s="632"/>
    </row>
    <row r="643" spans="12:15">
      <c r="L643" s="643"/>
      <c r="M643" s="694"/>
      <c r="N643" s="645"/>
      <c r="O643" s="632"/>
    </row>
    <row r="644" spans="12:15">
      <c r="L644" s="643"/>
      <c r="M644" s="694"/>
      <c r="N644" s="645"/>
      <c r="O644" s="632"/>
    </row>
    <row r="645" spans="12:15">
      <c r="L645" s="643"/>
      <c r="M645" s="694"/>
      <c r="N645" s="645"/>
      <c r="O645" s="632"/>
    </row>
    <row r="646" spans="12:15">
      <c r="L646" s="643"/>
      <c r="M646" s="694"/>
      <c r="N646" s="645"/>
      <c r="O646" s="632"/>
    </row>
    <row r="647" spans="12:15">
      <c r="L647" s="643"/>
      <c r="M647" s="694"/>
      <c r="N647" s="645"/>
      <c r="O647" s="632"/>
    </row>
    <row r="648" spans="12:15">
      <c r="L648" s="643"/>
      <c r="M648" s="694"/>
      <c r="N648" s="645"/>
      <c r="O648" s="632"/>
    </row>
    <row r="649" spans="12:15">
      <c r="L649" s="643"/>
      <c r="M649" s="694"/>
      <c r="N649" s="645"/>
      <c r="O649" s="632"/>
    </row>
    <row r="650" spans="12:15">
      <c r="L650" s="643"/>
      <c r="M650" s="694"/>
      <c r="N650" s="645"/>
      <c r="O650" s="632"/>
    </row>
    <row r="651" spans="12:15">
      <c r="L651" s="643"/>
      <c r="M651" s="694"/>
      <c r="N651" s="645"/>
      <c r="O651" s="632"/>
    </row>
    <row r="652" spans="12:15">
      <c r="L652" s="643"/>
      <c r="M652" s="694"/>
      <c r="N652" s="645"/>
      <c r="O652" s="632"/>
    </row>
    <row r="653" spans="12:15">
      <c r="L653" s="643"/>
      <c r="M653" s="694"/>
      <c r="N653" s="645"/>
      <c r="O653" s="632"/>
    </row>
    <row r="654" spans="12:15">
      <c r="L654" s="643"/>
      <c r="M654" s="694"/>
      <c r="N654" s="645"/>
      <c r="O654" s="632"/>
    </row>
    <row r="655" spans="12:15">
      <c r="L655" s="643"/>
      <c r="M655" s="694"/>
      <c r="N655" s="645"/>
      <c r="O655" s="632"/>
    </row>
    <row r="656" spans="12:15">
      <c r="L656" s="643"/>
      <c r="M656" s="694"/>
      <c r="N656" s="645"/>
      <c r="O656" s="632"/>
    </row>
    <row r="657" spans="12:15">
      <c r="L657" s="643"/>
      <c r="M657" s="694"/>
      <c r="N657" s="645"/>
      <c r="O657" s="632"/>
    </row>
    <row r="658" spans="12:15">
      <c r="L658" s="643"/>
      <c r="M658" s="694"/>
      <c r="N658" s="645"/>
      <c r="O658" s="632"/>
    </row>
    <row r="659" spans="12:15">
      <c r="L659" s="679"/>
      <c r="M659" s="699"/>
      <c r="N659" s="680"/>
      <c r="O659" s="632"/>
    </row>
    <row r="660" spans="12:15">
      <c r="L660" s="634"/>
      <c r="M660" s="634"/>
      <c r="N660" s="632"/>
      <c r="O660" s="632"/>
    </row>
    <row r="661" spans="12:15">
      <c r="L661" s="635"/>
      <c r="M661" s="635"/>
      <c r="N661" s="632"/>
      <c r="O661" s="632"/>
    </row>
    <row r="662" spans="12:15">
      <c r="L662" s="635"/>
      <c r="M662" s="635"/>
      <c r="N662" s="632"/>
      <c r="O662" s="632"/>
    </row>
    <row r="663" spans="12:15">
      <c r="L663" s="635"/>
      <c r="M663" s="635"/>
      <c r="N663" s="632"/>
      <c r="O663" s="632"/>
    </row>
    <row r="664" spans="12:15">
      <c r="L664" s="635"/>
      <c r="M664" s="635"/>
      <c r="N664" s="632"/>
      <c r="O664" s="632"/>
    </row>
    <row r="665" spans="12:15">
      <c r="L665" s="635"/>
      <c r="M665" s="635"/>
      <c r="N665" s="632"/>
      <c r="O665" s="632"/>
    </row>
    <row r="666" spans="12:15">
      <c r="L666" s="635"/>
      <c r="M666" s="635"/>
      <c r="N666" s="632"/>
      <c r="O666" s="632"/>
    </row>
    <row r="667" spans="12:15">
      <c r="L667" s="635"/>
      <c r="M667" s="635"/>
      <c r="N667" s="632"/>
      <c r="O667" s="632"/>
    </row>
    <row r="668" spans="12:15">
      <c r="L668" s="635"/>
      <c r="M668" s="635"/>
      <c r="N668" s="632"/>
      <c r="O668" s="632"/>
    </row>
    <row r="669" spans="12:15">
      <c r="L669" s="635"/>
      <c r="M669" s="635"/>
      <c r="N669" s="632"/>
      <c r="O669" s="632"/>
    </row>
    <row r="670" spans="12:15">
      <c r="L670" s="635"/>
      <c r="M670" s="635"/>
      <c r="N670" s="632"/>
      <c r="O670" s="632"/>
    </row>
    <row r="671" spans="12:15">
      <c r="L671" s="635"/>
      <c r="M671" s="635"/>
      <c r="N671" s="632"/>
      <c r="O671" s="632"/>
    </row>
    <row r="672" spans="12:15">
      <c r="L672" s="635"/>
      <c r="M672" s="635"/>
      <c r="N672" s="632"/>
      <c r="O672" s="632"/>
    </row>
    <row r="673" spans="12:15">
      <c r="L673" s="634"/>
      <c r="M673" s="634"/>
      <c r="N673" s="632"/>
      <c r="O673" s="632"/>
    </row>
    <row r="674" spans="12:15">
      <c r="L674" s="634" t="s">
        <v>3563</v>
      </c>
      <c r="M674" s="634" t="s">
        <v>3564</v>
      </c>
      <c r="N674" s="632"/>
      <c r="O674" s="632"/>
    </row>
    <row r="675" spans="12:15">
      <c r="L675" s="632"/>
      <c r="M675" s="632"/>
      <c r="N675" s="632"/>
      <c r="O675" s="632"/>
    </row>
    <row r="676" spans="12:15">
      <c r="L676" s="632"/>
      <c r="M676" s="632"/>
      <c r="N676" s="632"/>
      <c r="O676" s="632"/>
    </row>
    <row r="677" spans="12:15" ht="90" customHeight="1">
      <c r="L677" s="685" t="s">
        <v>3565</v>
      </c>
      <c r="M677" s="686"/>
      <c r="N677" s="686"/>
      <c r="O677" s="687"/>
    </row>
    <row r="678" spans="12:15">
      <c r="L678" s="649"/>
      <c r="M678" s="650"/>
      <c r="N678" s="650"/>
      <c r="O678" s="651"/>
    </row>
    <row r="679" spans="12:15" ht="15" customHeight="1">
      <c r="L679" s="700"/>
      <c r="M679" s="701"/>
      <c r="N679" s="702" t="s">
        <v>3566</v>
      </c>
      <c r="O679" s="651"/>
    </row>
    <row r="680" spans="12:15" ht="15" customHeight="1">
      <c r="L680" s="700"/>
      <c r="M680" s="701"/>
      <c r="N680" s="702"/>
      <c r="O680" s="651"/>
    </row>
    <row r="681" spans="12:15" ht="15" customHeight="1">
      <c r="L681" s="700"/>
      <c r="M681" s="701"/>
      <c r="N681" s="702"/>
      <c r="O681" s="651"/>
    </row>
    <row r="682" spans="12:15" ht="15" customHeight="1">
      <c r="L682" s="700"/>
      <c r="M682" s="701"/>
      <c r="N682" s="702"/>
      <c r="O682" s="651"/>
    </row>
    <row r="683" spans="12:15" ht="15" customHeight="1">
      <c r="L683" s="700"/>
      <c r="M683" s="701"/>
      <c r="N683" s="702"/>
      <c r="O683" s="651"/>
    </row>
    <row r="684" spans="12:15" ht="15" customHeight="1">
      <c r="L684" s="700"/>
      <c r="M684" s="701"/>
      <c r="N684" s="702"/>
      <c r="O684" s="651"/>
    </row>
    <row r="685" spans="12:15" ht="15" customHeight="1">
      <c r="L685" s="700"/>
      <c r="M685" s="701"/>
      <c r="N685" s="702"/>
      <c r="O685" s="651"/>
    </row>
    <row r="686" spans="12:15" ht="15" customHeight="1">
      <c r="L686" s="700"/>
      <c r="M686" s="701"/>
      <c r="N686" s="702"/>
      <c r="O686" s="651"/>
    </row>
    <row r="687" spans="12:15" ht="15" customHeight="1">
      <c r="L687" s="700"/>
      <c r="M687" s="701"/>
      <c r="N687" s="702"/>
      <c r="O687" s="651"/>
    </row>
    <row r="688" spans="12:15" ht="15" customHeight="1">
      <c r="L688" s="700"/>
      <c r="M688" s="701"/>
      <c r="N688" s="702"/>
      <c r="O688" s="651"/>
    </row>
    <row r="689" spans="12:15" ht="15" customHeight="1">
      <c r="L689" s="700"/>
      <c r="M689" s="701"/>
      <c r="N689" s="702"/>
      <c r="O689" s="651"/>
    </row>
    <row r="690" spans="12:15" ht="15" customHeight="1">
      <c r="L690" s="700"/>
      <c r="M690" s="701"/>
      <c r="N690" s="702"/>
      <c r="O690" s="651"/>
    </row>
    <row r="691" spans="12:15" ht="15" customHeight="1">
      <c r="L691" s="700"/>
      <c r="M691" s="701"/>
      <c r="N691" s="702"/>
      <c r="O691" s="651"/>
    </row>
    <row r="692" spans="12:15" ht="15" customHeight="1">
      <c r="L692" s="700"/>
      <c r="M692" s="701"/>
      <c r="N692" s="702"/>
      <c r="O692" s="651"/>
    </row>
    <row r="693" spans="12:15" ht="15" customHeight="1">
      <c r="L693" s="700"/>
      <c r="M693" s="701"/>
      <c r="N693" s="702"/>
      <c r="O693" s="651"/>
    </row>
    <row r="694" spans="12:15">
      <c r="L694" s="649"/>
      <c r="M694" s="702"/>
      <c r="N694" s="702"/>
      <c r="O694" s="703"/>
    </row>
    <row r="695" spans="12:15">
      <c r="L695" s="649"/>
      <c r="M695" s="702"/>
      <c r="N695" s="702"/>
      <c r="O695" s="703"/>
    </row>
    <row r="696" spans="12:15">
      <c r="L696" s="649"/>
      <c r="M696" s="702"/>
      <c r="N696" s="702"/>
      <c r="O696" s="703"/>
    </row>
    <row r="697" spans="12:15">
      <c r="L697" s="649"/>
      <c r="M697" s="702"/>
      <c r="N697" s="702"/>
      <c r="O697" s="703"/>
    </row>
    <row r="698" spans="12:15">
      <c r="L698" s="649"/>
      <c r="M698" s="702"/>
      <c r="N698" s="702"/>
      <c r="O698" s="703"/>
    </row>
    <row r="699" spans="12:15">
      <c r="L699" s="649"/>
      <c r="M699" s="702"/>
      <c r="N699" s="702"/>
      <c r="O699" s="703"/>
    </row>
    <row r="700" spans="12:15">
      <c r="L700" s="649"/>
      <c r="M700" s="702"/>
      <c r="N700" s="702"/>
      <c r="O700" s="703"/>
    </row>
    <row r="701" spans="12:15">
      <c r="L701" s="649"/>
      <c r="M701" s="702"/>
      <c r="N701" s="702"/>
      <c r="O701" s="703"/>
    </row>
    <row r="702" spans="12:15">
      <c r="L702" s="649"/>
      <c r="M702" s="702"/>
      <c r="N702" s="702"/>
      <c r="O702" s="703"/>
    </row>
    <row r="703" spans="12:15">
      <c r="L703" s="649"/>
      <c r="M703" s="702"/>
      <c r="N703" s="702"/>
      <c r="O703" s="703"/>
    </row>
    <row r="704" spans="12:15">
      <c r="L704" s="649"/>
      <c r="M704" s="702"/>
      <c r="N704" s="702"/>
      <c r="O704" s="703"/>
    </row>
    <row r="705" spans="12:15">
      <c r="L705" s="649"/>
      <c r="M705" s="702"/>
      <c r="N705" s="702"/>
      <c r="O705" s="703"/>
    </row>
    <row r="706" spans="12:15">
      <c r="L706" s="649"/>
      <c r="M706" s="702"/>
      <c r="N706" s="702"/>
      <c r="O706" s="703"/>
    </row>
    <row r="707" spans="12:15">
      <c r="L707" s="649"/>
      <c r="M707" s="702"/>
      <c r="N707" s="702"/>
      <c r="O707" s="703"/>
    </row>
    <row r="708" spans="12:15">
      <c r="L708" s="649"/>
      <c r="M708" s="702"/>
      <c r="N708" s="702"/>
      <c r="O708" s="703"/>
    </row>
    <row r="709" spans="12:15">
      <c r="L709" s="649"/>
      <c r="M709" s="650"/>
      <c r="N709" s="650"/>
      <c r="O709" s="651"/>
    </row>
    <row r="710" spans="12:15">
      <c r="L710" s="643"/>
      <c r="M710" s="644"/>
      <c r="N710" s="644"/>
      <c r="O710" s="645"/>
    </row>
    <row r="711" spans="12:15">
      <c r="L711" s="649"/>
      <c r="M711" s="650"/>
      <c r="N711" s="650"/>
      <c r="O711" s="651"/>
    </row>
    <row r="712" spans="12:15">
      <c r="L712" s="670"/>
      <c r="M712" s="704"/>
      <c r="N712" s="704"/>
      <c r="O712" s="671"/>
    </row>
    <row r="713" spans="12:15">
      <c r="L713" s="672"/>
      <c r="M713" s="705"/>
      <c r="N713" s="705"/>
      <c r="O713" s="673"/>
    </row>
    <row r="714" spans="12:15" ht="120" customHeight="1">
      <c r="L714" s="674" t="s">
        <v>3567</v>
      </c>
      <c r="M714" s="688"/>
      <c r="N714" s="688"/>
      <c r="O714" s="675"/>
    </row>
    <row r="715" spans="12:15">
      <c r="L715" s="643"/>
      <c r="M715" s="644"/>
      <c r="N715" s="644"/>
      <c r="O715" s="645"/>
    </row>
    <row r="716" spans="12:15">
      <c r="L716" s="643"/>
      <c r="M716" s="644"/>
      <c r="N716" s="644"/>
      <c r="O716" s="645"/>
    </row>
    <row r="717" spans="12:15">
      <c r="L717" s="649"/>
      <c r="M717" s="650"/>
      <c r="N717" s="650"/>
      <c r="O717" s="651"/>
    </row>
    <row r="718" spans="12:15">
      <c r="L718" s="649"/>
      <c r="M718" s="650"/>
      <c r="N718" s="650"/>
      <c r="O718" s="651"/>
    </row>
    <row r="719" spans="12:15">
      <c r="L719" s="649"/>
      <c r="M719" s="650"/>
      <c r="N719" s="650"/>
      <c r="O719" s="651"/>
    </row>
    <row r="720" spans="12:15">
      <c r="L720" s="649"/>
      <c r="M720" s="650"/>
      <c r="N720" s="650"/>
      <c r="O720" s="651"/>
    </row>
    <row r="721" spans="12:15">
      <c r="L721" s="649"/>
      <c r="M721" s="650"/>
      <c r="N721" s="650"/>
      <c r="O721" s="651"/>
    </row>
    <row r="722" spans="12:15">
      <c r="L722" s="649"/>
      <c r="M722" s="650"/>
      <c r="N722" s="650"/>
      <c r="O722" s="651"/>
    </row>
    <row r="723" spans="12:15">
      <c r="L723" s="649"/>
      <c r="M723" s="650"/>
      <c r="N723" s="650"/>
      <c r="O723" s="651"/>
    </row>
    <row r="724" spans="12:15">
      <c r="L724" s="649"/>
      <c r="M724" s="650"/>
      <c r="N724" s="650"/>
      <c r="O724" s="651"/>
    </row>
    <row r="725" spans="12:15">
      <c r="L725" s="649"/>
      <c r="M725" s="650"/>
      <c r="N725" s="650"/>
      <c r="O725" s="651"/>
    </row>
    <row r="726" spans="12:15">
      <c r="L726" s="649"/>
      <c r="M726" s="650"/>
      <c r="N726" s="650"/>
      <c r="O726" s="651"/>
    </row>
    <row r="727" spans="12:15">
      <c r="L727" s="649"/>
      <c r="M727" s="650"/>
      <c r="N727" s="650"/>
      <c r="O727" s="651"/>
    </row>
    <row r="728" spans="12:15">
      <c r="L728" s="649"/>
      <c r="M728" s="650"/>
      <c r="N728" s="650"/>
      <c r="O728" s="651"/>
    </row>
    <row r="729" spans="12:15">
      <c r="L729" s="649"/>
      <c r="M729" s="650"/>
      <c r="N729" s="650"/>
      <c r="O729" s="651"/>
    </row>
    <row r="730" spans="12:15">
      <c r="L730" s="649"/>
      <c r="M730" s="650"/>
      <c r="N730" s="650"/>
      <c r="O730" s="651"/>
    </row>
    <row r="731" spans="12:15">
      <c r="L731" s="649"/>
      <c r="M731" s="650"/>
      <c r="N731" s="650"/>
      <c r="O731" s="651"/>
    </row>
    <row r="732" spans="12:15">
      <c r="L732" s="649"/>
      <c r="M732" s="650"/>
      <c r="N732" s="650"/>
      <c r="O732" s="651"/>
    </row>
    <row r="733" spans="12:15">
      <c r="L733" s="649"/>
      <c r="M733" s="650"/>
      <c r="N733" s="650"/>
      <c r="O733" s="651"/>
    </row>
    <row r="734" spans="12:15">
      <c r="L734" s="649"/>
      <c r="M734" s="650"/>
      <c r="N734" s="650"/>
      <c r="O734" s="651"/>
    </row>
    <row r="735" spans="12:15">
      <c r="L735" s="649"/>
      <c r="M735" s="650"/>
      <c r="N735" s="650"/>
      <c r="O735" s="651"/>
    </row>
    <row r="736" spans="12:15">
      <c r="L736" s="649"/>
      <c r="M736" s="650"/>
      <c r="N736" s="650"/>
      <c r="O736" s="651"/>
    </row>
    <row r="737" spans="12:15">
      <c r="L737" s="649"/>
      <c r="M737" s="650"/>
      <c r="N737" s="650"/>
      <c r="O737" s="651"/>
    </row>
    <row r="738" spans="12:15">
      <c r="L738" s="649"/>
      <c r="M738" s="650"/>
      <c r="N738" s="650"/>
      <c r="O738" s="651"/>
    </row>
    <row r="739" spans="12:15">
      <c r="L739" s="649"/>
      <c r="M739" s="650"/>
      <c r="N739" s="650"/>
      <c r="O739" s="651"/>
    </row>
    <row r="740" spans="12:15">
      <c r="L740" s="649"/>
      <c r="M740" s="650"/>
      <c r="N740" s="650"/>
      <c r="O740" s="651"/>
    </row>
    <row r="741" spans="12:15">
      <c r="L741" s="643"/>
      <c r="M741" s="644"/>
      <c r="N741" s="644"/>
      <c r="O741" s="645"/>
    </row>
    <row r="742" spans="12:15">
      <c r="L742" s="649"/>
      <c r="M742" s="650"/>
      <c r="N742" s="650"/>
      <c r="O742" s="651"/>
    </row>
    <row r="743" spans="12:15" ht="75" customHeight="1">
      <c r="L743" s="674" t="s">
        <v>3568</v>
      </c>
      <c r="M743" s="688"/>
      <c r="N743" s="688"/>
      <c r="O743" s="675"/>
    </row>
    <row r="744" spans="12:15">
      <c r="L744" s="652"/>
      <c r="M744" s="653"/>
      <c r="N744" s="653"/>
      <c r="O744" s="654"/>
    </row>
    <row r="745" spans="12:15">
      <c r="L745" s="672"/>
      <c r="M745" s="673"/>
      <c r="N745" s="689"/>
      <c r="O745" s="689"/>
    </row>
    <row r="746" spans="12:15">
      <c r="L746" s="649"/>
      <c r="M746" s="651"/>
      <c r="N746" s="661"/>
      <c r="O746" s="661"/>
    </row>
    <row r="747" spans="12:15">
      <c r="L747" s="649"/>
      <c r="M747" s="651"/>
      <c r="N747" s="661"/>
      <c r="O747" s="661"/>
    </row>
    <row r="748" spans="12:15">
      <c r="L748" s="649"/>
      <c r="M748" s="651"/>
      <c r="N748" s="661"/>
      <c r="O748" s="661"/>
    </row>
    <row r="749" spans="12:15">
      <c r="L749" s="649"/>
      <c r="M749" s="651"/>
      <c r="N749" s="661"/>
      <c r="O749" s="661"/>
    </row>
    <row r="750" spans="12:15">
      <c r="L750" s="649"/>
      <c r="M750" s="651"/>
      <c r="N750" s="661"/>
      <c r="O750" s="661"/>
    </row>
    <row r="751" spans="12:15">
      <c r="L751" s="649"/>
      <c r="M751" s="651"/>
      <c r="N751" s="661"/>
      <c r="O751" s="661"/>
    </row>
    <row r="752" spans="12:15">
      <c r="L752" s="649"/>
      <c r="M752" s="651"/>
      <c r="N752" s="661"/>
      <c r="O752" s="661"/>
    </row>
    <row r="753" spans="12:15">
      <c r="L753" s="649"/>
      <c r="M753" s="651"/>
      <c r="N753" s="661"/>
      <c r="O753" s="661"/>
    </row>
    <row r="754" spans="12:15">
      <c r="L754" s="649"/>
      <c r="M754" s="651"/>
      <c r="N754" s="661"/>
      <c r="O754" s="661"/>
    </row>
    <row r="755" spans="12:15">
      <c r="L755" s="649"/>
      <c r="M755" s="651"/>
      <c r="N755" s="661"/>
      <c r="O755" s="661"/>
    </row>
    <row r="756" spans="12:15">
      <c r="L756" s="649"/>
      <c r="M756" s="651"/>
      <c r="N756" s="661"/>
      <c r="O756" s="661"/>
    </row>
    <row r="757" spans="12:15">
      <c r="L757" s="649"/>
      <c r="M757" s="651"/>
      <c r="N757" s="661"/>
      <c r="O757" s="661"/>
    </row>
    <row r="758" spans="12:15">
      <c r="L758" s="652" t="s">
        <v>3569</v>
      </c>
      <c r="M758" s="654"/>
      <c r="N758" s="690" t="s">
        <v>3570</v>
      </c>
      <c r="O758" s="690" t="s">
        <v>3571</v>
      </c>
    </row>
    <row r="759" spans="12:15">
      <c r="L759" s="670"/>
      <c r="M759" s="704"/>
      <c r="N759" s="704"/>
      <c r="O759" s="671"/>
    </row>
    <row r="760" spans="12:15">
      <c r="L760" s="672"/>
      <c r="M760" s="705"/>
      <c r="N760" s="705"/>
      <c r="O760" s="673"/>
    </row>
    <row r="761" spans="12:15">
      <c r="L761" s="670"/>
      <c r="M761" s="704"/>
      <c r="N761" s="704"/>
      <c r="O761" s="671"/>
    </row>
    <row r="762" spans="12:15">
      <c r="L762" s="672"/>
      <c r="M762" s="705"/>
      <c r="N762" s="705"/>
      <c r="O762" s="673"/>
    </row>
    <row r="763" spans="12:15" ht="30" customHeight="1">
      <c r="L763" s="674" t="s">
        <v>3572</v>
      </c>
      <c r="M763" s="688"/>
      <c r="N763" s="688"/>
      <c r="O763" s="675"/>
    </row>
    <row r="764" spans="12:15">
      <c r="L764" s="649"/>
      <c r="M764" s="650"/>
      <c r="N764" s="650"/>
      <c r="O764" s="651"/>
    </row>
    <row r="765" spans="12:15">
      <c r="L765" s="683"/>
      <c r="M765" s="684"/>
      <c r="N765" s="655"/>
      <c r="O765" s="703"/>
    </row>
    <row r="766" spans="12:15">
      <c r="L766" s="670"/>
      <c r="M766" s="704"/>
      <c r="N766" s="704"/>
      <c r="O766" s="671"/>
    </row>
    <row r="767" spans="12:15">
      <c r="L767" s="672"/>
      <c r="M767" s="705"/>
      <c r="N767" s="705"/>
      <c r="O767" s="673"/>
    </row>
    <row r="768" spans="12:15">
      <c r="L768" s="670"/>
      <c r="M768" s="704"/>
      <c r="N768" s="704"/>
      <c r="O768" s="671"/>
    </row>
    <row r="769" spans="12:15">
      <c r="L769" s="672"/>
      <c r="M769" s="705"/>
      <c r="N769" s="705"/>
      <c r="O769" s="673"/>
    </row>
    <row r="770" spans="12:15">
      <c r="L770" s="643"/>
      <c r="M770" s="644"/>
      <c r="N770" s="644"/>
      <c r="O770" s="645"/>
    </row>
    <row r="771" spans="12:15">
      <c r="L771" s="649"/>
      <c r="M771" s="650"/>
      <c r="N771" s="650"/>
      <c r="O771" s="651"/>
    </row>
    <row r="772" spans="12:15" ht="185.25" customHeight="1">
      <c r="L772" s="674" t="s">
        <v>3573</v>
      </c>
      <c r="M772" s="688"/>
      <c r="N772" s="688"/>
      <c r="O772" s="675"/>
    </row>
    <row r="773" spans="12:15">
      <c r="L773" s="649"/>
      <c r="M773" s="650"/>
      <c r="N773" s="650"/>
      <c r="O773" s="651"/>
    </row>
    <row r="774" spans="12:15">
      <c r="L774" s="683"/>
      <c r="M774" s="684"/>
      <c r="N774" s="655"/>
      <c r="O774" s="703"/>
    </row>
    <row r="775" spans="12:15">
      <c r="L775" s="683"/>
      <c r="M775" s="684"/>
      <c r="N775" s="655"/>
      <c r="O775" s="703"/>
    </row>
    <row r="776" spans="12:15">
      <c r="L776" s="683"/>
      <c r="M776" s="684"/>
      <c r="N776" s="655"/>
      <c r="O776" s="703"/>
    </row>
    <row r="777" spans="12:15">
      <c r="L777" s="670"/>
      <c r="M777" s="704"/>
      <c r="N777" s="704"/>
      <c r="O777" s="671"/>
    </row>
    <row r="778" spans="12:15">
      <c r="L778" s="672"/>
      <c r="M778" s="705"/>
      <c r="N778" s="705"/>
      <c r="O778" s="673"/>
    </row>
    <row r="779" spans="12:15">
      <c r="L779" s="670"/>
      <c r="M779" s="704"/>
      <c r="N779" s="704"/>
      <c r="O779" s="671"/>
    </row>
    <row r="780" spans="12:15">
      <c r="L780" s="672"/>
      <c r="M780" s="705"/>
      <c r="N780" s="705"/>
      <c r="O780" s="673"/>
    </row>
    <row r="781" spans="12:15">
      <c r="L781" s="672"/>
      <c r="M781" s="673"/>
      <c r="N781" s="706"/>
      <c r="O781" s="703"/>
    </row>
    <row r="782" spans="12:15">
      <c r="L782" s="649"/>
      <c r="M782" s="651"/>
      <c r="N782" s="706"/>
      <c r="O782" s="703"/>
    </row>
    <row r="783" spans="12:15" ht="409.6" customHeight="1">
      <c r="L783" s="707" t="s">
        <v>3574</v>
      </c>
      <c r="M783" s="708"/>
      <c r="N783" s="706"/>
      <c r="O783" s="703"/>
    </row>
    <row r="784" spans="12:15">
      <c r="L784" s="652"/>
      <c r="M784" s="654"/>
      <c r="N784" s="706"/>
      <c r="O784" s="703"/>
    </row>
    <row r="785" spans="12:15" ht="15" customHeight="1">
      <c r="L785" s="676" t="s">
        <v>3575</v>
      </c>
      <c r="M785" s="676" t="s">
        <v>3576</v>
      </c>
      <c r="N785" s="706"/>
      <c r="O785" s="703"/>
    </row>
    <row r="786" spans="12:15">
      <c r="L786" s="677"/>
      <c r="M786" s="677"/>
      <c r="N786" s="706"/>
      <c r="O786" s="703"/>
    </row>
    <row r="787" spans="12:15">
      <c r="L787" s="677"/>
      <c r="M787" s="677"/>
      <c r="N787" s="706"/>
      <c r="O787" s="703"/>
    </row>
    <row r="788" spans="12:15">
      <c r="L788" s="677"/>
      <c r="M788" s="677"/>
      <c r="N788" s="706"/>
      <c r="O788" s="703"/>
    </row>
    <row r="789" spans="12:15">
      <c r="L789" s="677"/>
      <c r="M789" s="677"/>
      <c r="N789" s="706"/>
      <c r="O789" s="703"/>
    </row>
    <row r="790" spans="12:15">
      <c r="L790" s="677"/>
      <c r="M790" s="677"/>
      <c r="N790" s="706"/>
      <c r="O790" s="703"/>
    </row>
    <row r="791" spans="12:15">
      <c r="L791" s="677"/>
      <c r="M791" s="677"/>
      <c r="N791" s="706"/>
      <c r="O791" s="703"/>
    </row>
    <row r="792" spans="12:15">
      <c r="L792" s="677"/>
      <c r="M792" s="677"/>
      <c r="N792" s="706"/>
      <c r="O792" s="703"/>
    </row>
    <row r="793" spans="12:15">
      <c r="L793" s="677"/>
      <c r="M793" s="677"/>
      <c r="N793" s="706"/>
      <c r="O793" s="703"/>
    </row>
    <row r="794" spans="12:15">
      <c r="L794" s="677"/>
      <c r="M794" s="677"/>
      <c r="N794" s="706"/>
      <c r="O794" s="703"/>
    </row>
    <row r="795" spans="12:15">
      <c r="L795" s="677"/>
      <c r="M795" s="677"/>
      <c r="N795" s="706"/>
      <c r="O795" s="703"/>
    </row>
    <row r="796" spans="12:15">
      <c r="L796" s="677"/>
      <c r="M796" s="677"/>
      <c r="N796" s="706"/>
      <c r="O796" s="703"/>
    </row>
    <row r="797" spans="12:15">
      <c r="L797" s="677"/>
      <c r="M797" s="677"/>
      <c r="N797" s="706"/>
      <c r="O797" s="703"/>
    </row>
    <row r="798" spans="12:15">
      <c r="L798" s="677"/>
      <c r="M798" s="677"/>
      <c r="N798" s="706"/>
      <c r="O798" s="703"/>
    </row>
    <row r="799" spans="12:15">
      <c r="L799" s="677"/>
      <c r="M799" s="677"/>
      <c r="N799" s="706"/>
      <c r="O799" s="703"/>
    </row>
    <row r="800" spans="12:15">
      <c r="L800" s="677"/>
      <c r="M800" s="677"/>
      <c r="N800" s="706"/>
      <c r="O800" s="703"/>
    </row>
    <row r="801" spans="12:15">
      <c r="L801" s="677"/>
      <c r="M801" s="677"/>
      <c r="N801" s="706"/>
      <c r="O801" s="703"/>
    </row>
    <row r="802" spans="12:15">
      <c r="L802" s="677"/>
      <c r="M802" s="677"/>
      <c r="N802" s="706"/>
      <c r="O802" s="703"/>
    </row>
    <row r="803" spans="12:15">
      <c r="L803" s="677"/>
      <c r="M803" s="677"/>
      <c r="N803" s="706"/>
      <c r="O803" s="703"/>
    </row>
    <row r="804" spans="12:15">
      <c r="L804" s="677"/>
      <c r="M804" s="677"/>
      <c r="N804" s="706"/>
      <c r="O804" s="703"/>
    </row>
    <row r="805" spans="12:15">
      <c r="L805" s="677"/>
      <c r="M805" s="677"/>
      <c r="N805" s="706"/>
      <c r="O805" s="703"/>
    </row>
    <row r="806" spans="12:15">
      <c r="L806" s="677"/>
      <c r="M806" s="677"/>
      <c r="N806" s="706"/>
      <c r="O806" s="703"/>
    </row>
    <row r="807" spans="12:15">
      <c r="L807" s="677"/>
      <c r="M807" s="677"/>
      <c r="N807" s="706"/>
      <c r="O807" s="703"/>
    </row>
    <row r="808" spans="12:15">
      <c r="L808" s="677"/>
      <c r="M808" s="677"/>
      <c r="N808" s="706"/>
      <c r="O808" s="703"/>
    </row>
    <row r="809" spans="12:15">
      <c r="L809" s="678"/>
      <c r="M809" s="678"/>
      <c r="N809" s="706"/>
      <c r="O809" s="703"/>
    </row>
    <row r="810" spans="12:15">
      <c r="L810" s="672"/>
      <c r="M810" s="673"/>
      <c r="N810" s="706"/>
      <c r="O810" s="703"/>
    </row>
    <row r="811" spans="12:15" ht="165" customHeight="1">
      <c r="L811" s="709" t="s">
        <v>3577</v>
      </c>
      <c r="M811" s="710"/>
      <c r="N811" s="706"/>
      <c r="O811" s="703"/>
    </row>
    <row r="812" spans="12:15">
      <c r="L812" s="709"/>
      <c r="M812" s="710"/>
      <c r="N812" s="706"/>
      <c r="O812" s="703"/>
    </row>
    <row r="813" spans="12:15">
      <c r="L813" s="649"/>
      <c r="M813" s="651"/>
      <c r="N813" s="706"/>
      <c r="O813" s="703"/>
    </row>
    <row r="814" spans="12:15">
      <c r="L814" s="649"/>
      <c r="M814" s="651"/>
      <c r="N814" s="706"/>
      <c r="O814" s="703"/>
    </row>
    <row r="815" spans="12:15">
      <c r="L815" s="649"/>
      <c r="M815" s="651"/>
      <c r="N815" s="706"/>
      <c r="O815" s="703"/>
    </row>
    <row r="816" spans="12:15">
      <c r="L816" s="649"/>
      <c r="M816" s="651"/>
      <c r="N816" s="706"/>
      <c r="O816" s="703"/>
    </row>
    <row r="817" spans="12:15">
      <c r="L817" s="649"/>
      <c r="M817" s="651"/>
      <c r="N817" s="706"/>
      <c r="O817" s="703"/>
    </row>
    <row r="818" spans="12:15">
      <c r="L818" s="649"/>
      <c r="M818" s="651"/>
      <c r="N818" s="706"/>
      <c r="O818" s="703"/>
    </row>
    <row r="819" spans="12:15">
      <c r="L819" s="649"/>
      <c r="M819" s="651"/>
      <c r="N819" s="706"/>
      <c r="O819" s="703"/>
    </row>
    <row r="820" spans="12:15">
      <c r="L820" s="649"/>
      <c r="M820" s="651"/>
      <c r="N820" s="706"/>
      <c r="O820" s="703"/>
    </row>
    <row r="821" spans="12:15">
      <c r="L821" s="649"/>
      <c r="M821" s="651"/>
      <c r="N821" s="706"/>
      <c r="O821" s="703"/>
    </row>
    <row r="822" spans="12:15">
      <c r="L822" s="649"/>
      <c r="M822" s="651"/>
      <c r="N822" s="706"/>
      <c r="O822" s="703"/>
    </row>
    <row r="823" spans="12:15">
      <c r="L823" s="649"/>
      <c r="M823" s="651"/>
      <c r="N823" s="706"/>
      <c r="O823" s="703"/>
    </row>
    <row r="824" spans="12:15">
      <c r="L824" s="649"/>
      <c r="M824" s="651"/>
      <c r="N824" s="706"/>
      <c r="O824" s="703"/>
    </row>
    <row r="825" spans="12:15">
      <c r="L825" s="649"/>
      <c r="M825" s="651"/>
      <c r="N825" s="706"/>
      <c r="O825" s="703"/>
    </row>
    <row r="826" spans="12:15">
      <c r="L826" s="649"/>
      <c r="M826" s="651"/>
      <c r="N826" s="706"/>
      <c r="O826" s="703"/>
    </row>
    <row r="827" spans="12:15">
      <c r="L827" s="649"/>
      <c r="M827" s="651"/>
      <c r="N827" s="706"/>
      <c r="O827" s="703"/>
    </row>
    <row r="828" spans="12:15">
      <c r="L828" s="649"/>
      <c r="M828" s="651"/>
      <c r="N828" s="706"/>
      <c r="O828" s="703"/>
    </row>
    <row r="829" spans="12:15">
      <c r="L829" s="649"/>
      <c r="M829" s="651"/>
      <c r="N829" s="706"/>
      <c r="O829" s="703"/>
    </row>
    <row r="830" spans="12:15">
      <c r="L830" s="649"/>
      <c r="M830" s="651"/>
      <c r="N830" s="706"/>
      <c r="O830" s="703"/>
    </row>
    <row r="831" spans="12:15">
      <c r="L831" s="649"/>
      <c r="M831" s="651"/>
      <c r="N831" s="706"/>
      <c r="O831" s="703"/>
    </row>
    <row r="832" spans="12:15">
      <c r="L832" s="649"/>
      <c r="M832" s="651"/>
      <c r="N832" s="706"/>
      <c r="O832" s="703"/>
    </row>
    <row r="833" spans="12:15">
      <c r="L833" s="649"/>
      <c r="M833" s="651"/>
      <c r="N833" s="706"/>
      <c r="O833" s="703"/>
    </row>
    <row r="834" spans="12:15">
      <c r="L834" s="649"/>
      <c r="M834" s="651"/>
      <c r="N834" s="706"/>
      <c r="O834" s="703"/>
    </row>
    <row r="835" spans="12:15">
      <c r="L835" s="652"/>
      <c r="M835" s="654"/>
      <c r="N835" s="704"/>
      <c r="O835" s="671"/>
    </row>
  </sheetData>
  <mergeCells count="2">
    <mergeCell ref="O104:Q105"/>
    <mergeCell ref="O127:Q128"/>
  </mergeCells>
  <hyperlinks>
    <hyperlink ref="C211" r:id="rId1" display="http://www.kleinberg.com/SmallNarrowTrees/cherryokame.html"/>
    <hyperlink ref="C223" r:id="rId2" display="http://www.kleinberg.com/SmallNarrowTrees/crapemyrtleinbloom2.html"/>
    <hyperlink ref="C235" r:id="rId3" display="http://www.kleinberg.com/SmallNarrowTrees/dogwoodwhite.html"/>
    <hyperlink ref="C246" r:id="rId4" display="http://www.kleinberg.com/SmallNarrowTrees/goldenchaintree.html"/>
    <hyperlink ref="C247" r:id="rId5" display="http://www.kleinberg.com/SmallNarrowTrees/japanesemaplesangokakuinleaf.html"/>
    <hyperlink ref="C252" r:id="rId6" display="http://www.kleinberg.com/SmallNarrowTrees/japanesemaplesangokakuinwinter.html"/>
    <hyperlink ref="C253" r:id="rId7" display="http://www.kleinberg.com/SmallNarrowTrees/paperbarkmaple.html"/>
    <hyperlink ref="C264" r:id="rId8" display="http://www.kleinberg.com/SmallNarrowTrees/purpleleafpluminbloom.html"/>
    <hyperlink ref="C269" r:id="rId9" display="http://www.kleinberg.com/SmallNarrowTrees/purpleleafpluminleaf.html"/>
    <hyperlink ref="C270" r:id="rId10" display="http://www.kleinberg.com/SmallNarrowTrees/redbud.html"/>
    <hyperlink ref="C281" r:id="rId11" display="http://www.kleinberg.com/SmallNarrowTrees/smoketree.html"/>
    <hyperlink ref="C282" r:id="rId12" display="http://www.kleinberg.com/SmallNarrowTrees/stewartapseudocamelia.html"/>
    <hyperlink ref="C294" r:id="rId13" display="http://www.kleinberg.com/SmallNarrowTrees/sweetbaymagnolia.html"/>
    <hyperlink ref="C299" r:id="rId14" display="http://www.kleinberg.com/SmallNarrowTrees/sweetbaymagnoliablooms.html"/>
    <hyperlink ref="C300" r:id="rId15" display="http://www.kleinberg.com/SmallNarrowTrees/treelilac.html"/>
    <hyperlink ref="C306" r:id="rId16" display="http://www.kleinberg.com/SmallNarrowTrees/witchhazelyellow.html"/>
    <hyperlink ref="C311" r:id="rId17" display="http://www.kleinberg.com/SmallNarrowTrees/witchhazelflower.html"/>
    <hyperlink ref="C324" r:id="rId18" display="http://www.midwestlandscapeplants.org/plantdetails.cfm?speciesid=688"/>
    <hyperlink ref="C327" r:id="rId19" display="http://www.midwestlandscapeplants.org/plantdetails.cfm?speciesid=692"/>
    <hyperlink ref="C332" r:id="rId20" display="http://www.hort.net/gallery/view/ros/malhg51/"/>
    <hyperlink ref="C335" r:id="rId21" display="http://www.midwestlandscapeplants.org/plantdetails.cfm?speciesid=702"/>
    <hyperlink ref="C338" r:id="rId22" display="http://www.midwestlandscapeplants.org/plantdetails.cfm?speciesid=684"/>
    <hyperlink ref="C341" r:id="rId23" display="http://www.midwestlandscapeplants.org/plantdetails.cfm?speciesid=706"/>
    <hyperlink ref="C344" r:id="rId24" display="http://www.midwestlandscapeplants.org/plantdetails.cfm?speciesid=707"/>
    <hyperlink ref="C349" r:id="rId25" display="http://www.midwestlandscapeplants.org/plantdetails.cfm?speciesid=687"/>
    <hyperlink ref="C354" r:id="rId26" display="http://wp.nres.uiuc.edu/plant/malce00"/>
    <hyperlink ref="C357" r:id="rId27" display="http://www.midwestlandscapeplants.org/plantdetails.cfm?speciesid=683"/>
    <hyperlink ref="C360" r:id="rId28" display="http://www.hort.net/gallery/view/ros/malim/"/>
    <hyperlink ref="C363" r:id="rId29" display="http://wp.nres.uiuc.edu/plant/malje"/>
    <hyperlink ref="C366" r:id="rId30" display="http://www.midwestlandscapeplants.org/plantdetails.cfm?speciesid=695"/>
    <hyperlink ref="C371" r:id="rId31" display="http://www.midwestlandscapeplants.org/plantdetails.cfm?speciesid=698"/>
    <hyperlink ref="C374" r:id="rId32" display="http://www.midwestlandscapeplants.org/plantdetails.cfm?speciesid=705"/>
    <hyperlink ref="L244" r:id="rId33" display="http://www.kleinberg.com/images/plants/dwarf hinoki cypress.jpg"/>
    <hyperlink ref="L414" r:id="rId34" display="http://www.kleinberg.com/images/plants/nandina.jpg"/>
  </hyperlinks>
  <pageMargins left="0.7" right="0.7" top="0.75" bottom="0.75" header="0.3" footer="0.3"/>
  <pageSetup orientation="portrait" r:id="rId35"/>
  <drawing r:id="rId3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workbookViewId="0">
      <selection activeCell="A4" sqref="A4"/>
    </sheetView>
  </sheetViews>
  <sheetFormatPr defaultRowHeight="15"/>
  <cols>
    <col min="1" max="1" width="11.140625" customWidth="1"/>
    <col min="2" max="2" width="27.140625" bestFit="1" customWidth="1"/>
    <col min="3" max="3" width="19" customWidth="1"/>
    <col min="4" max="5" width="18.85546875" customWidth="1"/>
    <col min="6" max="6" width="23.5703125" customWidth="1"/>
    <col min="7" max="7" width="13.140625" bestFit="1" customWidth="1"/>
  </cols>
  <sheetData>
    <row r="1" spans="1:11" ht="23.25">
      <c r="A1" s="27" t="s">
        <v>164</v>
      </c>
      <c r="E1" s="17" t="s">
        <v>924</v>
      </c>
    </row>
    <row r="2" spans="1:11" ht="23.25">
      <c r="A2" s="27"/>
    </row>
    <row r="3" spans="1:11" ht="21">
      <c r="B3" s="30" t="s">
        <v>113</v>
      </c>
      <c r="C3" s="42" t="s">
        <v>26</v>
      </c>
      <c r="D3" s="42" t="s">
        <v>27</v>
      </c>
      <c r="E3" s="42" t="s">
        <v>143</v>
      </c>
      <c r="F3" s="43" t="s">
        <v>35</v>
      </c>
      <c r="G3" s="43"/>
      <c r="H3" s="40" t="s">
        <v>180</v>
      </c>
      <c r="I3" s="40"/>
    </row>
    <row r="4" spans="1:11">
      <c r="A4" s="468" t="s">
        <v>2233</v>
      </c>
      <c r="B4" t="s">
        <v>105</v>
      </c>
      <c r="C4" t="s">
        <v>42</v>
      </c>
      <c r="D4">
        <v>393.43</v>
      </c>
      <c r="F4" t="s">
        <v>2231</v>
      </c>
      <c r="H4">
        <v>386.9</v>
      </c>
      <c r="I4" t="s">
        <v>2232</v>
      </c>
    </row>
    <row r="5" spans="1:11">
      <c r="B5" t="s">
        <v>106</v>
      </c>
      <c r="C5" t="s">
        <v>42</v>
      </c>
      <c r="D5">
        <v>47.26</v>
      </c>
    </row>
    <row r="6" spans="1:11" s="467" customFormat="1"/>
    <row r="7" spans="1:11" s="467" customFormat="1"/>
    <row r="8" spans="1:11" s="467" customFormat="1"/>
    <row r="9" spans="1:11" s="467" customFormat="1"/>
    <row r="11" spans="1:11">
      <c r="B11" t="s">
        <v>146</v>
      </c>
    </row>
    <row r="13" spans="1:11">
      <c r="B13" t="s">
        <v>147</v>
      </c>
      <c r="F13" t="s">
        <v>122</v>
      </c>
      <c r="H13">
        <v>62</v>
      </c>
      <c r="J13">
        <v>65.34</v>
      </c>
      <c r="K13" t="s">
        <v>181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4"/>
  <sheetViews>
    <sheetView topLeftCell="A16" zoomScale="98" zoomScaleNormal="98" workbookViewId="0">
      <selection activeCell="D35" sqref="D35"/>
    </sheetView>
  </sheetViews>
  <sheetFormatPr defaultRowHeight="15"/>
  <cols>
    <col min="1" max="1" width="17.140625" customWidth="1"/>
    <col min="2" max="2" width="27.85546875" customWidth="1"/>
    <col min="3" max="3" width="18.85546875" customWidth="1"/>
    <col min="4" max="5" width="15.42578125" customWidth="1"/>
    <col min="6" max="6" width="21.140625" customWidth="1"/>
    <col min="7" max="7" width="20.140625" customWidth="1"/>
    <col min="8" max="8" width="13.140625" bestFit="1" customWidth="1"/>
  </cols>
  <sheetData>
    <row r="1" spans="1:14" ht="43.5" customHeight="1">
      <c r="A1" s="164" t="s">
        <v>731</v>
      </c>
      <c r="F1" s="17" t="s">
        <v>924</v>
      </c>
    </row>
    <row r="2" spans="1:14" s="415" customFormat="1" ht="43.5" customHeight="1">
      <c r="A2" s="164"/>
      <c r="B2" s="436" t="s">
        <v>2080</v>
      </c>
      <c r="C2" s="97" t="s">
        <v>2083</v>
      </c>
      <c r="D2" s="97" t="s">
        <v>2084</v>
      </c>
      <c r="E2" s="97"/>
      <c r="F2" s="97" t="s">
        <v>2085</v>
      </c>
    </row>
    <row r="3" spans="1:14" ht="18.75">
      <c r="A3" s="23"/>
    </row>
    <row r="4" spans="1:14">
      <c r="A4" s="10"/>
      <c r="B4" s="158" t="s">
        <v>25</v>
      </c>
      <c r="C4" s="159" t="s">
        <v>26</v>
      </c>
      <c r="D4" s="158" t="s">
        <v>27</v>
      </c>
      <c r="E4" s="158"/>
      <c r="F4" s="158" t="s">
        <v>35</v>
      </c>
      <c r="G4" s="158" t="s">
        <v>90</v>
      </c>
      <c r="H4" s="7" t="s">
        <v>25</v>
      </c>
      <c r="I4" s="7" t="s">
        <v>62</v>
      </c>
    </row>
    <row r="5" spans="1:14">
      <c r="A5" s="158" t="s">
        <v>730</v>
      </c>
      <c r="C5" s="163"/>
      <c r="D5" s="158"/>
      <c r="E5" s="158"/>
      <c r="F5" s="158"/>
      <c r="G5" s="158"/>
      <c r="H5" s="7"/>
      <c r="I5" s="7"/>
    </row>
    <row r="6" spans="1:14" s="481" customFormat="1">
      <c r="A6" s="158"/>
      <c r="B6" s="481" t="s">
        <v>253</v>
      </c>
      <c r="C6" s="163" t="s">
        <v>3888</v>
      </c>
      <c r="D6" s="158">
        <v>6.12</v>
      </c>
      <c r="E6" s="158"/>
      <c r="F6" s="158"/>
      <c r="G6" s="158"/>
      <c r="H6" s="7"/>
      <c r="I6" s="7"/>
    </row>
    <row r="7" spans="1:14" s="481" customFormat="1">
      <c r="A7" s="158"/>
      <c r="B7" s="418" t="s">
        <v>3889</v>
      </c>
      <c r="C7" s="163" t="s">
        <v>3888</v>
      </c>
      <c r="D7" s="158">
        <v>14.31</v>
      </c>
      <c r="E7" s="158" t="s">
        <v>3890</v>
      </c>
      <c r="F7" s="158"/>
      <c r="G7" s="158"/>
      <c r="H7" s="7"/>
      <c r="I7" s="7"/>
    </row>
    <row r="8" spans="1:14" s="481" customFormat="1">
      <c r="A8" s="158"/>
      <c r="C8" s="163"/>
      <c r="D8" s="158"/>
      <c r="E8" s="158"/>
      <c r="F8" s="158"/>
      <c r="G8" s="158"/>
      <c r="H8" s="7"/>
      <c r="I8" s="7"/>
    </row>
    <row r="9" spans="1:14">
      <c r="B9" t="s">
        <v>732</v>
      </c>
      <c r="C9" s="14" t="s">
        <v>92</v>
      </c>
      <c r="D9" s="10" t="s">
        <v>182</v>
      </c>
      <c r="E9" s="10"/>
      <c r="F9" t="s">
        <v>91</v>
      </c>
      <c r="G9">
        <v>1.5</v>
      </c>
      <c r="I9" t="s">
        <v>63</v>
      </c>
      <c r="M9" t="s">
        <v>85</v>
      </c>
      <c r="N9" t="s">
        <v>169</v>
      </c>
    </row>
    <row r="10" spans="1:14">
      <c r="B10" t="s">
        <v>734</v>
      </c>
      <c r="C10" s="17" t="s">
        <v>517</v>
      </c>
      <c r="D10" s="17" t="s">
        <v>496</v>
      </c>
      <c r="E10" s="103">
        <v>1</v>
      </c>
      <c r="F10" s="17">
        <v>30</v>
      </c>
      <c r="G10" s="17">
        <v>30</v>
      </c>
      <c r="H10" s="17"/>
      <c r="I10" s="103" t="s">
        <v>60</v>
      </c>
      <c r="J10" s="17">
        <v>1.85</v>
      </c>
    </row>
    <row r="11" spans="1:14">
      <c r="C11" s="113"/>
      <c r="D11" s="10"/>
      <c r="E11" s="10"/>
    </row>
    <row r="12" spans="1:14">
      <c r="B12" s="56" t="s">
        <v>733</v>
      </c>
      <c r="C12" s="113" t="s">
        <v>2079</v>
      </c>
      <c r="D12" s="429"/>
      <c r="E12" s="10"/>
    </row>
    <row r="13" spans="1:14">
      <c r="B13" s="56" t="s">
        <v>735</v>
      </c>
      <c r="C13" s="411" t="s">
        <v>2079</v>
      </c>
      <c r="D13" s="429"/>
      <c r="E13" s="81"/>
      <c r="F13" s="41"/>
      <c r="G13" s="41"/>
      <c r="H13" s="41"/>
      <c r="I13" s="41"/>
    </row>
    <row r="14" spans="1:14" s="417" customFormat="1">
      <c r="C14" s="411"/>
      <c r="D14" s="81"/>
      <c r="E14" s="81"/>
    </row>
    <row r="15" spans="1:14">
      <c r="B15" s="17" t="s">
        <v>2227</v>
      </c>
      <c r="C15" s="113" t="s">
        <v>2090</v>
      </c>
      <c r="D15" s="81">
        <v>17.75</v>
      </c>
      <c r="E15" s="81" t="s">
        <v>2226</v>
      </c>
      <c r="F15" s="41"/>
      <c r="G15" s="41"/>
      <c r="H15" s="41"/>
      <c r="I15" s="41"/>
    </row>
    <row r="16" spans="1:14">
      <c r="A16" s="7" t="s">
        <v>59</v>
      </c>
      <c r="D16" s="81"/>
      <c r="E16" s="81"/>
      <c r="F16" s="41"/>
      <c r="G16" s="41"/>
      <c r="H16" s="41"/>
      <c r="I16" s="41"/>
    </row>
    <row r="17" spans="1:13">
      <c r="A17" s="165" t="s">
        <v>736</v>
      </c>
      <c r="B17" s="160" t="s">
        <v>712</v>
      </c>
      <c r="C17" s="41"/>
      <c r="D17" s="41"/>
      <c r="E17" s="41"/>
      <c r="F17" s="41"/>
      <c r="G17" s="41"/>
      <c r="H17" s="41"/>
      <c r="I17" s="41"/>
    </row>
    <row r="18" spans="1:13">
      <c r="B18" s="56" t="s">
        <v>61</v>
      </c>
      <c r="C18" s="166" t="s">
        <v>60</v>
      </c>
      <c r="D18" s="16">
        <v>0.6</v>
      </c>
      <c r="E18" s="13"/>
      <c r="F18" s="41" t="s">
        <v>91</v>
      </c>
      <c r="G18" s="41">
        <v>0.44</v>
      </c>
      <c r="H18" s="41"/>
      <c r="I18" s="41" t="s">
        <v>63</v>
      </c>
      <c r="M18" t="s">
        <v>87</v>
      </c>
    </row>
    <row r="19" spans="1:13">
      <c r="B19" s="166" t="s">
        <v>2223</v>
      </c>
      <c r="C19" s="47" t="s">
        <v>2090</v>
      </c>
      <c r="D19" s="47">
        <v>2.4</v>
      </c>
      <c r="E19" s="13"/>
      <c r="F19" s="41"/>
      <c r="G19" s="41"/>
      <c r="H19" s="41"/>
      <c r="I19" s="41"/>
    </row>
    <row r="20" spans="1:13" s="415" customFormat="1">
      <c r="B20" s="413"/>
      <c r="C20" s="166"/>
      <c r="D20" s="418"/>
      <c r="E20" s="418"/>
      <c r="F20" s="417"/>
      <c r="G20" s="417"/>
      <c r="H20" s="417"/>
      <c r="I20" s="417"/>
    </row>
    <row r="21" spans="1:13">
      <c r="B21" t="s">
        <v>765</v>
      </c>
      <c r="C21" s="166" t="s">
        <v>60</v>
      </c>
      <c r="D21" s="41">
        <v>0.6</v>
      </c>
      <c r="E21" s="41"/>
      <c r="F21" s="41" t="s">
        <v>91</v>
      </c>
      <c r="G21" s="41">
        <v>0.75</v>
      </c>
      <c r="H21" s="41"/>
      <c r="I21" s="41" t="s">
        <v>63</v>
      </c>
      <c r="M21" t="s">
        <v>88</v>
      </c>
    </row>
    <row r="22" spans="1:13">
      <c r="B22" t="s">
        <v>2081</v>
      </c>
      <c r="C22" s="167" t="s">
        <v>60</v>
      </c>
      <c r="D22" s="41">
        <v>0.8</v>
      </c>
      <c r="E22" s="41"/>
      <c r="F22" s="41" t="s">
        <v>91</v>
      </c>
      <c r="G22" s="41">
        <v>0.89</v>
      </c>
      <c r="H22" s="41"/>
      <c r="I22" s="41" t="s">
        <v>63</v>
      </c>
      <c r="M22" t="s">
        <v>86</v>
      </c>
    </row>
    <row r="23" spans="1:13">
      <c r="B23" t="s">
        <v>740</v>
      </c>
      <c r="C23" s="13"/>
      <c r="D23" s="41"/>
      <c r="E23" s="41"/>
      <c r="F23" s="41"/>
      <c r="G23" s="41"/>
      <c r="H23" s="41"/>
      <c r="I23" s="41"/>
    </row>
    <row r="24" spans="1:13">
      <c r="B24" t="s">
        <v>741</v>
      </c>
      <c r="C24" s="13"/>
      <c r="D24" s="41"/>
      <c r="E24" s="41"/>
      <c r="F24" s="41"/>
      <c r="G24" s="41"/>
      <c r="H24" s="41"/>
      <c r="I24" s="41"/>
    </row>
    <row r="25" spans="1:13">
      <c r="C25" s="41"/>
      <c r="D25" s="41"/>
      <c r="E25" s="41"/>
      <c r="F25" s="41"/>
      <c r="G25" s="41"/>
      <c r="H25" s="41"/>
      <c r="I25" s="41"/>
    </row>
    <row r="26" spans="1:13">
      <c r="B26" s="92" t="s">
        <v>713</v>
      </c>
      <c r="C26" s="168" t="s">
        <v>60</v>
      </c>
      <c r="D26" s="81">
        <v>0.95</v>
      </c>
      <c r="E26" s="81"/>
      <c r="F26" s="41" t="s">
        <v>91</v>
      </c>
      <c r="G26" s="41">
        <v>0.8</v>
      </c>
      <c r="H26" s="41"/>
      <c r="I26" s="41" t="s">
        <v>63</v>
      </c>
      <c r="M26" t="s">
        <v>89</v>
      </c>
    </row>
    <row r="27" spans="1:13">
      <c r="B27" s="92" t="s">
        <v>714</v>
      </c>
      <c r="C27" s="166" t="s">
        <v>60</v>
      </c>
      <c r="D27" s="41">
        <v>0.95</v>
      </c>
      <c r="E27" s="41"/>
      <c r="F27" s="41" t="s">
        <v>91</v>
      </c>
      <c r="G27" s="41">
        <v>1.06</v>
      </c>
      <c r="H27" s="41"/>
      <c r="I27" s="41" t="s">
        <v>63</v>
      </c>
    </row>
    <row r="28" spans="1:13">
      <c r="B28" s="92" t="s">
        <v>715</v>
      </c>
      <c r="C28" s="41"/>
      <c r="D28" s="41"/>
      <c r="E28" s="41"/>
      <c r="F28" s="41"/>
      <c r="G28" s="41"/>
      <c r="H28" s="41"/>
      <c r="I28" s="41"/>
    </row>
    <row r="29" spans="1:13">
      <c r="B29" t="s">
        <v>716</v>
      </c>
      <c r="C29" s="169" t="s">
        <v>60</v>
      </c>
      <c r="D29" s="41">
        <v>0.3</v>
      </c>
      <c r="E29" s="41"/>
      <c r="F29" s="41"/>
      <c r="G29" s="41"/>
      <c r="H29" s="41"/>
      <c r="I29" s="41" t="s">
        <v>63</v>
      </c>
    </row>
    <row r="30" spans="1:13">
      <c r="C30" s="167"/>
      <c r="D30" s="41"/>
      <c r="E30" s="41"/>
      <c r="F30" s="41"/>
      <c r="G30" s="41"/>
      <c r="H30" s="41"/>
      <c r="I30" s="41"/>
    </row>
    <row r="31" spans="1:13">
      <c r="A31" s="165" t="s">
        <v>739</v>
      </c>
      <c r="B31" s="160" t="s">
        <v>717</v>
      </c>
      <c r="C31" s="167"/>
      <c r="D31" s="41"/>
      <c r="E31" s="41"/>
      <c r="F31" s="41"/>
      <c r="G31" s="41"/>
      <c r="H31" s="41"/>
      <c r="I31" s="41"/>
    </row>
    <row r="32" spans="1:13">
      <c r="B32" s="56" t="s">
        <v>61</v>
      </c>
      <c r="C32" s="167"/>
      <c r="D32" s="41"/>
      <c r="E32" s="41"/>
      <c r="F32" s="41"/>
      <c r="G32" s="41"/>
      <c r="H32" s="41"/>
      <c r="I32" s="41"/>
    </row>
    <row r="33" spans="1:9">
      <c r="B33" s="166" t="s">
        <v>2223</v>
      </c>
      <c r="C33" s="417" t="s">
        <v>2090</v>
      </c>
      <c r="D33" s="417">
        <v>2.4</v>
      </c>
      <c r="F33" s="41"/>
      <c r="G33" s="41"/>
      <c r="H33" s="41"/>
      <c r="I33" s="41"/>
    </row>
    <row r="34" spans="1:9" s="415" customFormat="1">
      <c r="B34" s="162"/>
      <c r="C34" s="417"/>
      <c r="D34" s="417"/>
      <c r="F34" s="417"/>
      <c r="G34" s="417"/>
      <c r="H34" s="417"/>
      <c r="I34" s="417"/>
    </row>
    <row r="35" spans="1:9">
      <c r="B35" t="s">
        <v>766</v>
      </c>
      <c r="C35" s="41"/>
      <c r="D35" s="41"/>
      <c r="F35" s="41"/>
      <c r="G35" s="41"/>
      <c r="H35" s="41"/>
      <c r="I35" s="41"/>
    </row>
    <row r="36" spans="1:9">
      <c r="B36" t="s">
        <v>721</v>
      </c>
      <c r="C36" s="41"/>
      <c r="D36" s="41"/>
      <c r="F36" s="41"/>
      <c r="G36" s="41"/>
      <c r="H36" s="41"/>
      <c r="I36" s="41"/>
    </row>
    <row r="37" spans="1:9">
      <c r="B37" t="s">
        <v>740</v>
      </c>
      <c r="C37" s="41"/>
      <c r="D37" s="41"/>
      <c r="F37" s="41"/>
      <c r="G37" s="41"/>
      <c r="H37" s="41"/>
      <c r="I37" s="41"/>
    </row>
    <row r="38" spans="1:9">
      <c r="B38" t="s">
        <v>741</v>
      </c>
      <c r="C38" s="81"/>
      <c r="D38" s="81"/>
      <c r="F38" s="41"/>
      <c r="G38" s="41"/>
      <c r="H38" s="41"/>
      <c r="I38" s="41"/>
    </row>
    <row r="39" spans="1:9">
      <c r="C39" s="81"/>
      <c r="D39" s="81"/>
      <c r="F39" s="41"/>
      <c r="G39" s="41"/>
      <c r="H39" s="41"/>
      <c r="I39" s="41"/>
    </row>
    <row r="40" spans="1:9">
      <c r="B40" s="92" t="s">
        <v>718</v>
      </c>
      <c r="C40" s="163" t="s">
        <v>3888</v>
      </c>
      <c r="D40" s="81">
        <v>15.5</v>
      </c>
      <c r="F40" s="41"/>
      <c r="G40" s="41"/>
      <c r="H40" s="41"/>
      <c r="I40" s="41"/>
    </row>
    <row r="41" spans="1:9">
      <c r="B41" s="92" t="s">
        <v>719</v>
      </c>
      <c r="C41" s="163" t="s">
        <v>3888</v>
      </c>
      <c r="D41" s="81">
        <v>2.2400000000000002</v>
      </c>
      <c r="F41" s="41"/>
      <c r="G41" s="41"/>
      <c r="H41" s="41"/>
      <c r="I41" s="41"/>
    </row>
    <row r="42" spans="1:9">
      <c r="B42" s="92" t="s">
        <v>720</v>
      </c>
      <c r="C42" s="81"/>
      <c r="D42" s="81"/>
      <c r="F42" s="41"/>
      <c r="G42" s="41"/>
      <c r="H42" s="41"/>
      <c r="I42" s="41"/>
    </row>
    <row r="43" spans="1:9">
      <c r="B43" t="s">
        <v>716</v>
      </c>
      <c r="C43" s="41"/>
      <c r="D43" s="41"/>
      <c r="F43" s="41"/>
      <c r="G43" s="41"/>
      <c r="H43" s="41"/>
      <c r="I43" s="41"/>
    </row>
    <row r="44" spans="1:9">
      <c r="C44" s="41"/>
      <c r="D44" s="41"/>
      <c r="F44" s="41"/>
      <c r="G44" s="41"/>
      <c r="H44" s="41"/>
      <c r="I44" s="41"/>
    </row>
    <row r="45" spans="1:9">
      <c r="A45" s="165" t="s">
        <v>738</v>
      </c>
      <c r="B45" s="161" t="s">
        <v>723</v>
      </c>
      <c r="C45" s="41" t="s">
        <v>2090</v>
      </c>
      <c r="D45" s="41" t="s">
        <v>2228</v>
      </c>
      <c r="F45" s="41"/>
      <c r="G45" s="41"/>
      <c r="H45" s="41"/>
      <c r="I45" s="41"/>
    </row>
    <row r="46" spans="1:9">
      <c r="B46" s="161" t="s">
        <v>722</v>
      </c>
      <c r="C46" s="41"/>
      <c r="D46" s="417" t="s">
        <v>2228</v>
      </c>
      <c r="F46" s="41"/>
      <c r="G46" s="41"/>
      <c r="H46" s="41"/>
      <c r="I46" s="41"/>
    </row>
    <row r="47" spans="1:9">
      <c r="B47" s="166" t="s">
        <v>2223</v>
      </c>
      <c r="C47" s="417" t="s">
        <v>2090</v>
      </c>
      <c r="D47" s="41">
        <v>2.4</v>
      </c>
      <c r="F47" s="41"/>
      <c r="G47" s="41"/>
      <c r="H47" s="41"/>
      <c r="I47" s="41"/>
    </row>
    <row r="48" spans="1:9" s="467" customFormat="1">
      <c r="B48" s="417" t="s">
        <v>2224</v>
      </c>
      <c r="C48" s="417" t="s">
        <v>2090</v>
      </c>
      <c r="D48" s="417">
        <v>2.75</v>
      </c>
      <c r="F48" s="417"/>
      <c r="G48" s="417"/>
      <c r="H48" s="417"/>
      <c r="I48" s="417"/>
    </row>
    <row r="49" spans="1:9" s="467" customFormat="1">
      <c r="B49" s="468"/>
      <c r="C49" s="417"/>
      <c r="D49" s="417"/>
      <c r="E49" s="417"/>
      <c r="F49" s="417"/>
      <c r="G49" s="417"/>
      <c r="H49" s="417"/>
      <c r="I49" s="417"/>
    </row>
    <row r="50" spans="1:9">
      <c r="B50" t="s">
        <v>765</v>
      </c>
      <c r="C50" s="418" t="s">
        <v>2090</v>
      </c>
      <c r="D50" s="41">
        <v>3.75</v>
      </c>
      <c r="E50" s="41"/>
      <c r="F50" s="41"/>
      <c r="G50" s="41"/>
      <c r="H50" s="41"/>
      <c r="I50" s="41"/>
    </row>
    <row r="51" spans="1:9">
      <c r="B51" t="s">
        <v>726</v>
      </c>
      <c r="C51" s="418" t="s">
        <v>2090</v>
      </c>
      <c r="D51" s="417">
        <v>0.9</v>
      </c>
      <c r="E51" s="41"/>
      <c r="F51" s="41"/>
      <c r="G51" s="41"/>
      <c r="H51" s="41"/>
      <c r="I51" s="41"/>
    </row>
    <row r="52" spans="1:9">
      <c r="B52" t="s">
        <v>740</v>
      </c>
      <c r="C52" s="418" t="s">
        <v>2090</v>
      </c>
      <c r="D52" s="418">
        <v>11.5</v>
      </c>
      <c r="E52" s="13"/>
      <c r="F52" s="41"/>
      <c r="G52" s="41"/>
      <c r="H52" s="41"/>
      <c r="I52" s="41"/>
    </row>
    <row r="53" spans="1:9">
      <c r="B53" t="s">
        <v>741</v>
      </c>
      <c r="C53" s="418" t="s">
        <v>2090</v>
      </c>
      <c r="D53" s="418">
        <v>11.5</v>
      </c>
      <c r="E53" s="13"/>
      <c r="F53" s="41"/>
      <c r="G53" s="41"/>
      <c r="H53" s="41"/>
      <c r="I53" s="41"/>
    </row>
    <row r="54" spans="1:9">
      <c r="C54" s="13"/>
      <c r="D54" s="15"/>
      <c r="E54" s="13"/>
      <c r="F54" s="41"/>
      <c r="G54" s="41"/>
      <c r="H54" s="41"/>
      <c r="I54" s="41"/>
    </row>
    <row r="55" spans="1:9">
      <c r="B55" s="92" t="s">
        <v>727</v>
      </c>
      <c r="C55" s="392" t="s">
        <v>2090</v>
      </c>
      <c r="D55" s="15" t="s">
        <v>2621</v>
      </c>
      <c r="E55" s="13"/>
      <c r="F55" s="41"/>
      <c r="G55" s="41"/>
      <c r="H55" s="41"/>
      <c r="I55" s="41"/>
    </row>
    <row r="56" spans="1:9">
      <c r="B56" s="92" t="s">
        <v>724</v>
      </c>
      <c r="C56" s="392" t="s">
        <v>2090</v>
      </c>
      <c r="D56" s="15">
        <v>1.85</v>
      </c>
      <c r="E56" s="13"/>
      <c r="F56" s="41"/>
      <c r="G56" s="41"/>
      <c r="H56" s="41"/>
      <c r="I56" s="41"/>
    </row>
    <row r="57" spans="1:9">
      <c r="B57" t="s">
        <v>716</v>
      </c>
      <c r="C57" s="13"/>
      <c r="D57" s="15"/>
      <c r="E57" s="13"/>
      <c r="F57" s="41"/>
      <c r="G57" s="41"/>
      <c r="H57" s="41"/>
      <c r="I57" s="41"/>
    </row>
    <row r="58" spans="1:9">
      <c r="C58" s="13"/>
      <c r="D58" s="15"/>
      <c r="E58" s="13"/>
      <c r="F58" s="41"/>
      <c r="G58" s="41"/>
      <c r="H58" s="41"/>
      <c r="I58" s="41"/>
    </row>
    <row r="59" spans="1:9">
      <c r="A59" s="165" t="s">
        <v>737</v>
      </c>
      <c r="B59" s="161" t="s">
        <v>728</v>
      </c>
      <c r="C59" s="13"/>
      <c r="D59" s="15"/>
      <c r="E59" s="13"/>
      <c r="F59" s="41"/>
      <c r="G59" s="41"/>
      <c r="H59" s="41"/>
      <c r="I59" s="41"/>
    </row>
    <row r="60" spans="1:9">
      <c r="B60" s="161" t="s">
        <v>729</v>
      </c>
      <c r="C60" s="13"/>
      <c r="D60" s="15"/>
      <c r="E60" s="13"/>
      <c r="F60" s="41"/>
      <c r="G60" s="41"/>
      <c r="H60" s="41"/>
      <c r="I60" s="41"/>
    </row>
    <row r="61" spans="1:9">
      <c r="B61" s="166" t="s">
        <v>2223</v>
      </c>
      <c r="C61" s="13"/>
      <c r="D61" s="417" t="s">
        <v>2090</v>
      </c>
      <c r="E61" s="13"/>
      <c r="F61" s="41"/>
      <c r="G61" s="41"/>
      <c r="H61" s="41"/>
      <c r="I61" s="41"/>
    </row>
    <row r="62" spans="1:9" s="467" customFormat="1">
      <c r="B62" s="417" t="s">
        <v>2225</v>
      </c>
      <c r="C62" s="418"/>
      <c r="D62" s="417" t="s">
        <v>2090</v>
      </c>
      <c r="E62" s="418"/>
      <c r="F62" s="417"/>
      <c r="G62" s="417"/>
      <c r="H62" s="417"/>
      <c r="I62" s="417"/>
    </row>
    <row r="63" spans="1:9" s="467" customFormat="1">
      <c r="B63" s="468"/>
      <c r="C63" s="418"/>
      <c r="D63" s="15"/>
      <c r="E63" s="418"/>
      <c r="F63" s="417"/>
      <c r="G63" s="417"/>
      <c r="H63" s="417"/>
      <c r="I63" s="417"/>
    </row>
    <row r="64" spans="1:9">
      <c r="B64" t="s">
        <v>766</v>
      </c>
      <c r="C64" s="13"/>
      <c r="D64" s="15"/>
      <c r="E64" s="13"/>
      <c r="F64" s="41"/>
      <c r="G64" s="41"/>
      <c r="H64" s="41"/>
      <c r="I64" s="41"/>
    </row>
    <row r="65" spans="1:9">
      <c r="B65" t="s">
        <v>721</v>
      </c>
      <c r="C65" s="13"/>
      <c r="D65" s="15"/>
      <c r="E65" s="13"/>
      <c r="F65" s="41"/>
      <c r="G65" s="169"/>
      <c r="H65" s="41"/>
      <c r="I65" s="41"/>
    </row>
    <row r="66" spans="1:9">
      <c r="B66" t="s">
        <v>740</v>
      </c>
      <c r="C66" s="13"/>
      <c r="D66" s="15"/>
      <c r="E66" s="13"/>
      <c r="F66" s="41"/>
      <c r="G66" s="13"/>
      <c r="H66" s="41"/>
      <c r="I66" s="41"/>
    </row>
    <row r="67" spans="1:9">
      <c r="B67" t="s">
        <v>741</v>
      </c>
      <c r="C67" s="13"/>
      <c r="D67" s="15"/>
      <c r="E67" s="13"/>
      <c r="F67" s="41"/>
      <c r="G67" s="13"/>
      <c r="H67" s="41"/>
      <c r="I67" s="41"/>
    </row>
    <row r="68" spans="1:9">
      <c r="C68" s="166"/>
      <c r="D68" s="16"/>
      <c r="E68" s="13"/>
      <c r="F68" s="41"/>
      <c r="G68" s="41"/>
      <c r="H68" s="41"/>
      <c r="I68" s="41"/>
    </row>
    <row r="69" spans="1:9">
      <c r="B69" s="92" t="s">
        <v>727</v>
      </c>
      <c r="C69" s="170"/>
      <c r="D69" s="13"/>
      <c r="E69" s="13"/>
      <c r="F69" s="41"/>
      <c r="G69" s="41"/>
      <c r="H69" s="41"/>
      <c r="I69" s="41"/>
    </row>
    <row r="70" spans="1:9">
      <c r="B70" s="92" t="s">
        <v>725</v>
      </c>
      <c r="C70" s="41"/>
      <c r="D70" s="13"/>
      <c r="E70" s="13"/>
      <c r="F70" s="41"/>
      <c r="G70" s="41"/>
      <c r="H70" s="41"/>
      <c r="I70" s="41"/>
    </row>
    <row r="71" spans="1:9">
      <c r="B71" t="s">
        <v>716</v>
      </c>
      <c r="C71" s="41"/>
      <c r="D71" s="13"/>
      <c r="E71" s="13"/>
      <c r="F71" s="41"/>
      <c r="G71" s="41"/>
      <c r="H71" s="41"/>
      <c r="I71" s="41"/>
    </row>
    <row r="72" spans="1:9">
      <c r="C72" s="41"/>
      <c r="D72" s="41"/>
      <c r="E72" s="41"/>
      <c r="F72" s="41"/>
      <c r="G72" s="41"/>
      <c r="H72" s="41"/>
      <c r="I72" s="41"/>
    </row>
    <row r="73" spans="1:9">
      <c r="A73" t="s">
        <v>774</v>
      </c>
      <c r="B73" t="s">
        <v>775</v>
      </c>
      <c r="C73" s="41"/>
      <c r="D73" s="41"/>
      <c r="E73" s="41"/>
      <c r="F73" s="41"/>
      <c r="G73" s="41"/>
      <c r="H73" s="41"/>
      <c r="I73" s="41"/>
    </row>
    <row r="74" spans="1:9">
      <c r="B74" t="s">
        <v>776</v>
      </c>
      <c r="C74" s="41"/>
      <c r="D74" s="41"/>
      <c r="E74" s="41"/>
      <c r="F74" s="41"/>
      <c r="G74" s="41"/>
      <c r="H74" s="41"/>
      <c r="I74" s="41"/>
    </row>
    <row r="75" spans="1:9">
      <c r="B75" t="s">
        <v>777</v>
      </c>
    </row>
    <row r="76" spans="1:9">
      <c r="B76" t="s">
        <v>778</v>
      </c>
      <c r="C76" s="41"/>
      <c r="D76" s="41"/>
      <c r="E76" s="41"/>
      <c r="F76" s="41"/>
      <c r="G76" s="41"/>
      <c r="H76" s="41"/>
      <c r="I76" s="41"/>
    </row>
    <row r="77" spans="1:9">
      <c r="B77" t="s">
        <v>779</v>
      </c>
    </row>
    <row r="78" spans="1:9">
      <c r="B78" t="s">
        <v>780</v>
      </c>
    </row>
    <row r="79" spans="1:9">
      <c r="B79" t="s">
        <v>781</v>
      </c>
    </row>
    <row r="81" spans="2:2">
      <c r="B81" t="s">
        <v>1475</v>
      </c>
    </row>
    <row r="82" spans="2:2">
      <c r="B82" t="s">
        <v>2082</v>
      </c>
    </row>
    <row r="83" spans="2:2">
      <c r="B83" t="s">
        <v>1757</v>
      </c>
    </row>
    <row r="84" spans="2:2">
      <c r="B84" s="17" t="s">
        <v>742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T367"/>
  <sheetViews>
    <sheetView tabSelected="1" topLeftCell="A253" workbookViewId="0">
      <selection activeCell="E258" sqref="E258:E259"/>
    </sheetView>
  </sheetViews>
  <sheetFormatPr defaultRowHeight="15"/>
  <cols>
    <col min="1" max="1" width="18.42578125" customWidth="1"/>
    <col min="2" max="2" width="39" customWidth="1"/>
    <col min="3" max="3" width="68.140625" customWidth="1"/>
    <col min="4" max="4" width="20.7109375" customWidth="1"/>
    <col min="5" max="5" width="17.42578125" customWidth="1"/>
    <col min="6" max="6" width="19" customWidth="1"/>
    <col min="7" max="7" width="21.85546875" customWidth="1"/>
    <col min="8" max="8" width="20.85546875" customWidth="1"/>
    <col min="9" max="9" width="28.5703125" customWidth="1"/>
    <col min="10" max="10" width="15.85546875" customWidth="1"/>
    <col min="11" max="11" width="28.7109375" customWidth="1"/>
    <col min="12" max="12" width="20.85546875" bestFit="1" customWidth="1"/>
    <col min="13" max="13" width="24.85546875" customWidth="1"/>
    <col min="14" max="14" width="15.28515625" customWidth="1"/>
  </cols>
  <sheetData>
    <row r="1" spans="1:12" ht="18.75">
      <c r="C1" s="23" t="s">
        <v>154</v>
      </c>
      <c r="D1" s="56" t="s">
        <v>1081</v>
      </c>
      <c r="E1" s="59" t="s">
        <v>1181</v>
      </c>
      <c r="F1" s="41"/>
      <c r="G1" s="60" t="s">
        <v>1082</v>
      </c>
      <c r="H1" s="17" t="s">
        <v>1083</v>
      </c>
    </row>
    <row r="2" spans="1:12" s="481" customFormat="1" ht="15.75">
      <c r="B2" s="764" t="s">
        <v>4012</v>
      </c>
      <c r="C2" s="765" t="s">
        <v>4011</v>
      </c>
      <c r="D2" s="413"/>
      <c r="E2" s="59"/>
      <c r="F2" s="417"/>
      <c r="G2" s="60"/>
      <c r="H2" s="545"/>
    </row>
    <row r="3" spans="1:12" s="417" customFormat="1" ht="15.75">
      <c r="B3" s="235"/>
      <c r="C3" s="414"/>
    </row>
    <row r="4" spans="1:12" s="41" customFormat="1">
      <c r="A4" s="407"/>
      <c r="B4" s="407" t="s">
        <v>4013</v>
      </c>
      <c r="D4" s="235" t="s">
        <v>4014</v>
      </c>
      <c r="L4"/>
    </row>
    <row r="5" spans="1:12" s="41" customFormat="1">
      <c r="A5" s="407"/>
      <c r="B5" s="41" t="s">
        <v>1182</v>
      </c>
      <c r="C5" s="41" t="s">
        <v>1184</v>
      </c>
      <c r="D5" s="41" t="s">
        <v>1217</v>
      </c>
      <c r="H5" s="63" t="s">
        <v>1188</v>
      </c>
      <c r="I5" s="419" t="s">
        <v>1189</v>
      </c>
    </row>
    <row r="6" spans="1:12" s="41" customFormat="1">
      <c r="A6" s="407"/>
      <c r="B6" s="41" t="s">
        <v>1183</v>
      </c>
      <c r="C6" s="41" t="s">
        <v>1185</v>
      </c>
      <c r="D6" s="41" t="s">
        <v>1218</v>
      </c>
      <c r="H6" s="63" t="s">
        <v>1188</v>
      </c>
      <c r="I6" s="421" t="s">
        <v>1216</v>
      </c>
    </row>
    <row r="7" spans="1:12" s="41" customFormat="1">
      <c r="A7" s="407"/>
      <c r="C7" s="41" t="s">
        <v>1186</v>
      </c>
      <c r="D7" s="41" t="s">
        <v>1219</v>
      </c>
    </row>
    <row r="8" spans="1:12" s="41" customFormat="1">
      <c r="A8" s="392" t="s">
        <v>4040</v>
      </c>
      <c r="C8" t="s">
        <v>1187</v>
      </c>
      <c r="D8" s="41" t="s">
        <v>1220</v>
      </c>
    </row>
    <row r="9" spans="1:12" s="41" customFormat="1" ht="18.75">
      <c r="A9" s="407"/>
      <c r="B9" s="382"/>
      <c r="C9" s="407"/>
      <c r="E9" s="23"/>
    </row>
    <row r="10" spans="1:12" s="41" customFormat="1" ht="18.75">
      <c r="A10" s="419" t="s">
        <v>4004</v>
      </c>
      <c r="B10" s="416" t="s">
        <v>1200</v>
      </c>
      <c r="C10" s="382"/>
    </row>
    <row r="11" spans="1:12" s="41" customFormat="1" ht="18.75">
      <c r="A11" s="407" t="s">
        <v>4008</v>
      </c>
      <c r="B11" s="422" t="s">
        <v>1199</v>
      </c>
      <c r="C11" s="766" t="s">
        <v>4010</v>
      </c>
    </row>
    <row r="12" spans="1:12" s="41" customFormat="1" ht="18.75">
      <c r="A12" s="407"/>
      <c r="B12" s="423" t="s">
        <v>2050</v>
      </c>
      <c r="C12" s="410" t="s">
        <v>4009</v>
      </c>
    </row>
    <row r="13" spans="1:12" s="417" customFormat="1" ht="18.75">
      <c r="A13" s="410" t="s">
        <v>4005</v>
      </c>
      <c r="B13" s="382"/>
    </row>
    <row r="14" spans="1:12" s="417" customFormat="1" ht="18.75">
      <c r="A14" s="418"/>
      <c r="B14" s="382"/>
    </row>
    <row r="15" spans="1:12" s="41" customFormat="1">
      <c r="A15" s="407"/>
    </row>
    <row r="16" spans="1:12" s="41" customFormat="1">
      <c r="A16" s="410" t="s">
        <v>4030</v>
      </c>
      <c r="B16" s="41" t="s">
        <v>1202</v>
      </c>
      <c r="C16" s="41" t="s">
        <v>1203</v>
      </c>
      <c r="D16" s="41" t="s">
        <v>1204</v>
      </c>
      <c r="E16" s="41" t="s">
        <v>1205</v>
      </c>
      <c r="G16" s="41" t="s">
        <v>1201</v>
      </c>
    </row>
    <row r="17" spans="1:8" s="41" customFormat="1">
      <c r="A17" s="410" t="s">
        <v>4031</v>
      </c>
      <c r="B17" s="41" t="s">
        <v>1206</v>
      </c>
      <c r="C17" s="41">
        <v>0</v>
      </c>
      <c r="D17" s="41" t="s">
        <v>1207</v>
      </c>
      <c r="E17" s="41">
        <v>0</v>
      </c>
    </row>
    <row r="18" spans="1:8" s="41" customFormat="1">
      <c r="A18" s="410"/>
      <c r="B18" s="41" t="s">
        <v>1208</v>
      </c>
      <c r="C18" s="41">
        <v>0</v>
      </c>
      <c r="D18" s="41" t="s">
        <v>1207</v>
      </c>
      <c r="E18" s="41">
        <v>0</v>
      </c>
    </row>
    <row r="19" spans="1:8" s="41" customFormat="1">
      <c r="A19" s="410"/>
      <c r="B19" s="545" t="s">
        <v>1209</v>
      </c>
      <c r="C19" s="41">
        <v>0</v>
      </c>
      <c r="D19" s="41" t="s">
        <v>1207</v>
      </c>
      <c r="E19" s="41">
        <v>0</v>
      </c>
    </row>
    <row r="20" spans="1:8" s="41" customFormat="1">
      <c r="A20" s="410"/>
      <c r="B20" s="41" t="s">
        <v>1210</v>
      </c>
      <c r="C20" s="41">
        <v>0</v>
      </c>
      <c r="D20" s="41" t="s">
        <v>1207</v>
      </c>
      <c r="E20" s="41">
        <v>0</v>
      </c>
    </row>
    <row r="21" spans="1:8" s="41" customFormat="1">
      <c r="A21" s="410"/>
      <c r="B21" s="545" t="s">
        <v>1211</v>
      </c>
      <c r="C21" s="41">
        <v>0</v>
      </c>
      <c r="D21" s="41" t="s">
        <v>1207</v>
      </c>
      <c r="E21" s="41">
        <v>0</v>
      </c>
    </row>
    <row r="22" spans="1:8">
      <c r="A22" s="410"/>
      <c r="B22" s="41" t="s">
        <v>1212</v>
      </c>
      <c r="C22" s="41">
        <v>0</v>
      </c>
      <c r="D22" s="41" t="s">
        <v>1207</v>
      </c>
      <c r="E22" s="41">
        <v>0</v>
      </c>
      <c r="F22" s="41"/>
      <c r="G22" s="41"/>
      <c r="H22" s="41"/>
    </row>
    <row r="23" spans="1:8">
      <c r="A23" s="410"/>
      <c r="B23" s="545" t="s">
        <v>1213</v>
      </c>
      <c r="C23" s="41">
        <v>0</v>
      </c>
      <c r="D23" s="41" t="s">
        <v>1207</v>
      </c>
      <c r="E23" s="41">
        <v>0</v>
      </c>
      <c r="F23" s="41"/>
    </row>
    <row r="24" spans="1:8">
      <c r="A24" s="407"/>
      <c r="B24" s="41"/>
      <c r="C24" s="41"/>
      <c r="D24" s="41"/>
      <c r="E24" s="41"/>
      <c r="F24" s="41"/>
    </row>
    <row r="25" spans="1:8">
      <c r="A25" s="407"/>
      <c r="B25" s="41" t="s">
        <v>1214</v>
      </c>
      <c r="C25" s="41">
        <v>0</v>
      </c>
      <c r="F25" s="41"/>
      <c r="G25" s="41"/>
      <c r="H25" s="41"/>
    </row>
    <row r="26" spans="1:8">
      <c r="A26" s="407"/>
      <c r="B26" s="41" t="s">
        <v>1215</v>
      </c>
      <c r="C26" s="41">
        <v>0</v>
      </c>
      <c r="F26" s="41"/>
      <c r="G26" s="41"/>
      <c r="H26" s="41"/>
    </row>
    <row r="27" spans="1:8">
      <c r="F27" s="41"/>
      <c r="G27" s="41"/>
      <c r="H27" s="41"/>
    </row>
    <row r="28" spans="1:8" ht="18.75">
      <c r="B28" s="545" t="s">
        <v>2890</v>
      </c>
      <c r="C28" s="23"/>
      <c r="E28" s="41"/>
      <c r="F28" s="41"/>
      <c r="G28" s="41"/>
      <c r="H28" s="41"/>
    </row>
    <row r="29" spans="1:8" ht="18.75">
      <c r="C29" s="23"/>
      <c r="E29" s="41"/>
      <c r="F29" s="41"/>
      <c r="G29" s="41"/>
      <c r="H29" s="41"/>
    </row>
    <row r="30" spans="1:8">
      <c r="B30" s="416" t="s">
        <v>2173</v>
      </c>
      <c r="C30" s="416" t="s">
        <v>2174</v>
      </c>
      <c r="D30" s="416" t="s">
        <v>2175</v>
      </c>
      <c r="G30" s="41"/>
      <c r="H30" s="41"/>
    </row>
    <row r="31" spans="1:8" ht="21">
      <c r="C31" s="24" t="s">
        <v>113</v>
      </c>
      <c r="D31" s="79" t="s">
        <v>26</v>
      </c>
      <c r="E31" s="80" t="s">
        <v>27</v>
      </c>
      <c r="F31" s="80" t="s">
        <v>143</v>
      </c>
      <c r="G31" s="41"/>
      <c r="H31" s="41"/>
    </row>
    <row r="32" spans="1:8" ht="15.75" customHeight="1">
      <c r="A32" s="7" t="s">
        <v>2782</v>
      </c>
      <c r="C32" s="30" t="s">
        <v>507</v>
      </c>
    </row>
    <row r="33" spans="1:20" s="481" customFormat="1" ht="23.25">
      <c r="A33" s="481" t="s">
        <v>2732</v>
      </c>
      <c r="B33" s="236" t="s">
        <v>590</v>
      </c>
      <c r="C33" s="409" t="s">
        <v>1231</v>
      </c>
      <c r="D33" s="176" t="s">
        <v>122</v>
      </c>
      <c r="E33" s="176">
        <v>22.75</v>
      </c>
      <c r="F33" s="24"/>
      <c r="G33" s="131"/>
      <c r="H33" s="133"/>
    </row>
    <row r="34" spans="1:20" s="481" customFormat="1" ht="21" customHeight="1">
      <c r="B34" s="236" t="s">
        <v>591</v>
      </c>
      <c r="C34" s="84" t="s">
        <v>2543</v>
      </c>
      <c r="D34" s="481" t="s">
        <v>122</v>
      </c>
      <c r="E34" s="482">
        <v>14.98</v>
      </c>
      <c r="F34" s="24"/>
      <c r="G34" s="131"/>
      <c r="H34" s="133"/>
    </row>
    <row r="35" spans="1:20" s="481" customFormat="1">
      <c r="A35" s="54" t="s">
        <v>2715</v>
      </c>
      <c r="B35" s="417" t="s">
        <v>2714</v>
      </c>
      <c r="C35" s="481" t="s">
        <v>2713</v>
      </c>
      <c r="D35" s="413" t="s">
        <v>122</v>
      </c>
      <c r="E35" s="413">
        <v>9.98</v>
      </c>
    </row>
    <row r="36" spans="1:20">
      <c r="C36" s="7" t="s">
        <v>507</v>
      </c>
    </row>
    <row r="37" spans="1:20" s="417" customFormat="1" ht="15.75">
      <c r="A37" s="54" t="s">
        <v>2736</v>
      </c>
      <c r="B37" s="417" t="s">
        <v>4032</v>
      </c>
      <c r="C37" s="84" t="s">
        <v>2544</v>
      </c>
      <c r="D37" s="481" t="s">
        <v>122</v>
      </c>
      <c r="E37" s="482">
        <v>19.95</v>
      </c>
    </row>
    <row r="38" spans="1:20">
      <c r="A38" s="54"/>
      <c r="B38" s="56" t="s">
        <v>592</v>
      </c>
      <c r="C38" t="s">
        <v>1080</v>
      </c>
      <c r="D38" t="s">
        <v>122</v>
      </c>
      <c r="E38" s="93">
        <v>6.97</v>
      </c>
      <c r="G38" s="17" t="s">
        <v>176</v>
      </c>
      <c r="H38" s="17" t="s">
        <v>1092</v>
      </c>
      <c r="K38" s="41"/>
      <c r="L38" s="41"/>
      <c r="M38" s="41"/>
      <c r="N38" s="41"/>
      <c r="O38" s="41"/>
      <c r="P38" s="41"/>
      <c r="Q38" s="41"/>
      <c r="R38" s="41"/>
      <c r="S38" s="41"/>
      <c r="T38" s="41"/>
    </row>
    <row r="39" spans="1:20">
      <c r="B39" s="56"/>
      <c r="C39" t="s">
        <v>1177</v>
      </c>
      <c r="D39" t="s">
        <v>122</v>
      </c>
      <c r="E39" s="93">
        <v>8.57</v>
      </c>
      <c r="K39" s="41"/>
      <c r="L39" s="41"/>
      <c r="M39" s="41"/>
      <c r="N39" s="41"/>
      <c r="O39" s="41"/>
      <c r="P39" s="41"/>
      <c r="Q39" s="41"/>
      <c r="R39" s="41"/>
      <c r="S39" s="41"/>
      <c r="T39" s="41"/>
    </row>
    <row r="40" spans="1:20">
      <c r="B40" s="56"/>
      <c r="C40" t="s">
        <v>1178</v>
      </c>
      <c r="D40" t="s">
        <v>122</v>
      </c>
      <c r="E40" s="93">
        <v>9.9700000000000006</v>
      </c>
      <c r="K40" s="41"/>
      <c r="L40" s="41"/>
      <c r="M40" s="41"/>
      <c r="N40" s="41"/>
      <c r="O40" s="41"/>
      <c r="P40" s="41"/>
      <c r="Q40" s="41"/>
      <c r="R40" s="41"/>
      <c r="S40" s="41"/>
      <c r="T40" s="41"/>
    </row>
    <row r="41" spans="1:20">
      <c r="B41" s="56"/>
      <c r="C41" t="s">
        <v>1179</v>
      </c>
      <c r="D41" t="s">
        <v>122</v>
      </c>
      <c r="E41">
        <v>13.97</v>
      </c>
      <c r="K41" s="41"/>
      <c r="L41" s="41"/>
      <c r="M41" s="41"/>
      <c r="N41" s="41"/>
      <c r="O41" s="41"/>
      <c r="P41" s="41"/>
      <c r="Q41" s="41"/>
      <c r="R41" s="41"/>
      <c r="S41" s="41"/>
      <c r="T41" s="41"/>
    </row>
    <row r="42" spans="1:20">
      <c r="B42" s="56"/>
      <c r="C42" t="s">
        <v>1180</v>
      </c>
      <c r="G42" t="s">
        <v>1472</v>
      </c>
      <c r="H42">
        <v>6.6</v>
      </c>
      <c r="I42" t="s">
        <v>1473</v>
      </c>
      <c r="K42" s="41"/>
      <c r="L42" s="41"/>
      <c r="M42" s="41"/>
      <c r="N42" s="41"/>
      <c r="O42" s="41"/>
      <c r="P42" s="41"/>
      <c r="Q42" s="41"/>
      <c r="R42" s="41"/>
      <c r="S42" s="41"/>
    </row>
    <row r="43" spans="1:20" s="417" customFormat="1"/>
    <row r="44" spans="1:20">
      <c r="C44" s="63" t="s">
        <v>508</v>
      </c>
      <c r="K44" s="41"/>
      <c r="L44" s="41"/>
      <c r="M44" s="41"/>
      <c r="N44" s="41"/>
      <c r="O44" s="41"/>
      <c r="P44" s="41"/>
      <c r="Q44" s="41"/>
      <c r="R44" s="41"/>
      <c r="S44" s="41"/>
    </row>
    <row r="45" spans="1:20" s="481" customFormat="1" ht="15.75" customHeight="1">
      <c r="C45" s="59" t="s">
        <v>1072</v>
      </c>
      <c r="D45" s="417"/>
      <c r="E45" s="417"/>
      <c r="F45" s="417"/>
    </row>
    <row r="46" spans="1:20">
      <c r="K46" s="41"/>
      <c r="L46" s="41"/>
      <c r="M46" s="41"/>
      <c r="N46" s="41"/>
      <c r="O46" s="41"/>
      <c r="P46" s="41"/>
      <c r="Q46" s="41"/>
      <c r="R46" s="41"/>
      <c r="S46" s="41"/>
      <c r="T46" s="41"/>
    </row>
    <row r="47" spans="1:20">
      <c r="A47" s="54" t="s">
        <v>1088</v>
      </c>
      <c r="B47" s="417"/>
      <c r="C47" s="413" t="s">
        <v>825</v>
      </c>
      <c r="D47" t="s">
        <v>1087</v>
      </c>
      <c r="E47">
        <v>31.25</v>
      </c>
    </row>
    <row r="48" spans="1:20">
      <c r="A48" s="54"/>
      <c r="C48" s="413" t="s">
        <v>4266</v>
      </c>
      <c r="D48" t="s">
        <v>4151</v>
      </c>
      <c r="E48" t="s">
        <v>4152</v>
      </c>
      <c r="F48" s="481" t="s">
        <v>4153</v>
      </c>
    </row>
    <row r="49" spans="1:20">
      <c r="A49" s="54"/>
      <c r="B49" s="56" t="s">
        <v>591</v>
      </c>
      <c r="C49" t="s">
        <v>663</v>
      </c>
      <c r="D49" t="s">
        <v>4155</v>
      </c>
      <c r="E49">
        <v>26.99</v>
      </c>
      <c r="K49" s="41"/>
      <c r="L49" s="41"/>
      <c r="M49" s="41"/>
      <c r="N49" s="41"/>
      <c r="O49" s="41"/>
      <c r="P49" s="41"/>
      <c r="Q49" s="41"/>
      <c r="R49" s="41"/>
      <c r="S49" s="41"/>
      <c r="T49" s="41"/>
    </row>
    <row r="50" spans="1:20">
      <c r="B50" s="56"/>
      <c r="C50" t="s">
        <v>1176</v>
      </c>
      <c r="D50" s="481" t="s">
        <v>4149</v>
      </c>
      <c r="E50" t="s">
        <v>4150</v>
      </c>
      <c r="F50" s="18"/>
      <c r="K50" s="41"/>
      <c r="L50" s="41"/>
      <c r="M50" s="41"/>
      <c r="N50" s="41"/>
      <c r="O50" s="41"/>
      <c r="P50" s="41"/>
      <c r="Q50" s="41"/>
      <c r="R50" s="41"/>
      <c r="S50" s="41"/>
      <c r="T50" s="41"/>
    </row>
    <row r="51" spans="1:20">
      <c r="B51" s="56"/>
      <c r="C51" t="s">
        <v>664</v>
      </c>
      <c r="D51" s="481" t="s">
        <v>4149</v>
      </c>
      <c r="E51" s="18">
        <v>50.6</v>
      </c>
      <c r="F51" t="s">
        <v>824</v>
      </c>
      <c r="G51" s="18" t="s">
        <v>1089</v>
      </c>
      <c r="H51" s="18" t="s">
        <v>1086</v>
      </c>
      <c r="K51" s="41"/>
      <c r="L51" s="41"/>
      <c r="M51" s="41"/>
      <c r="N51" s="41"/>
      <c r="O51" s="41"/>
      <c r="P51" s="41"/>
      <c r="Q51" s="41"/>
      <c r="R51" s="41"/>
      <c r="S51" s="41"/>
      <c r="T51" s="41"/>
    </row>
    <row r="52" spans="1:20">
      <c r="K52" s="41"/>
      <c r="L52" s="41"/>
      <c r="M52" s="41"/>
      <c r="N52" s="41"/>
      <c r="O52" s="41"/>
      <c r="P52" s="41"/>
      <c r="Q52" s="41"/>
      <c r="R52" s="41"/>
      <c r="S52" s="41"/>
      <c r="T52" s="41"/>
    </row>
    <row r="53" spans="1:20">
      <c r="A53" s="54"/>
      <c r="B53" s="56" t="s">
        <v>590</v>
      </c>
      <c r="C53" t="s">
        <v>666</v>
      </c>
      <c r="G53" s="41"/>
      <c r="H53" s="41"/>
    </row>
    <row r="54" spans="1:20" ht="18.75">
      <c r="B54" s="56"/>
      <c r="C54" t="s">
        <v>1175</v>
      </c>
      <c r="I54" s="17" t="s">
        <v>924</v>
      </c>
      <c r="K54" s="210"/>
      <c r="L54" s="41"/>
      <c r="M54" s="41"/>
      <c r="N54" s="41"/>
      <c r="O54" s="41"/>
      <c r="P54" s="41"/>
      <c r="Q54" s="41"/>
      <c r="R54" s="41"/>
      <c r="S54" s="41"/>
      <c r="T54" s="41"/>
    </row>
    <row r="55" spans="1:20" ht="21">
      <c r="B55" s="56"/>
      <c r="C55" t="s">
        <v>665</v>
      </c>
      <c r="G55" s="79" t="s">
        <v>1085</v>
      </c>
      <c r="H55" s="80" t="s">
        <v>27</v>
      </c>
      <c r="I55" s="24" t="s">
        <v>143</v>
      </c>
      <c r="K55" s="41"/>
      <c r="L55" s="41"/>
      <c r="M55" s="41"/>
      <c r="N55" s="41"/>
      <c r="O55" s="41"/>
      <c r="P55" s="41"/>
      <c r="Q55" s="41"/>
      <c r="R55" s="41"/>
      <c r="S55" s="41"/>
      <c r="T55" s="41"/>
    </row>
    <row r="56" spans="1:20" s="417" customFormat="1" ht="21">
      <c r="G56" s="79"/>
      <c r="H56" s="80"/>
      <c r="I56" s="79"/>
    </row>
    <row r="57" spans="1:20">
      <c r="C57" s="545" t="s">
        <v>4260</v>
      </c>
      <c r="D57" s="545" t="s">
        <v>2056</v>
      </c>
      <c r="E57" t="s">
        <v>4261</v>
      </c>
    </row>
    <row r="58" spans="1:20" s="481" customFormat="1">
      <c r="C58" s="545" t="s">
        <v>4258</v>
      </c>
      <c r="D58" s="545" t="s">
        <v>2056</v>
      </c>
      <c r="E58" t="s">
        <v>4259</v>
      </c>
    </row>
    <row r="59" spans="1:20" s="481" customFormat="1">
      <c r="C59" s="545" t="s">
        <v>4253</v>
      </c>
      <c r="D59" s="545" t="s">
        <v>122</v>
      </c>
      <c r="E59" s="545" t="s">
        <v>4254</v>
      </c>
    </row>
    <row r="60" spans="1:20" s="481" customFormat="1">
      <c r="C60" s="545" t="s">
        <v>4255</v>
      </c>
      <c r="D60" s="545" t="s">
        <v>2056</v>
      </c>
      <c r="E60" s="481" t="s">
        <v>4256</v>
      </c>
    </row>
    <row r="61" spans="1:20">
      <c r="C61" s="545" t="s">
        <v>4257</v>
      </c>
      <c r="D61" s="545" t="s">
        <v>2056</v>
      </c>
      <c r="E61" t="s">
        <v>4262</v>
      </c>
    </row>
    <row r="62" spans="1:20" ht="21">
      <c r="A62" s="54" t="s">
        <v>2638</v>
      </c>
      <c r="B62" s="54" t="s">
        <v>2639</v>
      </c>
      <c r="C62" s="30" t="s">
        <v>506</v>
      </c>
      <c r="G62" s="18" t="s">
        <v>121</v>
      </c>
      <c r="H62" s="18">
        <v>31</v>
      </c>
    </row>
    <row r="63" spans="1:20" s="481" customFormat="1" ht="14.25" customHeight="1">
      <c r="B63" s="158" t="s">
        <v>4006</v>
      </c>
      <c r="C63" s="54" t="s">
        <v>2783</v>
      </c>
      <c r="G63" s="18"/>
      <c r="H63" s="18"/>
    </row>
    <row r="64" spans="1:20" ht="15.75">
      <c r="A64" t="s">
        <v>3916</v>
      </c>
      <c r="B64" s="413"/>
      <c r="C64" s="84" t="s">
        <v>2635</v>
      </c>
    </row>
    <row r="65" spans="1:5" ht="15.75">
      <c r="B65" s="172" t="s">
        <v>3924</v>
      </c>
      <c r="C65" s="84" t="s">
        <v>2636</v>
      </c>
    </row>
    <row r="66" spans="1:5">
      <c r="B66" s="759" t="s">
        <v>3921</v>
      </c>
      <c r="C66" s="92" t="s">
        <v>2637</v>
      </c>
      <c r="D66" s="17" t="s">
        <v>122</v>
      </c>
      <c r="E66" s="17">
        <v>0.89</v>
      </c>
    </row>
    <row r="67" spans="1:5">
      <c r="C67" s="134"/>
    </row>
    <row r="68" spans="1:5" s="481" customFormat="1">
      <c r="B68" s="158" t="s">
        <v>644</v>
      </c>
      <c r="C68" s="134"/>
    </row>
    <row r="69" spans="1:5" s="481" customFormat="1">
      <c r="A69" s="481" t="s">
        <v>3916</v>
      </c>
      <c r="B69" s="172" t="s">
        <v>3924</v>
      </c>
      <c r="C69" s="155" t="s">
        <v>2654</v>
      </c>
    </row>
    <row r="70" spans="1:5" s="481" customFormat="1">
      <c r="B70" s="158"/>
      <c r="C70" s="155" t="s">
        <v>2653</v>
      </c>
    </row>
    <row r="71" spans="1:5" s="481" customFormat="1">
      <c r="B71" s="158"/>
      <c r="C71" s="155" t="s">
        <v>2655</v>
      </c>
    </row>
    <row r="72" spans="1:5">
      <c r="B72" s="759" t="s">
        <v>3921</v>
      </c>
      <c r="C72" s="92" t="s">
        <v>2637</v>
      </c>
      <c r="D72" s="17"/>
      <c r="E72" s="17"/>
    </row>
    <row r="73" spans="1:5">
      <c r="B73" s="134"/>
    </row>
    <row r="74" spans="1:5">
      <c r="B74" s="134"/>
    </row>
    <row r="75" spans="1:5">
      <c r="B75" s="178" t="s">
        <v>4007</v>
      </c>
    </row>
    <row r="76" spans="1:5" s="481" customFormat="1" ht="15.75">
      <c r="A76" s="481" t="s">
        <v>3917</v>
      </c>
      <c r="B76" s="172" t="s">
        <v>3922</v>
      </c>
      <c r="C76" s="84" t="s">
        <v>2635</v>
      </c>
    </row>
    <row r="77" spans="1:5" s="481" customFormat="1" ht="15.75">
      <c r="B77" s="236"/>
      <c r="C77" s="84" t="s">
        <v>2636</v>
      </c>
    </row>
    <row r="78" spans="1:5" s="481" customFormat="1">
      <c r="A78" s="481" t="s">
        <v>3923</v>
      </c>
      <c r="B78" s="759" t="s">
        <v>3921</v>
      </c>
      <c r="C78" s="92" t="s">
        <v>2637</v>
      </c>
      <c r="D78" s="545" t="s">
        <v>122</v>
      </c>
      <c r="E78" s="545">
        <v>0.89</v>
      </c>
    </row>
    <row r="79" spans="1:5">
      <c r="A79" t="s">
        <v>3918</v>
      </c>
      <c r="B79" s="172" t="s">
        <v>3924</v>
      </c>
      <c r="C79" s="92" t="s">
        <v>3920</v>
      </c>
    </row>
    <row r="80" spans="1:5" s="481" customFormat="1">
      <c r="A80" s="481" t="s">
        <v>3918</v>
      </c>
      <c r="B80" s="413"/>
      <c r="C80" s="92" t="s">
        <v>3919</v>
      </c>
    </row>
    <row r="81" spans="1:18" s="481" customFormat="1">
      <c r="C81" s="92"/>
    </row>
    <row r="82" spans="1:18" s="481" customFormat="1">
      <c r="C82" s="92"/>
    </row>
    <row r="83" spans="1:18">
      <c r="C83" s="158" t="s">
        <v>821</v>
      </c>
      <c r="D83" s="41"/>
      <c r="E83" s="41"/>
      <c r="F83" s="41"/>
    </row>
    <row r="84" spans="1:18">
      <c r="B84" s="413"/>
      <c r="C84" s="41" t="s">
        <v>643</v>
      </c>
      <c r="D84" s="41" t="s">
        <v>152</v>
      </c>
      <c r="E84" s="41">
        <v>49.99</v>
      </c>
      <c r="F84" s="41"/>
    </row>
    <row r="85" spans="1:18">
      <c r="B85" s="56"/>
      <c r="C85" s="41" t="s">
        <v>681</v>
      </c>
      <c r="D85" s="41" t="s">
        <v>2473</v>
      </c>
      <c r="E85" s="41">
        <v>77.77</v>
      </c>
      <c r="F85" s="41" t="s">
        <v>4154</v>
      </c>
    </row>
    <row r="86" spans="1:18">
      <c r="A86" s="54" t="s">
        <v>4264</v>
      </c>
      <c r="C86" s="41" t="s">
        <v>110</v>
      </c>
      <c r="D86" s="18" t="s">
        <v>109</v>
      </c>
      <c r="E86" s="18">
        <v>9.9700000000000006</v>
      </c>
      <c r="F86" s="18"/>
    </row>
    <row r="87" spans="1:18">
      <c r="B87" s="41"/>
      <c r="C87" s="178" t="s">
        <v>822</v>
      </c>
      <c r="D87" s="41"/>
      <c r="E87" s="41"/>
      <c r="F87" s="41"/>
      <c r="I87" s="41"/>
      <c r="J87" s="41"/>
    </row>
    <row r="88" spans="1:18">
      <c r="B88" s="413"/>
      <c r="C88" s="417" t="s">
        <v>1221</v>
      </c>
      <c r="D88" s="41" t="s">
        <v>109</v>
      </c>
      <c r="E88" s="17">
        <v>59.97</v>
      </c>
      <c r="F88" s="17"/>
      <c r="J88" s="41"/>
      <c r="K88" s="134"/>
      <c r="L88" s="41"/>
      <c r="M88" s="41"/>
      <c r="N88" s="18"/>
      <c r="O88" s="18"/>
    </row>
    <row r="89" spans="1:18">
      <c r="B89" s="413"/>
      <c r="C89" s="417" t="s">
        <v>1222</v>
      </c>
      <c r="D89" s="41"/>
      <c r="E89" s="41"/>
      <c r="F89" s="41"/>
      <c r="J89" s="41"/>
      <c r="K89" s="134"/>
      <c r="L89" s="41"/>
      <c r="M89" s="41"/>
      <c r="N89" s="18"/>
      <c r="O89" s="18"/>
    </row>
    <row r="90" spans="1:18">
      <c r="A90" s="54" t="s">
        <v>4265</v>
      </c>
      <c r="B90" s="417"/>
      <c r="C90" s="41" t="s">
        <v>1223</v>
      </c>
      <c r="D90" s="18" t="s">
        <v>109</v>
      </c>
      <c r="E90" s="18">
        <v>19.97</v>
      </c>
      <c r="F90" s="18"/>
      <c r="J90" s="41"/>
      <c r="K90" s="134"/>
      <c r="L90" s="41"/>
      <c r="M90" s="41"/>
      <c r="N90" s="18"/>
      <c r="O90" s="18"/>
    </row>
    <row r="91" spans="1:18" s="481" customFormat="1">
      <c r="B91" s="106" t="s">
        <v>2785</v>
      </c>
      <c r="C91" s="178" t="s">
        <v>1342</v>
      </c>
      <c r="D91" s="417"/>
      <c r="E91" s="417"/>
      <c r="F91" s="417"/>
      <c r="I91" s="417"/>
      <c r="J91" s="417"/>
    </row>
    <row r="92" spans="1:18">
      <c r="C92" s="41" t="s">
        <v>667</v>
      </c>
      <c r="D92" s="41" t="s">
        <v>114</v>
      </c>
      <c r="E92" s="41" t="s">
        <v>672</v>
      </c>
      <c r="F92" s="41"/>
      <c r="I92" s="41"/>
      <c r="J92" s="41"/>
      <c r="K92" s="41"/>
      <c r="L92" s="41"/>
      <c r="M92" s="41"/>
      <c r="N92" s="41"/>
    </row>
    <row r="93" spans="1:18">
      <c r="C93" t="s">
        <v>670</v>
      </c>
      <c r="D93" s="41"/>
      <c r="E93" s="41"/>
      <c r="F93" s="41"/>
      <c r="J93" s="41"/>
      <c r="K93" s="41"/>
      <c r="L93" s="41"/>
      <c r="M93" s="41"/>
    </row>
    <row r="94" spans="1:18">
      <c r="C94" t="s">
        <v>668</v>
      </c>
      <c r="D94" s="41" t="s">
        <v>114</v>
      </c>
      <c r="E94" s="41" t="s">
        <v>674</v>
      </c>
      <c r="F94" s="41"/>
      <c r="J94" s="41"/>
      <c r="K94" s="41"/>
      <c r="L94" s="41"/>
      <c r="M94" s="41"/>
    </row>
    <row r="95" spans="1:18" s="41" customFormat="1">
      <c r="B95"/>
      <c r="C95" t="s">
        <v>671</v>
      </c>
      <c r="N95"/>
      <c r="O95"/>
      <c r="P95"/>
      <c r="Q95"/>
      <c r="R95"/>
    </row>
    <row r="96" spans="1:18">
      <c r="D96" s="41"/>
      <c r="E96" s="41"/>
      <c r="F96" s="41"/>
      <c r="G96" t="s">
        <v>673</v>
      </c>
      <c r="J96" s="41"/>
      <c r="K96" s="41"/>
      <c r="L96" s="41"/>
      <c r="M96" s="41"/>
    </row>
    <row r="97" spans="2:15">
      <c r="C97" t="s">
        <v>669</v>
      </c>
      <c r="J97" s="41"/>
      <c r="K97" s="41"/>
      <c r="L97" s="41"/>
      <c r="M97" s="41"/>
    </row>
    <row r="98" spans="2:15">
      <c r="J98" s="41"/>
      <c r="K98" s="41"/>
      <c r="L98" s="41"/>
      <c r="M98" s="41"/>
    </row>
    <row r="99" spans="2:15">
      <c r="C99" s="137"/>
      <c r="J99" s="41"/>
      <c r="K99" s="137"/>
      <c r="L99" s="41"/>
      <c r="M99" s="41"/>
    </row>
    <row r="100" spans="2:15">
      <c r="B100" s="7" t="s">
        <v>2545</v>
      </c>
    </row>
    <row r="101" spans="2:15">
      <c r="C101" s="482" t="s">
        <v>2546</v>
      </c>
    </row>
    <row r="102" spans="2:15" s="481" customFormat="1">
      <c r="C102" s="482" t="s">
        <v>2548</v>
      </c>
    </row>
    <row r="103" spans="2:15">
      <c r="C103" s="497" t="s">
        <v>2547</v>
      </c>
      <c r="D103" s="41"/>
      <c r="E103" s="41"/>
      <c r="F103" s="41"/>
      <c r="J103" s="41"/>
      <c r="K103" s="134"/>
      <c r="L103" s="41"/>
      <c r="M103" s="41"/>
      <c r="N103" s="18"/>
      <c r="O103" s="18"/>
    </row>
    <row r="105" spans="2:15">
      <c r="C105" s="482" t="s">
        <v>2549</v>
      </c>
    </row>
    <row r="106" spans="2:15">
      <c r="C106" s="482" t="s">
        <v>2550</v>
      </c>
    </row>
    <row r="107" spans="2:15">
      <c r="B107" s="41"/>
      <c r="C107" s="41"/>
      <c r="D107" s="41"/>
      <c r="E107" s="41"/>
      <c r="F107" s="41"/>
      <c r="J107" s="41"/>
      <c r="K107" s="134"/>
      <c r="L107" s="41"/>
      <c r="M107" s="41"/>
      <c r="N107" s="18"/>
      <c r="O107" s="18"/>
    </row>
    <row r="108" spans="2:15">
      <c r="B108" s="178" t="s">
        <v>1073</v>
      </c>
      <c r="C108" s="77" t="s">
        <v>1339</v>
      </c>
      <c r="D108" t="s">
        <v>1341</v>
      </c>
      <c r="E108">
        <v>175</v>
      </c>
      <c r="F108" t="s">
        <v>1007</v>
      </c>
      <c r="J108" s="41"/>
      <c r="K108" s="41"/>
      <c r="L108" s="41"/>
      <c r="M108" s="41"/>
    </row>
    <row r="109" spans="2:15">
      <c r="C109" s="77" t="s">
        <v>1340</v>
      </c>
      <c r="D109" t="s">
        <v>1341</v>
      </c>
      <c r="E109" s="41">
        <v>325</v>
      </c>
      <c r="F109" t="s">
        <v>1007</v>
      </c>
      <c r="J109" s="41"/>
      <c r="K109" s="158"/>
      <c r="L109" s="41"/>
      <c r="M109" s="41"/>
      <c r="N109" s="18"/>
      <c r="O109" s="18"/>
    </row>
    <row r="110" spans="2:15" s="481" customFormat="1">
      <c r="C110" s="77"/>
      <c r="E110" s="417"/>
      <c r="J110" s="417"/>
      <c r="K110" s="158"/>
      <c r="L110" s="417"/>
      <c r="M110" s="417"/>
      <c r="N110" s="18"/>
      <c r="O110" s="18"/>
    </row>
    <row r="111" spans="2:15" s="481" customFormat="1">
      <c r="B111" s="7" t="s">
        <v>2784</v>
      </c>
      <c r="C111" s="77"/>
      <c r="E111" s="417"/>
      <c r="J111" s="417"/>
      <c r="K111" s="158"/>
      <c r="L111" s="417"/>
      <c r="M111" s="417"/>
      <c r="N111" s="18"/>
      <c r="O111" s="18"/>
    </row>
    <row r="112" spans="2:15" s="481" customFormat="1">
      <c r="C112" s="230"/>
      <c r="E112" s="417"/>
      <c r="J112" s="417"/>
      <c r="K112" s="158"/>
      <c r="L112" s="417"/>
      <c r="M112" s="417"/>
      <c r="N112" s="18"/>
      <c r="O112" s="18"/>
    </row>
    <row r="113" spans="1:19" s="481" customFormat="1">
      <c r="C113" s="230"/>
      <c r="E113" s="417"/>
      <c r="J113" s="417"/>
      <c r="K113" s="158"/>
      <c r="L113" s="417"/>
      <c r="M113" s="417"/>
      <c r="N113" s="18"/>
      <c r="O113" s="18"/>
    </row>
    <row r="114" spans="1:19" s="481" customFormat="1">
      <c r="B114" s="417"/>
      <c r="C114" s="545"/>
      <c r="D114" s="417"/>
      <c r="E114" s="417"/>
      <c r="F114" s="417"/>
      <c r="J114" s="417"/>
      <c r="K114" s="134"/>
      <c r="L114" s="417"/>
      <c r="M114" s="417"/>
      <c r="N114" s="18"/>
      <c r="O114" s="18"/>
    </row>
    <row r="115" spans="1:19" s="481" customFormat="1">
      <c r="B115" s="417"/>
      <c r="C115" s="545"/>
      <c r="D115" s="417"/>
      <c r="E115" s="417"/>
      <c r="F115" s="417"/>
      <c r="J115" s="417"/>
      <c r="K115" s="134"/>
      <c r="L115" s="417"/>
      <c r="M115" s="417"/>
      <c r="N115" s="18"/>
      <c r="O115" s="18"/>
    </row>
    <row r="116" spans="1:19" s="481" customFormat="1">
      <c r="B116" s="417"/>
      <c r="C116" s="417"/>
      <c r="D116" s="417"/>
      <c r="E116" s="417"/>
      <c r="F116" s="417"/>
      <c r="J116" s="417"/>
      <c r="K116" s="134"/>
      <c r="L116" s="417"/>
      <c r="M116" s="417"/>
      <c r="N116" s="18"/>
      <c r="O116" s="18"/>
    </row>
    <row r="117" spans="1:19" ht="21">
      <c r="C117" s="30" t="s">
        <v>2551</v>
      </c>
      <c r="D117" s="41"/>
      <c r="E117" s="41"/>
      <c r="F117" s="41"/>
      <c r="J117" s="41"/>
      <c r="K117" s="134"/>
      <c r="L117" s="41"/>
      <c r="M117" s="41"/>
      <c r="N117" s="41"/>
      <c r="O117" s="18"/>
    </row>
    <row r="118" spans="1:19">
      <c r="B118" s="413"/>
      <c r="C118" s="41" t="s">
        <v>823</v>
      </c>
      <c r="D118" s="18" t="s">
        <v>120</v>
      </c>
      <c r="E118" s="482">
        <v>11.97</v>
      </c>
      <c r="F118" s="18"/>
      <c r="J118" s="41"/>
      <c r="K118" s="41"/>
      <c r="L118" s="41"/>
      <c r="M118" s="41"/>
      <c r="N118" s="41"/>
      <c r="O118" s="41"/>
      <c r="P118" s="41"/>
      <c r="Q118" s="41"/>
      <c r="R118" s="81"/>
      <c r="S118" s="41"/>
    </row>
    <row r="119" spans="1:19" s="481" customFormat="1">
      <c r="B119" s="413" t="s">
        <v>4394</v>
      </c>
      <c r="C119" t="s">
        <v>4393</v>
      </c>
      <c r="D119" s="18" t="s">
        <v>122</v>
      </c>
      <c r="E119" s="481">
        <v>16.97</v>
      </c>
      <c r="F119" s="18"/>
      <c r="J119" s="417"/>
      <c r="K119" s="417"/>
      <c r="L119" s="417"/>
      <c r="M119" s="417"/>
      <c r="N119" s="417"/>
      <c r="O119" s="417"/>
      <c r="P119" s="417"/>
      <c r="Q119" s="417"/>
      <c r="R119" s="81"/>
      <c r="S119" s="417"/>
    </row>
    <row r="120" spans="1:19" s="481" customFormat="1">
      <c r="B120" s="413" t="s">
        <v>4391</v>
      </c>
      <c r="C120" s="417" t="s">
        <v>3260</v>
      </c>
      <c r="E120" s="545">
        <v>21.97</v>
      </c>
      <c r="F120" s="18"/>
      <c r="J120" s="417"/>
      <c r="K120" s="417"/>
      <c r="L120" s="417"/>
      <c r="M120" s="417"/>
      <c r="N120" s="417"/>
      <c r="O120" s="417"/>
      <c r="P120" s="417"/>
      <c r="Q120" s="417"/>
      <c r="R120" s="81"/>
      <c r="S120" s="417"/>
    </row>
    <row r="121" spans="1:19">
      <c r="B121" s="41"/>
      <c r="C121" s="59" t="s">
        <v>4392</v>
      </c>
      <c r="J121" s="41"/>
      <c r="K121" s="41"/>
      <c r="L121" s="41"/>
      <c r="M121" s="41"/>
      <c r="N121" s="41"/>
      <c r="O121" s="41"/>
      <c r="P121" s="41"/>
      <c r="Q121" s="41"/>
      <c r="R121" s="81"/>
      <c r="S121" s="41"/>
    </row>
    <row r="122" spans="1:19">
      <c r="A122" s="41" t="s">
        <v>4386</v>
      </c>
      <c r="B122" s="41" t="s">
        <v>4385</v>
      </c>
      <c r="C122" s="41" t="s">
        <v>112</v>
      </c>
      <c r="D122" s="18" t="s">
        <v>109</v>
      </c>
      <c r="E122" s="482">
        <v>2.38</v>
      </c>
      <c r="F122" s="18"/>
      <c r="J122" s="41"/>
      <c r="K122" s="41"/>
      <c r="L122" s="41"/>
      <c r="M122" s="41"/>
      <c r="N122" s="41"/>
      <c r="O122" s="41"/>
      <c r="P122" s="41"/>
      <c r="Q122" s="41"/>
      <c r="R122" s="41"/>
      <c r="S122" s="41"/>
    </row>
    <row r="123" spans="1:19" s="481" customFormat="1">
      <c r="A123" s="417"/>
      <c r="B123" s="417"/>
      <c r="C123" s="59" t="s">
        <v>1075</v>
      </c>
      <c r="D123" s="18"/>
      <c r="E123" s="545"/>
      <c r="F123" s="18"/>
      <c r="J123" s="417"/>
      <c r="K123" s="417"/>
      <c r="L123" s="417"/>
      <c r="M123" s="417"/>
      <c r="N123" s="417"/>
      <c r="O123" s="417"/>
      <c r="P123" s="417"/>
      <c r="Q123" s="417"/>
      <c r="R123" s="417"/>
      <c r="S123" s="417"/>
    </row>
    <row r="124" spans="1:19">
      <c r="J124" s="41"/>
      <c r="K124" s="41"/>
      <c r="L124" s="41"/>
      <c r="M124" s="41"/>
      <c r="N124" s="41"/>
      <c r="O124" s="41"/>
      <c r="P124" s="41"/>
      <c r="Q124" s="41"/>
      <c r="R124" s="41"/>
      <c r="S124" s="41"/>
    </row>
    <row r="125" spans="1:19" s="417" customFormat="1"/>
    <row r="126" spans="1:19">
      <c r="A126" s="425" t="s">
        <v>2552</v>
      </c>
      <c r="B126" s="41"/>
      <c r="C126" s="56" t="s">
        <v>151</v>
      </c>
      <c r="D126" t="s">
        <v>122</v>
      </c>
      <c r="E126">
        <v>7.97</v>
      </c>
      <c r="F126" s="17" t="s">
        <v>1093</v>
      </c>
      <c r="G126" s="482" t="s">
        <v>120</v>
      </c>
      <c r="H126" s="482">
        <v>8.17</v>
      </c>
      <c r="J126" s="41"/>
      <c r="K126" s="134"/>
      <c r="L126" s="41"/>
      <c r="M126" s="41"/>
      <c r="N126" s="41"/>
      <c r="O126" s="18"/>
    </row>
    <row r="127" spans="1:19">
      <c r="B127" s="41"/>
      <c r="C127" s="56" t="s">
        <v>1167</v>
      </c>
      <c r="F127" s="17"/>
      <c r="J127" s="41"/>
      <c r="K127" s="134"/>
      <c r="L127" s="41"/>
      <c r="M127" s="41"/>
      <c r="N127" s="41"/>
      <c r="O127" s="18"/>
    </row>
    <row r="128" spans="1:19">
      <c r="B128" s="41"/>
      <c r="C128" s="56" t="s">
        <v>1168</v>
      </c>
      <c r="F128" s="17"/>
      <c r="J128" s="41"/>
      <c r="K128" s="134"/>
      <c r="L128" s="41"/>
      <c r="M128" s="41"/>
      <c r="N128" s="41"/>
      <c r="O128" s="18"/>
    </row>
    <row r="129" spans="2:19">
      <c r="B129" s="41"/>
      <c r="C129" s="56" t="s">
        <v>1169</v>
      </c>
      <c r="F129" s="17"/>
      <c r="J129" s="41"/>
      <c r="K129" s="41"/>
      <c r="L129" s="41"/>
      <c r="M129" s="41"/>
      <c r="N129" s="41"/>
      <c r="O129" s="18"/>
    </row>
    <row r="130" spans="2:19">
      <c r="B130" s="41"/>
      <c r="C130" s="56" t="s">
        <v>1170</v>
      </c>
      <c r="F130" s="17"/>
      <c r="J130" s="41"/>
      <c r="K130" s="41"/>
      <c r="L130" s="41"/>
      <c r="M130" s="41"/>
      <c r="N130" s="41"/>
      <c r="O130" s="18"/>
    </row>
    <row r="131" spans="2:19">
      <c r="B131" s="41"/>
      <c r="C131" t="s">
        <v>1094</v>
      </c>
      <c r="D131" s="17" t="s">
        <v>122</v>
      </c>
      <c r="E131" s="17">
        <v>5.44</v>
      </c>
      <c r="G131" s="18"/>
      <c r="H131" s="18"/>
      <c r="J131" s="41"/>
      <c r="K131" s="41"/>
      <c r="L131" s="41"/>
      <c r="M131" s="41"/>
      <c r="N131" s="41"/>
      <c r="O131" s="41"/>
      <c r="P131" s="41"/>
      <c r="Q131" s="41"/>
      <c r="R131" s="41"/>
      <c r="S131" s="41"/>
    </row>
    <row r="132" spans="2:19">
      <c r="B132" s="41"/>
      <c r="D132" s="417"/>
      <c r="E132" s="417"/>
      <c r="G132" s="18"/>
      <c r="H132" s="18"/>
      <c r="J132" s="41"/>
      <c r="K132" s="41"/>
      <c r="L132" s="41"/>
      <c r="M132" s="41"/>
      <c r="N132" s="41"/>
      <c r="O132" s="41"/>
      <c r="P132" s="41"/>
      <c r="Q132" s="41"/>
      <c r="R132" s="41"/>
      <c r="S132" s="41"/>
    </row>
    <row r="133" spans="2:19">
      <c r="B133" s="41"/>
      <c r="C133" s="41" t="s">
        <v>111</v>
      </c>
      <c r="D133" s="18" t="s">
        <v>109</v>
      </c>
      <c r="E133" s="482">
        <v>3.97</v>
      </c>
      <c r="F133" s="18"/>
      <c r="G133" s="18"/>
      <c r="H133" s="18"/>
      <c r="J133" s="41"/>
      <c r="K133" s="41"/>
      <c r="L133" s="41"/>
      <c r="M133" s="41"/>
      <c r="N133" s="41"/>
      <c r="O133" s="41"/>
      <c r="P133" s="41"/>
      <c r="Q133" s="41"/>
      <c r="R133" s="41"/>
      <c r="S133" s="41"/>
    </row>
    <row r="134" spans="2:19">
      <c r="B134" s="41"/>
      <c r="C134" s="59" t="s">
        <v>1076</v>
      </c>
      <c r="G134" s="18"/>
      <c r="H134" s="18"/>
      <c r="J134" s="41"/>
      <c r="K134" s="41"/>
      <c r="L134" s="41"/>
      <c r="M134" s="41"/>
      <c r="N134" s="41"/>
      <c r="O134" s="41"/>
      <c r="P134" s="41"/>
      <c r="Q134" s="41"/>
      <c r="R134" s="41"/>
      <c r="S134" s="41"/>
    </row>
    <row r="135" spans="2:19" s="417" customFormat="1"/>
    <row r="138" spans="2:19">
      <c r="B138" s="41"/>
      <c r="C138" s="158" t="s">
        <v>2796</v>
      </c>
      <c r="G138" t="s">
        <v>42</v>
      </c>
      <c r="H138">
        <v>2.4900000000000002</v>
      </c>
      <c r="J138" s="41"/>
      <c r="K138" s="41"/>
      <c r="L138" s="41"/>
      <c r="M138" s="41"/>
      <c r="N138" s="41"/>
      <c r="O138" s="41"/>
      <c r="P138" s="41"/>
      <c r="Q138" s="41"/>
      <c r="R138" s="41"/>
      <c r="S138" s="41"/>
    </row>
    <row r="139" spans="2:19">
      <c r="C139" s="419" t="s">
        <v>1079</v>
      </c>
      <c r="D139" s="482" t="s">
        <v>120</v>
      </c>
      <c r="E139" s="482">
        <v>19.97</v>
      </c>
    </row>
    <row r="140" spans="2:19" s="481" customFormat="1">
      <c r="C140" s="419"/>
      <c r="D140" s="545"/>
      <c r="E140" s="545"/>
    </row>
    <row r="141" spans="2:19" s="481" customFormat="1">
      <c r="C141" s="419"/>
      <c r="D141" s="545"/>
      <c r="E141" s="545"/>
    </row>
    <row r="142" spans="2:19">
      <c r="C142" s="59" t="s">
        <v>1074</v>
      </c>
    </row>
    <row r="143" spans="2:19">
      <c r="C143" s="41" t="s">
        <v>1078</v>
      </c>
    </row>
    <row r="144" spans="2:19">
      <c r="C144" s="59" t="s">
        <v>2555</v>
      </c>
      <c r="G144" s="17"/>
      <c r="H144" s="17" t="s">
        <v>121</v>
      </c>
      <c r="I144" s="17">
        <v>18.78</v>
      </c>
    </row>
    <row r="145" spans="1:19">
      <c r="B145" s="41"/>
      <c r="C145" s="56" t="s">
        <v>1225</v>
      </c>
      <c r="D145" s="18" t="s">
        <v>138</v>
      </c>
      <c r="E145" s="18">
        <v>18.989999999999998</v>
      </c>
      <c r="F145" s="18"/>
      <c r="J145" s="41"/>
      <c r="K145" s="41"/>
      <c r="L145" s="41"/>
      <c r="M145" s="41"/>
      <c r="N145" s="41"/>
      <c r="O145" s="41"/>
      <c r="P145" s="41"/>
      <c r="Q145" s="41"/>
      <c r="R145" s="41"/>
      <c r="S145" s="41"/>
    </row>
    <row r="146" spans="1:19">
      <c r="B146" s="41"/>
      <c r="C146" s="56" t="s">
        <v>1171</v>
      </c>
      <c r="D146" s="17"/>
      <c r="E146" s="17"/>
      <c r="F146" s="63"/>
      <c r="J146" s="41"/>
      <c r="K146" s="41"/>
      <c r="L146" s="41"/>
      <c r="M146" s="41"/>
      <c r="N146" s="41"/>
      <c r="O146" s="41"/>
      <c r="P146" s="41"/>
      <c r="Q146" s="41"/>
      <c r="R146" s="41"/>
      <c r="S146" s="41"/>
    </row>
    <row r="147" spans="1:19">
      <c r="B147" s="41"/>
      <c r="C147" s="56" t="s">
        <v>1172</v>
      </c>
      <c r="D147" s="17"/>
      <c r="E147" s="17"/>
      <c r="F147" s="63"/>
      <c r="J147" s="41"/>
      <c r="K147" s="137"/>
      <c r="L147" s="41"/>
      <c r="M147" s="41"/>
      <c r="N147" s="41"/>
      <c r="O147" s="41"/>
      <c r="P147" s="41"/>
      <c r="Q147" s="41"/>
      <c r="R147" s="41"/>
      <c r="S147" s="41"/>
    </row>
    <row r="148" spans="1:19">
      <c r="B148" s="41"/>
      <c r="C148" s="56" t="s">
        <v>1173</v>
      </c>
      <c r="D148" s="17"/>
      <c r="E148" s="17"/>
      <c r="F148" s="63"/>
      <c r="J148" s="41"/>
      <c r="K148" s="137"/>
      <c r="L148" s="41"/>
      <c r="M148" s="41"/>
      <c r="N148" s="41"/>
      <c r="O148" s="41"/>
      <c r="P148" s="41"/>
      <c r="Q148" s="41"/>
      <c r="R148" s="41"/>
      <c r="S148" s="41"/>
    </row>
    <row r="149" spans="1:19">
      <c r="B149" s="41"/>
      <c r="C149" s="56" t="s">
        <v>1174</v>
      </c>
      <c r="D149" s="17"/>
      <c r="E149" s="17"/>
      <c r="F149" s="63"/>
      <c r="G149" s="17" t="s">
        <v>1224</v>
      </c>
      <c r="H149" t="s">
        <v>120</v>
      </c>
      <c r="I149">
        <v>19.989999999999998</v>
      </c>
      <c r="J149" s="41"/>
      <c r="K149" s="158"/>
      <c r="L149" s="41"/>
      <c r="M149" s="41"/>
      <c r="N149" s="41"/>
      <c r="O149" s="41"/>
      <c r="P149" s="41"/>
      <c r="Q149" s="41"/>
      <c r="R149" s="41"/>
      <c r="S149" s="41"/>
    </row>
    <row r="150" spans="1:19">
      <c r="B150" s="63" t="s">
        <v>1166</v>
      </c>
      <c r="C150" s="63" t="s">
        <v>1098</v>
      </c>
      <c r="D150" s="17" t="s">
        <v>122</v>
      </c>
      <c r="E150" s="17">
        <v>11.25</v>
      </c>
      <c r="F150" s="41"/>
      <c r="J150" s="41"/>
      <c r="K150" s="158"/>
      <c r="L150" s="41"/>
      <c r="M150" s="41"/>
      <c r="N150" s="41"/>
      <c r="O150" s="41"/>
      <c r="P150" s="41"/>
      <c r="Q150" s="41"/>
      <c r="R150" s="41"/>
      <c r="S150" s="41"/>
    </row>
    <row r="151" spans="1:19" s="417" customFormat="1">
      <c r="K151" s="158"/>
    </row>
    <row r="152" spans="1:19" s="481" customFormat="1">
      <c r="A152" s="545" t="s">
        <v>4240</v>
      </c>
      <c r="B152" s="413"/>
      <c r="C152" t="s">
        <v>2553</v>
      </c>
      <c r="K152" s="7"/>
      <c r="L152" s="18"/>
      <c r="M152" s="18"/>
      <c r="N152" s="18"/>
      <c r="O152" s="18"/>
    </row>
    <row r="153" spans="1:19" s="481" customFormat="1">
      <c r="B153" s="413"/>
      <c r="C153" s="17" t="s">
        <v>2572</v>
      </c>
      <c r="D153" s="17" t="s">
        <v>120</v>
      </c>
      <c r="E153" s="17">
        <v>11.99</v>
      </c>
      <c r="F153" s="17" t="s">
        <v>42</v>
      </c>
      <c r="G153" s="17">
        <v>12.29</v>
      </c>
      <c r="K153" s="7"/>
      <c r="L153" s="18"/>
      <c r="M153" s="18"/>
      <c r="N153" s="18"/>
      <c r="O153" s="18"/>
    </row>
    <row r="154" spans="1:19">
      <c r="A154" t="s">
        <v>4239</v>
      </c>
      <c r="B154" s="54"/>
      <c r="C154" t="s">
        <v>901</v>
      </c>
      <c r="D154" s="17"/>
      <c r="E154" s="17"/>
      <c r="K154" s="7"/>
      <c r="L154" s="18"/>
      <c r="M154" s="18"/>
      <c r="N154" s="18"/>
      <c r="O154" s="18"/>
    </row>
    <row r="155" spans="1:19">
      <c r="K155" s="7"/>
      <c r="L155" s="18"/>
      <c r="M155" s="18"/>
      <c r="N155" s="18"/>
      <c r="O155" s="18"/>
    </row>
    <row r="156" spans="1:19" s="41" customFormat="1">
      <c r="C156" s="419" t="s">
        <v>1165</v>
      </c>
      <c r="D156" s="17"/>
      <c r="E156" s="17"/>
      <c r="F156"/>
      <c r="K156" s="158"/>
    </row>
    <row r="157" spans="1:19">
      <c r="B157" s="41"/>
      <c r="C157" s="417"/>
      <c r="D157" s="417"/>
      <c r="E157" s="417"/>
      <c r="F157" s="417"/>
    </row>
    <row r="158" spans="1:19">
      <c r="B158" s="41"/>
      <c r="C158" s="41" t="s">
        <v>1077</v>
      </c>
    </row>
    <row r="159" spans="1:19">
      <c r="A159" s="417"/>
      <c r="C159" s="59" t="s">
        <v>2554</v>
      </c>
    </row>
    <row r="160" spans="1:19" s="417" customFormat="1"/>
    <row r="162" spans="1:8">
      <c r="B162" s="158" t="s">
        <v>1796</v>
      </c>
    </row>
    <row r="163" spans="1:8">
      <c r="B163" s="41" t="s">
        <v>590</v>
      </c>
      <c r="C163" s="468" t="s">
        <v>1797</v>
      </c>
      <c r="D163" s="468" t="s">
        <v>2303</v>
      </c>
      <c r="E163" s="468"/>
      <c r="F163" s="468" t="s">
        <v>2304</v>
      </c>
    </row>
    <row r="164" spans="1:8">
      <c r="C164" t="s">
        <v>1798</v>
      </c>
    </row>
    <row r="165" spans="1:8" s="481" customFormat="1"/>
    <row r="166" spans="1:8">
      <c r="B166" s="41" t="s">
        <v>591</v>
      </c>
      <c r="C166" s="17" t="s">
        <v>1801</v>
      </c>
    </row>
    <row r="167" spans="1:8">
      <c r="C167" s="417"/>
    </row>
    <row r="168" spans="1:8">
      <c r="B168" s="41" t="s">
        <v>592</v>
      </c>
      <c r="C168" t="s">
        <v>1799</v>
      </c>
      <c r="D168" s="392" t="s">
        <v>1814</v>
      </c>
      <c r="E168" s="487">
        <v>40</v>
      </c>
      <c r="F168" s="188" t="s">
        <v>1810</v>
      </c>
      <c r="G168" s="335">
        <v>42.97</v>
      </c>
    </row>
    <row r="169" spans="1:8">
      <c r="B169" s="41"/>
      <c r="C169" t="s">
        <v>1800</v>
      </c>
      <c r="D169" s="392" t="s">
        <v>1814</v>
      </c>
      <c r="E169" s="487">
        <v>65.8</v>
      </c>
      <c r="F169" s="188" t="s">
        <v>1810</v>
      </c>
      <c r="G169" s="335">
        <v>66.97</v>
      </c>
    </row>
    <row r="170" spans="1:8">
      <c r="B170" s="41"/>
    </row>
    <row r="171" spans="1:8">
      <c r="B171" s="41"/>
    </row>
    <row r="172" spans="1:8">
      <c r="B172" s="425" t="s">
        <v>2319</v>
      </c>
      <c r="C172" t="s">
        <v>2307</v>
      </c>
      <c r="D172" s="392" t="s">
        <v>120</v>
      </c>
      <c r="E172" s="471">
        <v>4.9800000000000004</v>
      </c>
    </row>
    <row r="173" spans="1:8" s="470" customFormat="1">
      <c r="B173" s="425" t="s">
        <v>2319</v>
      </c>
      <c r="C173" s="468" t="s">
        <v>2308</v>
      </c>
      <c r="G173" s="405"/>
      <c r="H173" s="378"/>
    </row>
    <row r="174" spans="1:8" s="470" customFormat="1">
      <c r="B174" s="417"/>
      <c r="C174" t="s">
        <v>2055</v>
      </c>
      <c r="D174" s="416" t="s">
        <v>2056</v>
      </c>
      <c r="E174" s="416">
        <v>52.09</v>
      </c>
      <c r="G174" s="405"/>
      <c r="H174" s="378"/>
    </row>
    <row r="175" spans="1:8" s="481" customFormat="1">
      <c r="B175" s="417"/>
      <c r="D175" s="482"/>
      <c r="E175" s="482"/>
      <c r="G175" s="405"/>
      <c r="H175" s="378"/>
    </row>
    <row r="176" spans="1:8" s="481" customFormat="1">
      <c r="A176" s="417"/>
      <c r="C176" s="417"/>
      <c r="D176" s="417"/>
    </row>
    <row r="177" spans="1:14" s="481" customFormat="1">
      <c r="A177" s="417"/>
      <c r="C177" s="419" t="s">
        <v>2588</v>
      </c>
      <c r="D177" s="419" t="s">
        <v>122</v>
      </c>
      <c r="E177" s="419">
        <v>0.22</v>
      </c>
    </row>
    <row r="178" spans="1:14" s="481" customFormat="1" ht="16.5" customHeight="1">
      <c r="A178" s="417"/>
      <c r="B178" s="158" t="s">
        <v>2580</v>
      </c>
      <c r="C178" s="343" t="s">
        <v>266</v>
      </c>
    </row>
    <row r="179" spans="1:14" s="419" customFormat="1" ht="16.5" customHeight="1">
      <c r="A179" s="54" t="s">
        <v>4015</v>
      </c>
      <c r="B179" s="413"/>
      <c r="C179" s="89" t="s">
        <v>4017</v>
      </c>
      <c r="D179" s="417" t="s">
        <v>4024</v>
      </c>
      <c r="F179" s="417" t="s">
        <v>2584</v>
      </c>
      <c r="G179" s="417">
        <v>1.73</v>
      </c>
      <c r="H179" s="417" t="s">
        <v>2585</v>
      </c>
      <c r="I179" s="417" t="s">
        <v>2586</v>
      </c>
      <c r="J179" s="417"/>
      <c r="K179" s="417"/>
      <c r="L179" s="417"/>
      <c r="M179" s="417"/>
      <c r="N179" s="417"/>
    </row>
    <row r="180" spans="1:14" s="481" customFormat="1" ht="16.5" customHeight="1">
      <c r="A180" s="54" t="s">
        <v>4025</v>
      </c>
      <c r="B180" s="413"/>
      <c r="C180" s="481" t="s">
        <v>4027</v>
      </c>
      <c r="D180" s="417" t="s">
        <v>4023</v>
      </c>
      <c r="E180" s="417">
        <v>23.97</v>
      </c>
    </row>
    <row r="181" spans="1:14" s="417" customFormat="1" ht="16.5" customHeight="1">
      <c r="A181" s="417" t="s">
        <v>4022</v>
      </c>
      <c r="C181" s="89" t="s">
        <v>4028</v>
      </c>
      <c r="D181" s="417" t="s">
        <v>4021</v>
      </c>
      <c r="E181" s="481"/>
      <c r="F181" s="84" t="s">
        <v>4020</v>
      </c>
      <c r="G181" s="481" t="s">
        <v>2583</v>
      </c>
      <c r="H181" s="482">
        <v>10.98</v>
      </c>
    </row>
    <row r="182" spans="1:14" s="417" customFormat="1" ht="16.5" customHeight="1">
      <c r="C182" s="89"/>
    </row>
    <row r="183" spans="1:14" s="481" customFormat="1" ht="16.5" customHeight="1">
      <c r="A183" s="419" t="s">
        <v>4016</v>
      </c>
      <c r="B183" s="413"/>
      <c r="C183" s="417" t="s">
        <v>4019</v>
      </c>
      <c r="D183" s="545" t="s">
        <v>4029</v>
      </c>
      <c r="F183" s="481" t="s">
        <v>2582</v>
      </c>
    </row>
    <row r="184" spans="1:14" s="417" customFormat="1" ht="16.5" customHeight="1">
      <c r="B184" s="413"/>
      <c r="C184" s="89" t="s">
        <v>4018</v>
      </c>
      <c r="D184" s="545" t="s">
        <v>4029</v>
      </c>
      <c r="F184" s="481" t="s">
        <v>2581</v>
      </c>
      <c r="G184" s="482">
        <v>0.5</v>
      </c>
    </row>
    <row r="185" spans="1:14" s="417" customFormat="1" ht="16.5" customHeight="1">
      <c r="A185" s="417" t="s">
        <v>4037</v>
      </c>
      <c r="C185" s="89" t="s">
        <v>4035</v>
      </c>
      <c r="D185" s="545" t="s">
        <v>4029</v>
      </c>
      <c r="E185" s="89" t="s">
        <v>4034</v>
      </c>
    </row>
    <row r="186" spans="1:14" s="417" customFormat="1" ht="16.5" customHeight="1">
      <c r="A186" s="417" t="s">
        <v>4037</v>
      </c>
      <c r="C186" s="417" t="s">
        <v>4036</v>
      </c>
      <c r="D186" s="545" t="s">
        <v>4029</v>
      </c>
      <c r="E186" s="417">
        <v>4.95</v>
      </c>
    </row>
    <row r="188" spans="1:14" s="417" customFormat="1" ht="16.5" customHeight="1">
      <c r="C188" s="158" t="s">
        <v>2779</v>
      </c>
    </row>
    <row r="189" spans="1:14" s="481" customFormat="1" ht="16.5" customHeight="1">
      <c r="A189" s="417" t="s">
        <v>2777</v>
      </c>
      <c r="B189" s="545" t="s">
        <v>4408</v>
      </c>
      <c r="C189" s="417" t="s">
        <v>2336</v>
      </c>
      <c r="D189" s="481" t="s">
        <v>122</v>
      </c>
      <c r="E189" s="482">
        <v>14.98</v>
      </c>
      <c r="F189" s="97" t="s">
        <v>2587</v>
      </c>
      <c r="G189" s="97" t="s">
        <v>2337</v>
      </c>
    </row>
    <row r="190" spans="1:14" s="417" customFormat="1" ht="16.5" customHeight="1">
      <c r="C190" s="158"/>
    </row>
    <row r="191" spans="1:14" s="481" customFormat="1" ht="16.5" customHeight="1">
      <c r="A191" s="545" t="s">
        <v>4026</v>
      </c>
      <c r="B191" s="54"/>
      <c r="C191" s="172" t="s">
        <v>2556</v>
      </c>
      <c r="D191" s="481" t="s">
        <v>122</v>
      </c>
      <c r="E191" s="482">
        <v>4.9800000000000004</v>
      </c>
      <c r="F191" s="481" t="s">
        <v>2589</v>
      </c>
      <c r="H191" s="481">
        <v>30820</v>
      </c>
    </row>
    <row r="192" spans="1:14" s="481" customFormat="1" ht="16.5" customHeight="1">
      <c r="A192"/>
      <c r="B192" s="417"/>
      <c r="C192" s="172" t="s">
        <v>2557</v>
      </c>
      <c r="D192" s="481" t="s">
        <v>122</v>
      </c>
      <c r="E192" s="482">
        <v>6.97</v>
      </c>
      <c r="F192" s="481" t="s">
        <v>2590</v>
      </c>
      <c r="H192" s="481">
        <v>468935</v>
      </c>
    </row>
    <row r="193" spans="1:18" s="481" customFormat="1" ht="16.5" customHeight="1">
      <c r="C193" s="172" t="s">
        <v>2558</v>
      </c>
      <c r="D193" s="481" t="s">
        <v>122</v>
      </c>
      <c r="E193" s="482">
        <v>6.2</v>
      </c>
      <c r="F193" s="481" t="s">
        <v>2591</v>
      </c>
      <c r="H193" s="481">
        <v>432486</v>
      </c>
    </row>
    <row r="194" spans="1:18" s="481" customFormat="1" ht="16.5" customHeight="1">
      <c r="C194" s="172" t="s">
        <v>2559</v>
      </c>
      <c r="D194" s="481" t="s">
        <v>122</v>
      </c>
      <c r="E194" s="482">
        <v>10.97</v>
      </c>
      <c r="F194" s="481" t="s">
        <v>2590</v>
      </c>
      <c r="H194" s="481">
        <v>468937</v>
      </c>
    </row>
    <row r="195" spans="1:18">
      <c r="A195" s="54" t="s">
        <v>2774</v>
      </c>
      <c r="B195" s="498" t="s">
        <v>1084</v>
      </c>
      <c r="C195" t="s">
        <v>2780</v>
      </c>
      <c r="D195" s="18"/>
      <c r="E195" s="18"/>
      <c r="F195" s="18"/>
      <c r="G195" t="s">
        <v>122</v>
      </c>
      <c r="H195">
        <v>0.85</v>
      </c>
      <c r="K195" s="7"/>
      <c r="L195" s="18"/>
      <c r="M195" s="18"/>
      <c r="N195" s="18"/>
      <c r="O195" s="18"/>
      <c r="R195" s="41"/>
    </row>
    <row r="196" spans="1:18" s="481" customFormat="1" ht="16.5" customHeight="1">
      <c r="C196" s="413" t="s">
        <v>2560</v>
      </c>
      <c r="D196" s="481" t="s">
        <v>122</v>
      </c>
      <c r="E196" s="481">
        <v>7.17</v>
      </c>
    </row>
    <row r="197" spans="1:18" s="481" customFormat="1" ht="16.5" customHeight="1">
      <c r="C197" s="413" t="s">
        <v>2561</v>
      </c>
      <c r="D197" s="481" t="s">
        <v>122</v>
      </c>
      <c r="E197" s="481">
        <v>8.9600000000000009</v>
      </c>
    </row>
    <row r="198" spans="1:18" s="481" customFormat="1" ht="16.5" customHeight="1">
      <c r="B198" s="417"/>
      <c r="C198" s="413" t="s">
        <v>2562</v>
      </c>
      <c r="D198" s="481" t="s">
        <v>122</v>
      </c>
      <c r="E198" s="481">
        <v>10.76</v>
      </c>
    </row>
    <row r="199" spans="1:18" s="481" customFormat="1" ht="16.5" customHeight="1">
      <c r="B199" s="417"/>
      <c r="C199" s="413" t="s">
        <v>2563</v>
      </c>
      <c r="D199" s="481" t="s">
        <v>122</v>
      </c>
      <c r="E199" s="481">
        <v>14.54</v>
      </c>
    </row>
    <row r="200" spans="1:18" s="481" customFormat="1">
      <c r="A200" s="54" t="s">
        <v>2774</v>
      </c>
      <c r="B200" s="482" t="s">
        <v>904</v>
      </c>
      <c r="C200" s="481" t="s">
        <v>2780</v>
      </c>
      <c r="D200" s="417" t="s">
        <v>150</v>
      </c>
      <c r="E200" s="417">
        <v>0.79</v>
      </c>
      <c r="F200" s="417"/>
      <c r="G200" s="481" t="s">
        <v>122</v>
      </c>
      <c r="H200" s="481">
        <v>1.1100000000000001</v>
      </c>
      <c r="I200" s="482" t="s">
        <v>109</v>
      </c>
      <c r="J200" s="482">
        <v>1.1100000000000001</v>
      </c>
      <c r="K200" s="417"/>
      <c r="L200" s="417"/>
      <c r="M200" s="417"/>
      <c r="N200" s="417"/>
      <c r="O200" s="417"/>
      <c r="P200" s="417"/>
      <c r="Q200" s="417"/>
    </row>
    <row r="201" spans="1:18" s="481" customFormat="1" ht="16.5" customHeight="1">
      <c r="B201" s="417"/>
      <c r="C201" s="413" t="s">
        <v>2564</v>
      </c>
    </row>
    <row r="202" spans="1:18" s="481" customFormat="1" ht="16.5" customHeight="1">
      <c r="B202" s="417"/>
      <c r="C202" s="413" t="s">
        <v>2565</v>
      </c>
    </row>
    <row r="203" spans="1:18" s="481" customFormat="1" ht="16.5" customHeight="1">
      <c r="B203" s="417"/>
      <c r="C203" s="413" t="s">
        <v>2566</v>
      </c>
    </row>
    <row r="204" spans="1:18" s="481" customFormat="1" ht="16.5" customHeight="1">
      <c r="B204" s="417"/>
      <c r="C204" s="413" t="s">
        <v>2567</v>
      </c>
    </row>
    <row r="205" spans="1:18">
      <c r="A205" s="54" t="s">
        <v>2774</v>
      </c>
      <c r="B205" s="498" t="s">
        <v>1084</v>
      </c>
      <c r="C205" t="s">
        <v>2579</v>
      </c>
      <c r="D205" s="419" t="s">
        <v>2577</v>
      </c>
      <c r="E205" s="498" t="s">
        <v>2578</v>
      </c>
      <c r="F205" s="77"/>
      <c r="G205" s="417"/>
      <c r="H205" s="417"/>
      <c r="I205" s="417"/>
      <c r="J205" s="417"/>
      <c r="K205" s="417"/>
      <c r="L205" s="18"/>
      <c r="M205" s="18"/>
      <c r="N205" s="18"/>
    </row>
    <row r="206" spans="1:18" s="481" customFormat="1" ht="16.5" customHeight="1">
      <c r="B206" s="417"/>
      <c r="C206" s="413" t="s">
        <v>2568</v>
      </c>
    </row>
    <row r="207" spans="1:18" s="481" customFormat="1" ht="16.5" customHeight="1">
      <c r="B207" s="417"/>
      <c r="C207" s="413" t="s">
        <v>2569</v>
      </c>
    </row>
    <row r="208" spans="1:18" s="481" customFormat="1" ht="16.5" customHeight="1">
      <c r="B208" s="417"/>
      <c r="C208" s="413" t="s">
        <v>2570</v>
      </c>
    </row>
    <row r="209" spans="1:17" s="481" customFormat="1" ht="16.5" customHeight="1">
      <c r="B209" s="417"/>
      <c r="C209" s="413" t="s">
        <v>2571</v>
      </c>
    </row>
    <row r="210" spans="1:17">
      <c r="A210" s="54" t="s">
        <v>2774</v>
      </c>
      <c r="B210" s="498" t="s">
        <v>1084</v>
      </c>
      <c r="C210" t="s">
        <v>1198</v>
      </c>
      <c r="D210" s="77"/>
      <c r="E210" s="77"/>
      <c r="F210" s="77"/>
      <c r="J210" s="41"/>
      <c r="L210" s="18"/>
      <c r="M210" s="18"/>
      <c r="N210" s="18"/>
    </row>
    <row r="211" spans="1:17" s="417" customFormat="1">
      <c r="B211" s="77"/>
      <c r="C211" s="158" t="s">
        <v>2776</v>
      </c>
      <c r="D211" s="77"/>
      <c r="E211" s="77"/>
      <c r="F211" s="77"/>
    </row>
    <row r="212" spans="1:17">
      <c r="A212" s="54" t="s">
        <v>2775</v>
      </c>
      <c r="B212" s="41"/>
      <c r="C212" s="172" t="s">
        <v>902</v>
      </c>
      <c r="D212" t="s">
        <v>2573</v>
      </c>
      <c r="E212">
        <v>5.85</v>
      </c>
      <c r="F212" t="s">
        <v>2574</v>
      </c>
      <c r="G212" s="18" t="s">
        <v>114</v>
      </c>
      <c r="H212" s="18">
        <v>7.12</v>
      </c>
    </row>
    <row r="213" spans="1:17">
      <c r="B213" s="41"/>
      <c r="C213" s="172" t="s">
        <v>1090</v>
      </c>
      <c r="D213" t="s">
        <v>1655</v>
      </c>
      <c r="E213">
        <v>7.32</v>
      </c>
      <c r="F213" s="18"/>
    </row>
    <row r="214" spans="1:17">
      <c r="B214" s="41"/>
      <c r="C214" s="172" t="s">
        <v>903</v>
      </c>
      <c r="D214" s="18" t="s">
        <v>122</v>
      </c>
      <c r="E214" s="18"/>
      <c r="F214" s="18"/>
    </row>
    <row r="215" spans="1:17">
      <c r="B215" s="41"/>
      <c r="C215" s="172" t="s">
        <v>1091</v>
      </c>
      <c r="D215" s="18"/>
      <c r="E215" s="18"/>
      <c r="F215" s="18"/>
    </row>
    <row r="217" spans="1:17">
      <c r="B217" s="41"/>
      <c r="C217" s="56" t="s">
        <v>675</v>
      </c>
      <c r="D217" s="18" t="s">
        <v>114</v>
      </c>
      <c r="E217" s="142">
        <v>6.4</v>
      </c>
      <c r="F217" s="18" t="s">
        <v>122</v>
      </c>
      <c r="G217">
        <v>8.57</v>
      </c>
    </row>
    <row r="218" spans="1:17">
      <c r="B218" s="41"/>
      <c r="C218" s="56" t="s">
        <v>900</v>
      </c>
      <c r="D218" s="17" t="s">
        <v>122</v>
      </c>
      <c r="E218" s="17">
        <v>12.32</v>
      </c>
      <c r="F218" s="18"/>
      <c r="K218" s="41"/>
      <c r="L218" s="41"/>
      <c r="M218" s="41"/>
      <c r="N218" s="41"/>
      <c r="O218" s="41"/>
      <c r="P218" s="41"/>
      <c r="Q218" s="41"/>
    </row>
    <row r="219" spans="1:17">
      <c r="B219" s="41"/>
      <c r="C219" s="56" t="s">
        <v>820</v>
      </c>
      <c r="D219" s="18" t="s">
        <v>122</v>
      </c>
      <c r="E219" s="18">
        <v>12.97</v>
      </c>
      <c r="F219" s="18"/>
      <c r="K219" s="41"/>
      <c r="L219" s="41"/>
      <c r="M219" s="41"/>
      <c r="N219" s="41"/>
      <c r="O219" s="41"/>
      <c r="P219" s="41"/>
      <c r="Q219" s="41"/>
    </row>
    <row r="220" spans="1:17">
      <c r="B220" s="41"/>
      <c r="C220" s="56" t="s">
        <v>819</v>
      </c>
      <c r="D220" s="18"/>
      <c r="E220" s="18"/>
      <c r="F220" s="18"/>
      <c r="K220" s="41"/>
      <c r="L220" s="41"/>
      <c r="M220" s="41"/>
      <c r="N220" s="41"/>
      <c r="O220" s="41"/>
      <c r="P220" s="41"/>
      <c r="Q220" s="41"/>
    </row>
    <row r="221" spans="1:17">
      <c r="B221" s="19"/>
      <c r="D221" s="77"/>
      <c r="E221" s="77"/>
      <c r="F221" s="77"/>
      <c r="K221" s="41"/>
      <c r="L221" s="41"/>
      <c r="M221" s="41"/>
      <c r="N221" s="41"/>
      <c r="O221" s="41"/>
      <c r="P221" s="41"/>
      <c r="Q221" s="41"/>
    </row>
    <row r="222" spans="1:17">
      <c r="B222" s="19"/>
      <c r="C222" s="56" t="s">
        <v>1190</v>
      </c>
      <c r="D222" s="77"/>
      <c r="E222" s="77"/>
      <c r="F222" s="77"/>
      <c r="K222" s="41"/>
      <c r="L222" s="41"/>
      <c r="M222" s="41"/>
      <c r="N222" s="41"/>
      <c r="O222" s="41"/>
      <c r="P222" s="41"/>
      <c r="Q222" s="41"/>
    </row>
    <row r="223" spans="1:17">
      <c r="B223" s="19"/>
      <c r="C223" s="56" t="s">
        <v>1192</v>
      </c>
      <c r="D223" s="77"/>
      <c r="E223" s="77"/>
      <c r="F223" s="77"/>
      <c r="G223" s="417"/>
      <c r="H223" s="417"/>
      <c r="I223" s="417"/>
      <c r="J223" s="417"/>
      <c r="K223" s="417"/>
      <c r="L223" s="41"/>
      <c r="M223" s="41"/>
      <c r="N223" s="41"/>
      <c r="O223" s="41"/>
      <c r="P223" s="41"/>
      <c r="Q223" s="41"/>
    </row>
    <row r="224" spans="1:17">
      <c r="B224" s="19"/>
      <c r="C224" s="56" t="s">
        <v>1191</v>
      </c>
      <c r="D224" s="77"/>
      <c r="E224" s="77"/>
      <c r="F224" s="77"/>
      <c r="G224" s="417"/>
      <c r="H224" s="417"/>
      <c r="I224" s="417"/>
      <c r="J224" s="417"/>
      <c r="K224" s="417"/>
      <c r="L224" s="41"/>
      <c r="M224" s="41"/>
      <c r="N224" s="41"/>
      <c r="O224" s="41"/>
      <c r="P224" s="41"/>
      <c r="Q224" s="41"/>
    </row>
    <row r="225" spans="1:18" s="18" customFormat="1">
      <c r="B225" s="19"/>
      <c r="C225" s="56" t="s">
        <v>1193</v>
      </c>
      <c r="D225" s="77"/>
      <c r="E225" s="77"/>
      <c r="F225" s="77"/>
      <c r="G225" s="417"/>
      <c r="H225" s="417"/>
      <c r="I225" s="417"/>
      <c r="J225" s="417"/>
      <c r="K225" s="417"/>
      <c r="L225" s="41"/>
      <c r="M225" s="41"/>
      <c r="N225" s="41"/>
      <c r="O225" s="41"/>
      <c r="P225" s="41"/>
      <c r="Q225" s="41"/>
      <c r="R225"/>
    </row>
    <row r="226" spans="1:18">
      <c r="B226" s="19"/>
      <c r="D226" s="77"/>
      <c r="E226" s="77"/>
      <c r="F226" s="77"/>
      <c r="G226" s="417"/>
      <c r="H226" s="417"/>
      <c r="I226" s="417"/>
      <c r="J226" s="158"/>
      <c r="K226" s="417"/>
      <c r="L226" s="41"/>
      <c r="M226" s="41"/>
      <c r="N226" s="41"/>
      <c r="O226" s="41"/>
      <c r="P226" s="41"/>
    </row>
    <row r="227" spans="1:18">
      <c r="A227" s="419" t="s">
        <v>4039</v>
      </c>
      <c r="B227" s="19"/>
      <c r="C227" s="56" t="s">
        <v>1194</v>
      </c>
      <c r="D227" s="77"/>
      <c r="E227" s="77"/>
      <c r="F227" s="77"/>
      <c r="J227" s="41"/>
      <c r="K227" s="41"/>
      <c r="L227" s="41"/>
      <c r="M227" s="41"/>
      <c r="N227" s="41"/>
      <c r="O227" s="41"/>
      <c r="P227" s="41"/>
    </row>
    <row r="228" spans="1:18">
      <c r="A228" s="419" t="s">
        <v>4039</v>
      </c>
      <c r="B228" s="19"/>
      <c r="C228" s="56" t="s">
        <v>1195</v>
      </c>
      <c r="D228" s="77"/>
      <c r="E228" s="77"/>
      <c r="F228" s="77"/>
      <c r="J228" s="41"/>
      <c r="K228" s="18"/>
      <c r="L228" s="18"/>
      <c r="M228" s="18"/>
      <c r="N228" s="18"/>
      <c r="O228" s="18"/>
      <c r="P228" s="18"/>
      <c r="Q228" s="18"/>
    </row>
    <row r="229" spans="1:18">
      <c r="A229" s="419" t="s">
        <v>4039</v>
      </c>
      <c r="B229" s="19"/>
      <c r="C229" s="56" t="s">
        <v>1196</v>
      </c>
      <c r="D229" s="77"/>
      <c r="E229" s="77"/>
      <c r="F229" s="77"/>
      <c r="J229" s="41"/>
    </row>
    <row r="230" spans="1:18">
      <c r="A230" s="419" t="s">
        <v>4039</v>
      </c>
      <c r="B230" s="19"/>
      <c r="C230" s="56" t="s">
        <v>1197</v>
      </c>
      <c r="D230" s="77"/>
      <c r="E230" s="77"/>
      <c r="F230" s="77"/>
      <c r="L230" s="18"/>
      <c r="M230" s="18"/>
      <c r="N230" s="18"/>
    </row>
    <row r="232" spans="1:18" ht="16.5" customHeight="1">
      <c r="A232" s="54" t="s">
        <v>2778</v>
      </c>
      <c r="B232" s="54"/>
      <c r="C232" s="42" t="s">
        <v>1068</v>
      </c>
      <c r="D232" s="7" t="s">
        <v>2792</v>
      </c>
      <c r="E232" s="7" t="s">
        <v>2787</v>
      </c>
      <c r="F232" s="7" t="s">
        <v>2791</v>
      </c>
    </row>
    <row r="233" spans="1:18">
      <c r="A233" s="54" t="s">
        <v>2787</v>
      </c>
      <c r="B233" s="54" t="s">
        <v>2786</v>
      </c>
      <c r="C233" t="s">
        <v>2793</v>
      </c>
      <c r="D233" s="417" t="s">
        <v>2797</v>
      </c>
      <c r="E233" t="s">
        <v>2800</v>
      </c>
      <c r="F233" t="s">
        <v>2803</v>
      </c>
    </row>
    <row r="234" spans="1:18" s="417" customFormat="1">
      <c r="B234" s="54" t="s">
        <v>2788</v>
      </c>
      <c r="C234" s="481" t="s">
        <v>2794</v>
      </c>
      <c r="D234" s="417" t="s">
        <v>2798</v>
      </c>
      <c r="E234" s="417" t="s">
        <v>2801</v>
      </c>
      <c r="F234" s="417" t="s">
        <v>2804</v>
      </c>
    </row>
    <row r="235" spans="1:18" s="417" customFormat="1">
      <c r="C235" s="481" t="s">
        <v>2795</v>
      </c>
      <c r="D235" s="417" t="s">
        <v>2799</v>
      </c>
      <c r="E235" s="417" t="s">
        <v>2802</v>
      </c>
      <c r="F235" s="417" t="s">
        <v>2805</v>
      </c>
    </row>
    <row r="236" spans="1:18" s="417" customFormat="1"/>
    <row r="237" spans="1:18" s="481" customFormat="1">
      <c r="A237" s="417"/>
      <c r="C237" s="540" t="s">
        <v>2811</v>
      </c>
      <c r="D237" s="158" t="s">
        <v>2810</v>
      </c>
      <c r="E237" s="7">
        <v>8</v>
      </c>
      <c r="F237" s="7">
        <v>10</v>
      </c>
      <c r="G237" s="7">
        <v>12</v>
      </c>
    </row>
    <row r="238" spans="1:18" s="481" customFormat="1">
      <c r="A238" s="54"/>
      <c r="C238" s="417" t="s">
        <v>2806</v>
      </c>
      <c r="D238" s="417" t="s">
        <v>1213</v>
      </c>
      <c r="E238" s="481">
        <v>7</v>
      </c>
      <c r="F238" s="481">
        <v>6</v>
      </c>
      <c r="G238" s="481">
        <v>5</v>
      </c>
    </row>
    <row r="239" spans="1:18" s="481" customFormat="1">
      <c r="A239" s="54"/>
      <c r="C239" s="417" t="s">
        <v>2807</v>
      </c>
      <c r="D239" s="417" t="s">
        <v>1212</v>
      </c>
      <c r="E239" s="481">
        <v>9</v>
      </c>
      <c r="F239" s="481">
        <v>8</v>
      </c>
      <c r="G239" s="481">
        <v>7</v>
      </c>
    </row>
    <row r="240" spans="1:18" s="481" customFormat="1">
      <c r="A240" s="54"/>
      <c r="C240" s="417" t="s">
        <v>2808</v>
      </c>
      <c r="D240" s="417" t="s">
        <v>1211</v>
      </c>
      <c r="E240" s="481">
        <v>11</v>
      </c>
      <c r="F240" s="481">
        <v>10</v>
      </c>
      <c r="G240" s="481">
        <v>9</v>
      </c>
    </row>
    <row r="241" spans="1:14" s="481" customFormat="1">
      <c r="A241" s="54"/>
      <c r="C241" s="417" t="s">
        <v>2809</v>
      </c>
      <c r="D241" s="417" t="s">
        <v>1210</v>
      </c>
      <c r="E241" s="481">
        <v>13</v>
      </c>
      <c r="F241" s="481">
        <v>12</v>
      </c>
      <c r="G241" s="481">
        <v>11</v>
      </c>
    </row>
    <row r="242" spans="1:14" s="481" customFormat="1">
      <c r="B242" s="77"/>
      <c r="D242" s="77"/>
      <c r="E242" s="77"/>
      <c r="F242" s="77"/>
      <c r="J242" s="417"/>
      <c r="L242" s="18"/>
      <c r="M242" s="18"/>
      <c r="N242" s="18"/>
    </row>
    <row r="243" spans="1:14">
      <c r="B243" s="19"/>
      <c r="C243" s="419" t="s">
        <v>2575</v>
      </c>
      <c r="D243" s="498" t="s">
        <v>2576</v>
      </c>
      <c r="E243" s="77"/>
      <c r="F243" s="77"/>
      <c r="L243" s="18"/>
      <c r="M243" s="18"/>
      <c r="N243" s="18"/>
    </row>
    <row r="244" spans="1:14">
      <c r="A244" s="545" t="s">
        <v>4194</v>
      </c>
      <c r="C244" s="41"/>
      <c r="D244" s="41"/>
      <c r="E244" s="41"/>
    </row>
    <row r="245" spans="1:14">
      <c r="B245" t="s">
        <v>2790</v>
      </c>
      <c r="C245" s="7" t="s">
        <v>645</v>
      </c>
    </row>
    <row r="246" spans="1:14">
      <c r="A246" s="54" t="s">
        <v>4195</v>
      </c>
      <c r="B246" s="413"/>
      <c r="C246" s="417" t="s">
        <v>2918</v>
      </c>
    </row>
    <row r="247" spans="1:14" s="481" customFormat="1">
      <c r="A247" s="54"/>
      <c r="B247" s="413"/>
      <c r="C247" s="417" t="s">
        <v>2919</v>
      </c>
    </row>
    <row r="248" spans="1:14">
      <c r="B248" s="413"/>
      <c r="C248" s="417" t="s">
        <v>2789</v>
      </c>
      <c r="D248" s="482" t="s">
        <v>122</v>
      </c>
      <c r="E248" s="482">
        <v>11.97</v>
      </c>
    </row>
    <row r="249" spans="1:14">
      <c r="A249" s="545" t="s">
        <v>4196</v>
      </c>
      <c r="C249" t="s">
        <v>2888</v>
      </c>
      <c r="D249" t="s">
        <v>122</v>
      </c>
    </row>
    <row r="250" spans="1:14" s="481" customFormat="1">
      <c r="A250" s="545" t="s">
        <v>4196</v>
      </c>
      <c r="C250" s="481" t="s">
        <v>4033</v>
      </c>
      <c r="D250" s="481" t="s">
        <v>1923</v>
      </c>
      <c r="E250" s="471">
        <v>4.88</v>
      </c>
    </row>
    <row r="251" spans="1:14">
      <c r="A251" s="545" t="s">
        <v>4196</v>
      </c>
      <c r="B251" s="54"/>
      <c r="C251" s="417" t="s">
        <v>4019</v>
      </c>
      <c r="D251" t="s">
        <v>1923</v>
      </c>
    </row>
    <row r="252" spans="1:14" s="481" customFormat="1"/>
    <row r="253" spans="1:14" s="481" customFormat="1">
      <c r="C253" s="481" t="s">
        <v>4038</v>
      </c>
    </row>
    <row r="254" spans="1:14" s="481" customFormat="1">
      <c r="C254" s="54" t="s">
        <v>3261</v>
      </c>
    </row>
    <row r="255" spans="1:14" s="481" customFormat="1"/>
    <row r="256" spans="1:14" s="481" customFormat="1"/>
    <row r="257" spans="2:12">
      <c r="C257" s="7" t="s">
        <v>682</v>
      </c>
    </row>
    <row r="258" spans="2:12">
      <c r="C258" t="s">
        <v>4461</v>
      </c>
      <c r="D258">
        <v>27.9</v>
      </c>
      <c r="E258" t="s">
        <v>4463</v>
      </c>
    </row>
    <row r="259" spans="2:12">
      <c r="C259" t="s">
        <v>4462</v>
      </c>
      <c r="D259">
        <v>39.26</v>
      </c>
      <c r="E259" s="481" t="s">
        <v>4463</v>
      </c>
      <c r="G259" s="17" t="s">
        <v>350</v>
      </c>
      <c r="H259" s="17" t="s">
        <v>351</v>
      </c>
      <c r="I259" s="17" t="s">
        <v>352</v>
      </c>
    </row>
    <row r="260" spans="2:12">
      <c r="C260" t="s">
        <v>1420</v>
      </c>
      <c r="D260" s="17" t="s">
        <v>122</v>
      </c>
      <c r="E260" s="17">
        <v>20</v>
      </c>
      <c r="G260" s="17" t="s">
        <v>350</v>
      </c>
      <c r="H260" s="17">
        <v>9.4700000000000006</v>
      </c>
      <c r="I260" s="17" t="s">
        <v>352</v>
      </c>
    </row>
    <row r="261" spans="2:12">
      <c r="C261" t="s">
        <v>1421</v>
      </c>
      <c r="D261" s="17" t="s">
        <v>122</v>
      </c>
      <c r="E261" s="18">
        <v>13.97</v>
      </c>
      <c r="F261" s="18"/>
    </row>
    <row r="262" spans="2:12">
      <c r="D262" s="18"/>
      <c r="E262" s="18"/>
      <c r="F262" s="18"/>
    </row>
    <row r="263" spans="2:12">
      <c r="C263" s="500" t="s">
        <v>149</v>
      </c>
      <c r="D263" s="18" t="s">
        <v>148</v>
      </c>
      <c r="E263" s="18">
        <v>25.86</v>
      </c>
      <c r="F263" s="18"/>
    </row>
    <row r="264" spans="2:12">
      <c r="B264" s="17"/>
      <c r="C264" t="s">
        <v>1802</v>
      </c>
    </row>
    <row r="265" spans="2:12">
      <c r="B265" s="17"/>
      <c r="C265" t="s">
        <v>1803</v>
      </c>
      <c r="D265" s="18"/>
      <c r="E265" s="18"/>
      <c r="F265" s="18"/>
      <c r="G265" s="18"/>
      <c r="H265" s="18"/>
    </row>
    <row r="266" spans="2:12">
      <c r="B266" s="17"/>
      <c r="C266" t="s">
        <v>1804</v>
      </c>
      <c r="D266" s="18"/>
      <c r="E266" s="18"/>
      <c r="F266" s="18"/>
      <c r="G266" s="18"/>
      <c r="H266" s="18"/>
    </row>
    <row r="267" spans="2:12">
      <c r="B267" s="63"/>
      <c r="C267" s="63"/>
      <c r="D267" s="63"/>
      <c r="E267" s="63"/>
      <c r="F267" s="63"/>
    </row>
    <row r="268" spans="2:12">
      <c r="B268" t="s">
        <v>1422</v>
      </c>
      <c r="D268" s="18"/>
      <c r="E268" s="18"/>
      <c r="F268" s="18"/>
    </row>
    <row r="269" spans="2:12">
      <c r="B269" t="s">
        <v>1423</v>
      </c>
      <c r="D269" s="18"/>
      <c r="E269" s="18"/>
      <c r="F269" s="18"/>
      <c r="G269" s="18"/>
      <c r="L269" t="s">
        <v>140</v>
      </c>
    </row>
    <row r="270" spans="2:12">
      <c r="B270" t="s">
        <v>1424</v>
      </c>
      <c r="G270" s="18"/>
    </row>
    <row r="271" spans="2:12" s="63" customFormat="1">
      <c r="B271" t="s">
        <v>1425</v>
      </c>
      <c r="C271"/>
      <c r="D271"/>
      <c r="E271"/>
      <c r="F271"/>
    </row>
    <row r="272" spans="2:12">
      <c r="B272" t="s">
        <v>1426</v>
      </c>
      <c r="G272" s="18"/>
    </row>
    <row r="273" spans="1:15">
      <c r="B273" t="s">
        <v>1427</v>
      </c>
      <c r="G273" s="18"/>
    </row>
    <row r="274" spans="1:15">
      <c r="B274" t="s">
        <v>1428</v>
      </c>
    </row>
    <row r="275" spans="1:15">
      <c r="B275" t="s">
        <v>1429</v>
      </c>
    </row>
    <row r="276" spans="1:15" ht="15.75">
      <c r="B276" s="482" t="s">
        <v>1430</v>
      </c>
      <c r="L276" s="84"/>
      <c r="M276" s="84"/>
      <c r="N276" s="84"/>
      <c r="O276" s="84"/>
    </row>
    <row r="277" spans="1:15">
      <c r="B277" t="s">
        <v>1431</v>
      </c>
    </row>
    <row r="278" spans="1:15">
      <c r="B278" t="s">
        <v>1432</v>
      </c>
    </row>
    <row r="279" spans="1:15">
      <c r="B279" s="482" t="s">
        <v>1433</v>
      </c>
    </row>
    <row r="280" spans="1:15">
      <c r="B280" t="s">
        <v>1434</v>
      </c>
    </row>
    <row r="281" spans="1:15">
      <c r="B281" t="s">
        <v>1435</v>
      </c>
    </row>
    <row r="282" spans="1:15">
      <c r="B282" s="482" t="s">
        <v>1436</v>
      </c>
    </row>
    <row r="283" spans="1:15">
      <c r="B283" s="482" t="s">
        <v>1437</v>
      </c>
    </row>
    <row r="284" spans="1:15">
      <c r="B284" s="482" t="s">
        <v>1438</v>
      </c>
    </row>
    <row r="285" spans="1:15">
      <c r="B285" s="482" t="s">
        <v>1439</v>
      </c>
    </row>
    <row r="286" spans="1:15">
      <c r="B286" s="482" t="s">
        <v>1440</v>
      </c>
    </row>
    <row r="287" spans="1:15">
      <c r="A287" t="s">
        <v>4209</v>
      </c>
      <c r="B287" s="482" t="s">
        <v>1441</v>
      </c>
    </row>
    <row r="288" spans="1:15">
      <c r="B288" s="419" t="s">
        <v>1442</v>
      </c>
    </row>
    <row r="289" spans="2:3">
      <c r="B289" s="417" t="s">
        <v>1443</v>
      </c>
    </row>
    <row r="290" spans="2:3">
      <c r="B290" s="482" t="s">
        <v>1444</v>
      </c>
    </row>
    <row r="291" spans="2:3">
      <c r="B291" s="482" t="s">
        <v>1445</v>
      </c>
    </row>
    <row r="292" spans="2:3">
      <c r="B292" s="97" t="s">
        <v>1446</v>
      </c>
    </row>
    <row r="293" spans="2:3">
      <c r="B293" s="97" t="s">
        <v>1447</v>
      </c>
    </row>
    <row r="294" spans="2:3">
      <c r="B294" s="97" t="s">
        <v>1448</v>
      </c>
    </row>
    <row r="295" spans="2:3">
      <c r="B295" s="97" t="s">
        <v>1449</v>
      </c>
    </row>
    <row r="296" spans="2:3">
      <c r="B296" s="97" t="s">
        <v>1450</v>
      </c>
    </row>
    <row r="297" spans="2:3">
      <c r="B297" s="97" t="s">
        <v>1451</v>
      </c>
    </row>
    <row r="298" spans="2:3">
      <c r="B298" s="97" t="s">
        <v>1452</v>
      </c>
    </row>
    <row r="302" spans="2:3">
      <c r="C302" s="54"/>
    </row>
    <row r="303" spans="2:3">
      <c r="C303" s="54"/>
    </row>
    <row r="304" spans="2:3">
      <c r="C304" s="417"/>
    </row>
    <row r="305" spans="1:14">
      <c r="C305" s="417"/>
    </row>
    <row r="306" spans="1:14">
      <c r="C306" s="417"/>
    </row>
    <row r="307" spans="1:14">
      <c r="C307" s="417"/>
    </row>
    <row r="309" spans="1:14">
      <c r="A309" s="17"/>
      <c r="B309" s="419"/>
      <c r="C309" s="17" t="s">
        <v>1097</v>
      </c>
      <c r="D309" s="17" t="s">
        <v>122</v>
      </c>
      <c r="E309" s="17">
        <v>13.48</v>
      </c>
    </row>
    <row r="310" spans="1:14">
      <c r="D310" t="s">
        <v>1806</v>
      </c>
      <c r="E310" t="s">
        <v>962</v>
      </c>
      <c r="F310" t="s">
        <v>1807</v>
      </c>
    </row>
    <row r="311" spans="1:14">
      <c r="D311" s="111" t="s">
        <v>1809</v>
      </c>
      <c r="E311" s="111" t="s">
        <v>1810</v>
      </c>
      <c r="F311" s="111"/>
    </row>
    <row r="312" spans="1:14">
      <c r="D312" s="111" t="s">
        <v>1811</v>
      </c>
      <c r="E312" s="111" t="s">
        <v>1812</v>
      </c>
      <c r="F312" s="111"/>
    </row>
    <row r="313" spans="1:14">
      <c r="D313" s="241" t="s">
        <v>1811</v>
      </c>
      <c r="E313" s="197" t="s">
        <v>1814</v>
      </c>
      <c r="F313" s="197"/>
    </row>
    <row r="314" spans="1:14">
      <c r="D314" s="111" t="s">
        <v>1811</v>
      </c>
      <c r="E314" s="111" t="s">
        <v>1815</v>
      </c>
      <c r="F314" s="111"/>
      <c r="G314" t="s">
        <v>599</v>
      </c>
      <c r="H314" t="s">
        <v>1808</v>
      </c>
      <c r="I314" t="s">
        <v>1801</v>
      </c>
      <c r="M314" t="s">
        <v>961</v>
      </c>
    </row>
    <row r="315" spans="1:14">
      <c r="D315" s="111" t="s">
        <v>1811</v>
      </c>
      <c r="E315" s="111" t="s">
        <v>1816</v>
      </c>
      <c r="F315" s="111"/>
      <c r="G315" s="199">
        <v>42.97</v>
      </c>
      <c r="H315" s="111" t="s">
        <v>1056</v>
      </c>
      <c r="I315" s="111" t="s">
        <v>1056</v>
      </c>
      <c r="J315" s="111"/>
      <c r="K315" s="111"/>
      <c r="L315" s="111"/>
      <c r="M315" s="111"/>
      <c r="N315" s="111"/>
    </row>
    <row r="316" spans="1:14">
      <c r="G316" s="199">
        <v>77</v>
      </c>
      <c r="H316" s="111" t="s">
        <v>1056</v>
      </c>
      <c r="I316" s="111" t="s">
        <v>1056</v>
      </c>
      <c r="J316" s="111"/>
      <c r="K316" s="111"/>
      <c r="L316" s="111"/>
      <c r="M316" s="111" t="s">
        <v>1813</v>
      </c>
      <c r="N316" s="111"/>
    </row>
    <row r="317" spans="1:14">
      <c r="D317" s="111" t="s">
        <v>1817</v>
      </c>
      <c r="E317" s="111" t="s">
        <v>683</v>
      </c>
      <c r="F317" s="199"/>
      <c r="G317" s="200">
        <v>40</v>
      </c>
      <c r="H317" s="111" t="s">
        <v>1056</v>
      </c>
      <c r="I317" s="111" t="s">
        <v>1056</v>
      </c>
      <c r="J317" s="111"/>
      <c r="K317" s="111"/>
      <c r="L317" s="111"/>
      <c r="M317" s="111"/>
      <c r="N317" s="111"/>
    </row>
    <row r="318" spans="1:14">
      <c r="D318" s="111" t="s">
        <v>1817</v>
      </c>
      <c r="E318" s="111" t="s">
        <v>1818</v>
      </c>
      <c r="F318" s="111"/>
      <c r="G318" s="199">
        <v>61.8</v>
      </c>
      <c r="H318" s="111" t="s">
        <v>1056</v>
      </c>
      <c r="I318" s="111" t="s">
        <v>1056</v>
      </c>
      <c r="J318" s="111"/>
      <c r="K318" s="111"/>
      <c r="L318" s="111"/>
      <c r="M318" s="111"/>
      <c r="N318" s="111"/>
    </row>
    <row r="319" spans="1:14">
      <c r="D319" s="111" t="s">
        <v>1817</v>
      </c>
      <c r="E319" s="111" t="s">
        <v>1810</v>
      </c>
      <c r="F319" s="111"/>
      <c r="G319" s="199">
        <v>90</v>
      </c>
      <c r="H319" s="111" t="s">
        <v>1056</v>
      </c>
      <c r="I319" s="111" t="s">
        <v>1056</v>
      </c>
      <c r="J319" s="111"/>
      <c r="K319" s="111"/>
      <c r="L319" s="111"/>
      <c r="M319" s="111"/>
      <c r="N319" s="111"/>
    </row>
    <row r="320" spans="1:14">
      <c r="D320" s="111" t="s">
        <v>1817</v>
      </c>
      <c r="E320" s="111" t="s">
        <v>1812</v>
      </c>
      <c r="F320" s="111"/>
    </row>
    <row r="321" spans="1:14">
      <c r="D321" s="197" t="s">
        <v>1817</v>
      </c>
      <c r="E321" s="197" t="s">
        <v>1814</v>
      </c>
      <c r="F321" s="197"/>
      <c r="G321" s="111" t="s">
        <v>1056</v>
      </c>
      <c r="H321" s="199">
        <v>150</v>
      </c>
      <c r="I321" s="111" t="s">
        <v>1056</v>
      </c>
      <c r="J321" s="111"/>
      <c r="K321" s="111"/>
      <c r="L321" s="111"/>
      <c r="M321" s="111"/>
      <c r="N321" s="111"/>
    </row>
    <row r="322" spans="1:14">
      <c r="D322" s="111" t="s">
        <v>1817</v>
      </c>
      <c r="E322" s="111" t="s">
        <v>1815</v>
      </c>
      <c r="F322" s="111"/>
      <c r="G322" s="111" t="s">
        <v>1056</v>
      </c>
      <c r="H322" s="199">
        <v>138.93</v>
      </c>
      <c r="I322" s="111" t="s">
        <v>1056</v>
      </c>
      <c r="J322" s="111"/>
      <c r="K322" s="111"/>
      <c r="L322" s="111"/>
      <c r="M322" s="111"/>
      <c r="N322" s="111"/>
    </row>
    <row r="323" spans="1:14">
      <c r="D323" s="111" t="s">
        <v>1817</v>
      </c>
      <c r="E323" s="111" t="s">
        <v>1816</v>
      </c>
      <c r="F323" s="111"/>
      <c r="G323" s="199">
        <v>66.97</v>
      </c>
      <c r="H323" s="199">
        <v>92.97</v>
      </c>
      <c r="I323" s="111" t="s">
        <v>1056</v>
      </c>
      <c r="J323" s="111"/>
      <c r="K323" s="111"/>
      <c r="L323" s="111"/>
      <c r="M323" s="111"/>
      <c r="N323" s="111"/>
    </row>
    <row r="324" spans="1:14">
      <c r="A324" t="s">
        <v>4210</v>
      </c>
      <c r="G324" s="199"/>
      <c r="H324" s="111"/>
      <c r="I324" s="111" t="s">
        <v>1056</v>
      </c>
      <c r="J324" s="111"/>
      <c r="K324" s="111"/>
      <c r="L324" s="111"/>
      <c r="M324" s="111" t="s">
        <v>1813</v>
      </c>
      <c r="N324" s="111"/>
    </row>
    <row r="325" spans="1:14">
      <c r="A325" t="s">
        <v>4211</v>
      </c>
      <c r="G325" s="200"/>
      <c r="H325" s="199"/>
      <c r="I325" s="111" t="s">
        <v>1056</v>
      </c>
      <c r="J325" s="111"/>
      <c r="K325" s="111"/>
      <c r="L325" s="111"/>
      <c r="M325" s="111"/>
      <c r="N325" s="111"/>
    </row>
    <row r="326" spans="1:14">
      <c r="A326" t="s">
        <v>4212</v>
      </c>
      <c r="B326" t="s">
        <v>4214</v>
      </c>
      <c r="G326" s="779"/>
      <c r="H326" s="780"/>
      <c r="I326" s="111" t="s">
        <v>1056</v>
      </c>
      <c r="J326" s="111"/>
      <c r="K326" s="111"/>
      <c r="L326" s="111"/>
      <c r="M326" s="111"/>
      <c r="N326" s="111"/>
    </row>
    <row r="327" spans="1:14">
      <c r="A327" t="s">
        <v>4213</v>
      </c>
      <c r="G327" s="199"/>
      <c r="H327" s="199"/>
      <c r="I327" s="111" t="s">
        <v>1056</v>
      </c>
      <c r="J327" s="111"/>
      <c r="K327" s="111"/>
      <c r="L327" s="111"/>
      <c r="M327" s="111"/>
      <c r="N327" s="111"/>
    </row>
    <row r="328" spans="1:14">
      <c r="B328" t="s">
        <v>4215</v>
      </c>
      <c r="C328" t="s">
        <v>4216</v>
      </c>
      <c r="D328" t="s">
        <v>4217</v>
      </c>
      <c r="E328" t="s">
        <v>4218</v>
      </c>
      <c r="F328" t="s">
        <v>4219</v>
      </c>
      <c r="G328" t="s">
        <v>4220</v>
      </c>
      <c r="H328" t="s">
        <v>4221</v>
      </c>
    </row>
    <row r="329" spans="1:14">
      <c r="A329">
        <v>6</v>
      </c>
      <c r="B329">
        <v>2.1999999999999999E-2</v>
      </c>
      <c r="C329">
        <v>4.3999999999999997E-2</v>
      </c>
      <c r="D329">
        <v>5.8000000000000003E-2</v>
      </c>
      <c r="E329">
        <v>7.2999999999999995E-2</v>
      </c>
      <c r="F329">
        <v>8.7999999999999995E-2</v>
      </c>
      <c r="G329">
        <v>0.11700000000000001</v>
      </c>
      <c r="H329">
        <v>0.14599999999999999</v>
      </c>
    </row>
    <row r="330" spans="1:14">
      <c r="A330">
        <v>8</v>
      </c>
      <c r="B330">
        <v>3.9E-2</v>
      </c>
      <c r="C330">
        <v>7.6999999999999999E-2</v>
      </c>
      <c r="D330">
        <v>0.10299999999999999</v>
      </c>
      <c r="E330">
        <v>0.129</v>
      </c>
      <c r="F330">
        <v>0.155</v>
      </c>
      <c r="G330">
        <v>0.20599999999999999</v>
      </c>
      <c r="H330">
        <v>0.25800000000000001</v>
      </c>
    </row>
    <row r="331" spans="1:14">
      <c r="A331">
        <v>10</v>
      </c>
      <c r="B331">
        <v>6.0999999999999999E-2</v>
      </c>
      <c r="C331">
        <v>0.121</v>
      </c>
      <c r="D331">
        <v>0.16200000000000001</v>
      </c>
      <c r="E331">
        <v>0.20200000000000001</v>
      </c>
      <c r="F331">
        <v>0.24199999999999999</v>
      </c>
      <c r="G331">
        <v>0.32300000000000001</v>
      </c>
      <c r="H331">
        <v>0.40400000000000003</v>
      </c>
    </row>
    <row r="332" spans="1:14">
      <c r="A332">
        <v>12</v>
      </c>
      <c r="B332">
        <v>8.6999999999999994E-2</v>
      </c>
      <c r="C332">
        <v>0.17599999999999999</v>
      </c>
      <c r="D332">
        <v>0.23300000000000001</v>
      </c>
      <c r="E332">
        <v>0.29099999999999998</v>
      </c>
      <c r="F332">
        <v>0.34899999999999998</v>
      </c>
      <c r="G332">
        <v>0.46600000000000003</v>
      </c>
      <c r="H332">
        <v>0.58199999999999996</v>
      </c>
    </row>
    <row r="333" spans="1:14">
      <c r="A333">
        <v>14</v>
      </c>
      <c r="B333">
        <v>0.11899999999999999</v>
      </c>
      <c r="C333">
        <v>0.23799999999999999</v>
      </c>
      <c r="D333">
        <v>0.317</v>
      </c>
      <c r="E333">
        <v>0.39600000000000002</v>
      </c>
      <c r="F333">
        <v>0.47499999999999998</v>
      </c>
      <c r="G333">
        <v>0.63400000000000001</v>
      </c>
      <c r="H333">
        <v>0.79200000000000004</v>
      </c>
    </row>
    <row r="334" spans="1:14">
      <c r="A334">
        <v>16</v>
      </c>
      <c r="B334">
        <v>0.155</v>
      </c>
      <c r="C334">
        <v>0.31</v>
      </c>
      <c r="D334">
        <v>0.41399999999999998</v>
      </c>
      <c r="E334">
        <v>0.51700000000000002</v>
      </c>
      <c r="F334">
        <v>0.62</v>
      </c>
      <c r="G334">
        <v>0.82699999999999996</v>
      </c>
      <c r="H334">
        <v>1.034</v>
      </c>
    </row>
    <row r="335" spans="1:14">
      <c r="A335">
        <v>18</v>
      </c>
      <c r="B335">
        <v>0.19600000000000001</v>
      </c>
      <c r="C335">
        <v>0.39200000000000002</v>
      </c>
      <c r="D335">
        <v>0.52300000000000002</v>
      </c>
      <c r="E335">
        <v>0.65400000000000003</v>
      </c>
      <c r="F335">
        <v>0.78500000000000003</v>
      </c>
      <c r="G335">
        <v>1.046</v>
      </c>
      <c r="H335">
        <v>1.31</v>
      </c>
    </row>
    <row r="336" spans="1:14">
      <c r="A336">
        <v>20</v>
      </c>
      <c r="B336">
        <v>0.24199999999999999</v>
      </c>
      <c r="C336">
        <v>0.48499999999999999</v>
      </c>
      <c r="D336">
        <v>0.64600000000000002</v>
      </c>
      <c r="E336">
        <v>0.80800000000000005</v>
      </c>
      <c r="F336">
        <v>0.97</v>
      </c>
      <c r="G336">
        <v>1.2929999999999999</v>
      </c>
      <c r="H336">
        <v>1.6160000000000001</v>
      </c>
    </row>
    <row r="337" spans="1:8">
      <c r="A337">
        <v>22</v>
      </c>
      <c r="B337">
        <v>0.29299999999999998</v>
      </c>
      <c r="C337">
        <v>0.58699999999999997</v>
      </c>
      <c r="D337">
        <v>0.78200000000000003</v>
      </c>
      <c r="E337">
        <v>0.97799999999999998</v>
      </c>
      <c r="F337">
        <v>1.173</v>
      </c>
      <c r="G337">
        <v>1.5649999999999999</v>
      </c>
      <c r="H337">
        <v>1.956</v>
      </c>
    </row>
    <row r="338" spans="1:8">
      <c r="A338">
        <v>24</v>
      </c>
      <c r="B338">
        <v>0.34899999999999998</v>
      </c>
      <c r="C338">
        <v>0.69799999999999995</v>
      </c>
      <c r="D338">
        <v>0.93100000000000005</v>
      </c>
      <c r="E338">
        <v>1.1639999999999999</v>
      </c>
      <c r="F338">
        <v>1.397</v>
      </c>
      <c r="G338">
        <v>1.8620000000000001</v>
      </c>
      <c r="H338">
        <v>2.3279999999999998</v>
      </c>
    </row>
    <row r="339" spans="1:8">
      <c r="A339">
        <v>26</v>
      </c>
      <c r="B339">
        <v>0.41</v>
      </c>
      <c r="C339">
        <v>0.82</v>
      </c>
      <c r="D339">
        <v>1.093</v>
      </c>
      <c r="E339">
        <v>1.3660000000000001</v>
      </c>
      <c r="F339">
        <v>1.639</v>
      </c>
      <c r="G339">
        <v>2.1859999999999999</v>
      </c>
      <c r="H339">
        <v>2.7320000000000002</v>
      </c>
    </row>
    <row r="340" spans="1:8">
      <c r="A340">
        <v>28</v>
      </c>
      <c r="B340">
        <v>0.47499999999999998</v>
      </c>
      <c r="C340">
        <v>0.95</v>
      </c>
      <c r="D340">
        <v>1.27</v>
      </c>
      <c r="E340">
        <v>1.5840000000000001</v>
      </c>
      <c r="F340">
        <v>1.901</v>
      </c>
      <c r="G340">
        <v>2.5339999999999998</v>
      </c>
      <c r="H340">
        <v>3.17</v>
      </c>
    </row>
    <row r="341" spans="1:8">
      <c r="A341">
        <v>30</v>
      </c>
      <c r="B341">
        <v>0.54500000000000004</v>
      </c>
      <c r="C341">
        <v>1.091</v>
      </c>
      <c r="D341">
        <v>1.454</v>
      </c>
      <c r="E341">
        <v>1.8180000000000001</v>
      </c>
      <c r="F341">
        <v>2.1819999999999999</v>
      </c>
      <c r="G341">
        <v>2.9089999999999998</v>
      </c>
      <c r="H341">
        <v>3.6360000000000001</v>
      </c>
    </row>
    <row r="342" spans="1:8">
      <c r="A342">
        <v>32</v>
      </c>
      <c r="B342">
        <v>0.621</v>
      </c>
      <c r="C342">
        <v>1.2410000000000001</v>
      </c>
      <c r="D342">
        <v>1.655</v>
      </c>
      <c r="E342">
        <v>2.069</v>
      </c>
      <c r="F342">
        <v>2.4830000000000001</v>
      </c>
      <c r="G342">
        <v>3.31</v>
      </c>
      <c r="H342">
        <v>4.1379999999999999</v>
      </c>
    </row>
    <row r="343" spans="1:8">
      <c r="A343">
        <v>34</v>
      </c>
      <c r="B343">
        <v>0.70099999999999996</v>
      </c>
      <c r="C343">
        <v>1.401</v>
      </c>
      <c r="D343">
        <v>1.8680000000000001</v>
      </c>
      <c r="E343">
        <v>2.335</v>
      </c>
      <c r="F343">
        <v>2.802</v>
      </c>
      <c r="G343">
        <v>3.7360000000000002</v>
      </c>
      <c r="H343">
        <v>4.67</v>
      </c>
    </row>
    <row r="344" spans="1:8">
      <c r="A344">
        <v>36</v>
      </c>
      <c r="B344">
        <v>0.78500000000000003</v>
      </c>
      <c r="C344">
        <v>1.571</v>
      </c>
      <c r="D344">
        <v>2.0939999999999999</v>
      </c>
      <c r="E344">
        <v>2.6179999999999999</v>
      </c>
      <c r="F344">
        <v>3.1419999999999999</v>
      </c>
      <c r="G344">
        <v>4.1890000000000001</v>
      </c>
      <c r="H344">
        <v>5.2359999999999998</v>
      </c>
    </row>
    <row r="345" spans="1:8">
      <c r="A345">
        <v>40</v>
      </c>
      <c r="B345">
        <v>0.97</v>
      </c>
      <c r="C345">
        <v>1.9390000000000001</v>
      </c>
      <c r="D345">
        <v>2.5859999999999999</v>
      </c>
      <c r="E345">
        <v>3.2320000000000002</v>
      </c>
      <c r="F345">
        <v>3.8780000000000001</v>
      </c>
      <c r="G345">
        <v>5.1710000000000003</v>
      </c>
      <c r="H345">
        <v>6.4640000000000004</v>
      </c>
    </row>
    <row r="346" spans="1:8">
      <c r="A346">
        <v>42</v>
      </c>
      <c r="B346">
        <v>1.069</v>
      </c>
      <c r="C346">
        <v>2.1379999999999999</v>
      </c>
      <c r="D346">
        <v>2.85</v>
      </c>
      <c r="E346">
        <v>3.5630000000000002</v>
      </c>
      <c r="F346">
        <v>4.2759999999999998</v>
      </c>
      <c r="G346">
        <v>5.7009999999999996</v>
      </c>
      <c r="H346">
        <v>7.1260000000000003</v>
      </c>
    </row>
    <row r="347" spans="1:8">
      <c r="A347">
        <v>48</v>
      </c>
      <c r="B347">
        <v>1.3959999999999999</v>
      </c>
      <c r="C347">
        <v>2.7919999999999998</v>
      </c>
      <c r="D347">
        <v>3.7229999999999999</v>
      </c>
      <c r="E347">
        <v>4.6539999999999999</v>
      </c>
      <c r="F347">
        <v>5.585</v>
      </c>
      <c r="G347">
        <v>7.4459999999999997</v>
      </c>
      <c r="H347">
        <v>9.3079999999999998</v>
      </c>
    </row>
    <row r="348" spans="1:8">
      <c r="A348">
        <v>54</v>
      </c>
      <c r="B348">
        <v>1.7669999999999999</v>
      </c>
      <c r="C348">
        <v>3.5339999999999998</v>
      </c>
      <c r="D348">
        <v>4.7119999999999997</v>
      </c>
      <c r="E348">
        <v>5.89</v>
      </c>
      <c r="F348">
        <v>7.069</v>
      </c>
      <c r="G348">
        <v>9.4239999999999995</v>
      </c>
      <c r="H348">
        <v>11.78</v>
      </c>
    </row>
    <row r="349" spans="1:8">
      <c r="A349">
        <v>60</v>
      </c>
      <c r="B349">
        <v>2.181</v>
      </c>
      <c r="C349">
        <v>4.3630000000000004</v>
      </c>
      <c r="D349">
        <v>5.8170000000000002</v>
      </c>
      <c r="E349">
        <v>7.2720000000000002</v>
      </c>
      <c r="F349">
        <v>8.7270000000000003</v>
      </c>
      <c r="G349">
        <v>11.634</v>
      </c>
      <c r="H349">
        <v>14.544</v>
      </c>
    </row>
    <row r="351" spans="1:8">
      <c r="A351" s="545" t="s">
        <v>4222</v>
      </c>
    </row>
    <row r="352" spans="1:8">
      <c r="A352" s="545" t="s">
        <v>4223</v>
      </c>
    </row>
    <row r="353" spans="1:1">
      <c r="A353" s="545" t="s">
        <v>4224</v>
      </c>
    </row>
    <row r="354" spans="1:1">
      <c r="A354" s="545" t="s">
        <v>4225</v>
      </c>
    </row>
    <row r="355" spans="1:1">
      <c r="A355" s="545" t="s">
        <v>4226</v>
      </c>
    </row>
    <row r="356" spans="1:1">
      <c r="A356" s="545" t="s">
        <v>4227</v>
      </c>
    </row>
    <row r="357" spans="1:1">
      <c r="A357" s="545" t="s">
        <v>4228</v>
      </c>
    </row>
    <row r="358" spans="1:1">
      <c r="A358" s="545" t="s">
        <v>4229</v>
      </c>
    </row>
    <row r="359" spans="1:1">
      <c r="A359" s="545" t="s">
        <v>4230</v>
      </c>
    </row>
    <row r="360" spans="1:1">
      <c r="A360" s="545" t="s">
        <v>4231</v>
      </c>
    </row>
    <row r="361" spans="1:1">
      <c r="A361" s="545" t="s">
        <v>4232</v>
      </c>
    </row>
    <row r="362" spans="1:1">
      <c r="A362" s="545" t="s">
        <v>4233</v>
      </c>
    </row>
    <row r="363" spans="1:1">
      <c r="A363" s="545" t="s">
        <v>4234</v>
      </c>
    </row>
    <row r="364" spans="1:1">
      <c r="A364" s="545" t="s">
        <v>4235</v>
      </c>
    </row>
    <row r="365" spans="1:1">
      <c r="A365" s="545" t="s">
        <v>4236</v>
      </c>
    </row>
    <row r="366" spans="1:1">
      <c r="A366" s="545" t="s">
        <v>4237</v>
      </c>
    </row>
    <row r="367" spans="1:1">
      <c r="A367" s="545" t="s">
        <v>4238</v>
      </c>
    </row>
  </sheetData>
  <hyperlinks>
    <hyperlink ref="I6" r:id="rId1"/>
  </hyperlinks>
  <pageMargins left="0.7" right="0.7" top="0.75" bottom="0.75" header="0.3" footer="0.3"/>
  <pageSetup scale="12" orientation="portrait" r:id="rId2"/>
  <drawing r:id="rId3"/>
  <legacyDrawing r:id="rId4"/>
  <controls>
    <mc:AlternateContent xmlns:mc="http://schemas.openxmlformats.org/markup-compatibility/2006">
      <mc:Choice Requires="x14">
        <control shapeId="2049" r:id="rId5" name="Control 1">
          <controlPr defaultSize="0" r:id="rId6">
            <anchor moveWithCells="1">
              <from>
                <xdr:col>1</xdr:col>
                <xdr:colOff>0</xdr:colOff>
                <xdr:row>14</xdr:row>
                <xdr:rowOff>0</xdr:rowOff>
              </from>
              <to>
                <xdr:col>1</xdr:col>
                <xdr:colOff>457200</xdr:colOff>
                <xdr:row>15</xdr:row>
                <xdr:rowOff>38100</xdr:rowOff>
              </to>
            </anchor>
          </controlPr>
        </control>
      </mc:Choice>
      <mc:Fallback>
        <control shapeId="2049" r:id="rId5" name="Control 1"/>
      </mc:Fallback>
    </mc:AlternateContent>
    <mc:AlternateContent xmlns:mc="http://schemas.openxmlformats.org/markup-compatibility/2006">
      <mc:Choice Requires="x14">
        <control shapeId="2050" r:id="rId7" name="Control 2">
          <controlPr defaultSize="0" r:id="rId8">
            <anchor moveWithCells="1">
              <from>
                <xdr:col>4</xdr:col>
                <xdr:colOff>0</xdr:colOff>
                <xdr:row>14</xdr:row>
                <xdr:rowOff>0</xdr:rowOff>
              </from>
              <to>
                <xdr:col>4</xdr:col>
                <xdr:colOff>457200</xdr:colOff>
                <xdr:row>15</xdr:row>
                <xdr:rowOff>38100</xdr:rowOff>
              </to>
            </anchor>
          </controlPr>
        </control>
      </mc:Choice>
      <mc:Fallback>
        <control shapeId="2050" r:id="rId7" name="Control 2"/>
      </mc:Fallback>
    </mc:AlternateContent>
    <mc:AlternateContent xmlns:mc="http://schemas.openxmlformats.org/markup-compatibility/2006">
      <mc:Choice Requires="x14">
        <control shapeId="2051" r:id="rId9" name="Control 3">
          <controlPr defaultSize="0" r:id="rId10">
            <anchor moveWithCells="1">
              <from>
                <xdr:col>5</xdr:col>
                <xdr:colOff>0</xdr:colOff>
                <xdr:row>14</xdr:row>
                <xdr:rowOff>0</xdr:rowOff>
              </from>
              <to>
                <xdr:col>5</xdr:col>
                <xdr:colOff>457200</xdr:colOff>
                <xdr:row>15</xdr:row>
                <xdr:rowOff>38100</xdr:rowOff>
              </to>
            </anchor>
          </controlPr>
        </control>
      </mc:Choice>
      <mc:Fallback>
        <control shapeId="2051" r:id="rId9" name="Control 3"/>
      </mc:Fallback>
    </mc:AlternateContent>
    <mc:AlternateContent xmlns:mc="http://schemas.openxmlformats.org/markup-compatibility/2006">
      <mc:Choice Requires="x14">
        <control shapeId="2052" r:id="rId11" name="Control 4">
          <controlPr defaultSize="0" r:id="rId12">
            <anchor moveWithCells="1">
              <from>
                <xdr:col>4</xdr:col>
                <xdr:colOff>0</xdr:colOff>
                <xdr:row>14</xdr:row>
                <xdr:rowOff>0</xdr:rowOff>
              </from>
              <to>
                <xdr:col>4</xdr:col>
                <xdr:colOff>457200</xdr:colOff>
                <xdr:row>15</xdr:row>
                <xdr:rowOff>38100</xdr:rowOff>
              </to>
            </anchor>
          </controlPr>
        </control>
      </mc:Choice>
      <mc:Fallback>
        <control shapeId="2052" r:id="rId11" name="Control 4"/>
      </mc:Fallback>
    </mc:AlternateContent>
    <mc:AlternateContent xmlns:mc="http://schemas.openxmlformats.org/markup-compatibility/2006">
      <mc:Choice Requires="x14">
        <control shapeId="2053" r:id="rId13" name="Control 5">
          <controlPr defaultSize="0" r:id="rId14">
            <anchor moveWithCells="1">
              <from>
                <xdr:col>5</xdr:col>
                <xdr:colOff>0</xdr:colOff>
                <xdr:row>14</xdr:row>
                <xdr:rowOff>0</xdr:rowOff>
              </from>
              <to>
                <xdr:col>5</xdr:col>
                <xdr:colOff>457200</xdr:colOff>
                <xdr:row>15</xdr:row>
                <xdr:rowOff>38100</xdr:rowOff>
              </to>
            </anchor>
          </controlPr>
        </control>
      </mc:Choice>
      <mc:Fallback>
        <control shapeId="2053" r:id="rId13" name="Control 5"/>
      </mc:Fallback>
    </mc:AlternateContent>
  </control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1"/>
  <sheetViews>
    <sheetView topLeftCell="A10" workbookViewId="0">
      <selection activeCell="D24" sqref="D24:E24"/>
    </sheetView>
  </sheetViews>
  <sheetFormatPr defaultRowHeight="15"/>
  <cols>
    <col min="1" max="1" width="17.42578125" customWidth="1"/>
    <col min="2" max="2" width="12.85546875" customWidth="1"/>
    <col min="3" max="3" width="88.85546875" customWidth="1"/>
    <col min="4" max="4" width="26.140625" bestFit="1" customWidth="1"/>
    <col min="5" max="5" width="18.7109375" bestFit="1" customWidth="1"/>
    <col min="6" max="6" width="17.7109375" bestFit="1" customWidth="1"/>
    <col min="7" max="7" width="31.5703125" bestFit="1" customWidth="1"/>
    <col min="8" max="9" width="20.5703125" bestFit="1" customWidth="1"/>
    <col min="10" max="10" width="8.140625" bestFit="1" customWidth="1"/>
    <col min="11" max="11" width="23.5703125" bestFit="1" customWidth="1"/>
    <col min="15" max="15" width="24.140625" bestFit="1" customWidth="1"/>
    <col min="16" max="16" width="22.5703125" bestFit="1" customWidth="1"/>
  </cols>
  <sheetData>
    <row r="1" spans="2:11" ht="18.75">
      <c r="C1" s="23" t="s">
        <v>354</v>
      </c>
      <c r="H1" s="17" t="s">
        <v>924</v>
      </c>
    </row>
    <row r="3" spans="2:11" ht="21">
      <c r="C3" s="24" t="s">
        <v>113</v>
      </c>
      <c r="D3" s="35" t="s">
        <v>26</v>
      </c>
      <c r="E3" s="36" t="s">
        <v>27</v>
      </c>
      <c r="F3" s="24"/>
      <c r="G3" s="24"/>
      <c r="H3" s="37" t="s">
        <v>35</v>
      </c>
      <c r="I3" s="44" t="s">
        <v>178</v>
      </c>
      <c r="J3" s="24" t="s">
        <v>143</v>
      </c>
    </row>
    <row r="4" spans="2:11" ht="23.25">
      <c r="C4" s="26" t="s">
        <v>225</v>
      </c>
      <c r="D4" s="10"/>
      <c r="E4" s="2"/>
      <c r="F4" s="2"/>
    </row>
    <row r="5" spans="2:11" ht="21">
      <c r="C5" s="30" t="s">
        <v>2321</v>
      </c>
      <c r="D5" s="79"/>
      <c r="E5" s="79"/>
      <c r="F5" s="80"/>
      <c r="G5" s="79"/>
      <c r="H5" s="79"/>
      <c r="I5" s="79"/>
      <c r="J5" s="81"/>
      <c r="K5" s="79"/>
    </row>
    <row r="6" spans="2:11">
      <c r="B6" s="413" t="s">
        <v>590</v>
      </c>
      <c r="C6" t="s">
        <v>55</v>
      </c>
      <c r="D6" t="s">
        <v>54</v>
      </c>
      <c r="E6" s="8">
        <v>3.85</v>
      </c>
    </row>
    <row r="7" spans="2:11">
      <c r="B7" s="413" t="s">
        <v>591</v>
      </c>
      <c r="C7" t="s">
        <v>2620</v>
      </c>
      <c r="D7" t="s">
        <v>122</v>
      </c>
      <c r="E7" s="93">
        <v>2.4900000000000002</v>
      </c>
    </row>
    <row r="8" spans="2:11">
      <c r="B8" s="413" t="s">
        <v>591</v>
      </c>
      <c r="C8" t="s">
        <v>2619</v>
      </c>
      <c r="D8" t="s">
        <v>122</v>
      </c>
      <c r="E8" s="93">
        <v>3.48</v>
      </c>
    </row>
    <row r="9" spans="2:11" s="470" customFormat="1">
      <c r="D9" s="471"/>
    </row>
    <row r="10" spans="2:11">
      <c r="B10" s="413"/>
      <c r="C10" s="191" t="s">
        <v>1854</v>
      </c>
      <c r="D10" s="191"/>
      <c r="E10" s="191"/>
      <c r="F10" s="191"/>
      <c r="G10" s="191" t="s">
        <v>1810</v>
      </c>
      <c r="H10" s="198">
        <v>13.48</v>
      </c>
    </row>
    <row r="11" spans="2:11" s="415" customFormat="1">
      <c r="B11" s="413"/>
      <c r="C11" s="415" t="s">
        <v>953</v>
      </c>
      <c r="D11" s="415" t="s">
        <v>939</v>
      </c>
      <c r="E11" s="420">
        <v>33.99</v>
      </c>
      <c r="F11" s="415" t="s">
        <v>956</v>
      </c>
      <c r="G11" s="363"/>
      <c r="H11" s="427"/>
    </row>
    <row r="12" spans="2:11" s="470" customFormat="1">
      <c r="B12" s="413"/>
      <c r="E12" s="420"/>
      <c r="G12" s="363"/>
      <c r="H12" s="427"/>
    </row>
    <row r="13" spans="2:11" s="470" customFormat="1" ht="23.25">
      <c r="C13" s="26" t="s">
        <v>2323</v>
      </c>
      <c r="D13" s="10"/>
      <c r="E13" s="2"/>
      <c r="F13" s="2"/>
    </row>
    <row r="14" spans="2:11" s="481" customFormat="1" ht="18" customHeight="1">
      <c r="C14" s="84" t="s">
        <v>2618</v>
      </c>
      <c r="D14" s="10" t="s">
        <v>122</v>
      </c>
      <c r="E14" s="2">
        <v>27.97</v>
      </c>
      <c r="F14" s="2"/>
    </row>
    <row r="15" spans="2:11" s="481" customFormat="1" ht="18" customHeight="1">
      <c r="C15" s="26"/>
      <c r="D15" s="10"/>
      <c r="E15" s="2"/>
      <c r="F15" s="2"/>
    </row>
    <row r="16" spans="2:11" s="481" customFormat="1" ht="18" customHeight="1">
      <c r="C16" s="26"/>
      <c r="D16" s="10"/>
      <c r="E16" s="2"/>
      <c r="F16" s="2"/>
    </row>
    <row r="17" spans="1:8" s="481" customFormat="1" ht="17.25" customHeight="1">
      <c r="C17" s="26"/>
      <c r="D17" s="10"/>
      <c r="E17" s="2"/>
      <c r="F17" s="2"/>
    </row>
    <row r="18" spans="1:8" s="481" customFormat="1" ht="17.25" customHeight="1">
      <c r="C18" s="26"/>
      <c r="D18" s="10"/>
      <c r="E18" s="2"/>
      <c r="F18" s="2"/>
    </row>
    <row r="19" spans="1:8" s="470" customFormat="1" ht="18" customHeight="1">
      <c r="C19" s="26"/>
      <c r="D19" s="10"/>
      <c r="E19" s="2"/>
      <c r="F19" s="2"/>
    </row>
    <row r="20" spans="1:8" s="470" customFormat="1" ht="23.25">
      <c r="C20" s="26" t="s">
        <v>2320</v>
      </c>
      <c r="D20" s="468" t="s">
        <v>3286</v>
      </c>
      <c r="E20"/>
      <c r="F20" s="2"/>
    </row>
    <row r="21" spans="1:8" ht="18" customHeight="1">
      <c r="E21" s="419"/>
      <c r="F21" s="2"/>
      <c r="H21" t="s">
        <v>1278</v>
      </c>
    </row>
    <row r="22" spans="1:8" s="481" customFormat="1" ht="18" customHeight="1">
      <c r="A22" s="417"/>
      <c r="F22" s="2"/>
    </row>
    <row r="23" spans="1:8" s="481" customFormat="1" ht="18" customHeight="1">
      <c r="A23" s="417"/>
      <c r="B23" s="413" t="s">
        <v>4404</v>
      </c>
      <c r="C23" s="419" t="s">
        <v>4403</v>
      </c>
      <c r="D23" s="419" t="s">
        <v>122</v>
      </c>
      <c r="E23" s="419">
        <v>49.97</v>
      </c>
      <c r="F23" s="2"/>
    </row>
    <row r="24" spans="1:8" s="481" customFormat="1" ht="18" customHeight="1">
      <c r="A24" s="545" t="s">
        <v>4407</v>
      </c>
      <c r="B24" s="413" t="s">
        <v>4406</v>
      </c>
      <c r="C24" s="470" t="s">
        <v>4405</v>
      </c>
      <c r="D24" s="545" t="s">
        <v>122</v>
      </c>
      <c r="E24" s="545">
        <v>79.97</v>
      </c>
      <c r="F24" s="2"/>
    </row>
    <row r="25" spans="1:8" s="481" customFormat="1" ht="18" customHeight="1">
      <c r="A25" s="417"/>
      <c r="F25" s="2"/>
    </row>
    <row r="26" spans="1:8" s="481" customFormat="1" ht="18" customHeight="1">
      <c r="A26" s="417"/>
      <c r="F26" s="2"/>
    </row>
    <row r="27" spans="1:8" s="470" customFormat="1" ht="15.75" customHeight="1">
      <c r="C27" s="470" t="s">
        <v>3274</v>
      </c>
      <c r="F27" s="2"/>
    </row>
    <row r="28" spans="1:8" s="481" customFormat="1" ht="15.75" customHeight="1">
      <c r="C28" s="481" t="s">
        <v>3275</v>
      </c>
      <c r="F28" s="2"/>
    </row>
    <row r="29" spans="1:8" s="481" customFormat="1" ht="15.75" customHeight="1">
      <c r="C29" s="417" t="s">
        <v>3276</v>
      </c>
      <c r="F29" s="2"/>
    </row>
    <row r="30" spans="1:8" s="481" customFormat="1" ht="15.75" customHeight="1">
      <c r="C30" s="417" t="s">
        <v>3277</v>
      </c>
      <c r="F30" s="2"/>
    </row>
    <row r="31" spans="1:8" s="481" customFormat="1" ht="15.75" customHeight="1">
      <c r="C31" s="417" t="s">
        <v>3278</v>
      </c>
      <c r="F31" s="2"/>
    </row>
    <row r="32" spans="1:8" s="481" customFormat="1" ht="15.75" customHeight="1">
      <c r="C32" s="417" t="s">
        <v>3279</v>
      </c>
      <c r="F32" s="2"/>
    </row>
    <row r="33" spans="1:7" s="481" customFormat="1" ht="15.75" customHeight="1">
      <c r="C33" s="417" t="s">
        <v>3280</v>
      </c>
      <c r="F33" s="2"/>
    </row>
    <row r="34" spans="1:7" s="481" customFormat="1" ht="15.75" customHeight="1">
      <c r="C34" s="417" t="s">
        <v>3281</v>
      </c>
      <c r="F34" s="2"/>
    </row>
    <row r="35" spans="1:7" s="481" customFormat="1" ht="15.75" customHeight="1">
      <c r="C35" s="417" t="s">
        <v>3282</v>
      </c>
      <c r="F35" s="2"/>
    </row>
    <row r="36" spans="1:7" s="481" customFormat="1" ht="15.75" customHeight="1">
      <c r="C36" s="417" t="s">
        <v>3283</v>
      </c>
      <c r="F36" s="2"/>
    </row>
    <row r="37" spans="1:7" s="481" customFormat="1" ht="15.75" customHeight="1">
      <c r="F37" s="2"/>
    </row>
    <row r="38" spans="1:7" s="481" customFormat="1" ht="16.5" customHeight="1">
      <c r="A38" s="417"/>
      <c r="C38" s="26"/>
      <c r="D38" s="10"/>
      <c r="E38" s="2"/>
      <c r="F38" s="2"/>
    </row>
    <row r="39" spans="1:7">
      <c r="C39" s="7" t="s">
        <v>1321</v>
      </c>
      <c r="D39" s="10"/>
      <c r="E39" s="2"/>
      <c r="F39" s="2"/>
    </row>
    <row r="40" spans="1:7">
      <c r="C40" t="s">
        <v>1323</v>
      </c>
      <c r="D40" s="10" t="s">
        <v>1322</v>
      </c>
      <c r="E40" s="2">
        <v>4.75</v>
      </c>
      <c r="F40" s="2" t="s">
        <v>1325</v>
      </c>
      <c r="G40" t="s">
        <v>1335</v>
      </c>
    </row>
    <row r="41" spans="1:7">
      <c r="C41" t="s">
        <v>1324</v>
      </c>
      <c r="D41" s="10" t="s">
        <v>1322</v>
      </c>
      <c r="E41" s="2">
        <v>8.75</v>
      </c>
      <c r="F41" s="2" t="s">
        <v>1325</v>
      </c>
    </row>
    <row r="42" spans="1:7">
      <c r="D42" s="10"/>
      <c r="E42" s="2"/>
      <c r="F42" s="2"/>
    </row>
    <row r="43" spans="1:7">
      <c r="C43" t="s">
        <v>1326</v>
      </c>
      <c r="D43" s="10" t="s">
        <v>1322</v>
      </c>
      <c r="E43" s="2">
        <v>9.5</v>
      </c>
      <c r="F43" s="2"/>
    </row>
    <row r="44" spans="1:7">
      <c r="C44" t="s">
        <v>1327</v>
      </c>
      <c r="D44" s="10" t="s">
        <v>1322</v>
      </c>
      <c r="E44" s="2">
        <v>10</v>
      </c>
      <c r="F44" s="2"/>
    </row>
    <row r="45" spans="1:7">
      <c r="D45" s="10"/>
      <c r="F45" s="2"/>
    </row>
    <row r="46" spans="1:7">
      <c r="C46" t="s">
        <v>1328</v>
      </c>
      <c r="D46" s="10" t="s">
        <v>1322</v>
      </c>
      <c r="E46" s="2">
        <v>10.5</v>
      </c>
      <c r="F46" s="2"/>
    </row>
    <row r="47" spans="1:7">
      <c r="C47" t="s">
        <v>1329</v>
      </c>
      <c r="D47" s="10" t="s">
        <v>1322</v>
      </c>
      <c r="E47" s="2">
        <v>11</v>
      </c>
      <c r="F47" s="2"/>
    </row>
    <row r="48" spans="1:7">
      <c r="D48" s="10"/>
      <c r="E48" s="2"/>
      <c r="F48" s="2"/>
    </row>
    <row r="49" spans="1:17">
      <c r="C49" t="s">
        <v>1330</v>
      </c>
      <c r="D49" s="10" t="s">
        <v>1322</v>
      </c>
      <c r="E49" s="2"/>
      <c r="F49" s="2"/>
    </row>
    <row r="50" spans="1:17">
      <c r="C50" t="s">
        <v>1331</v>
      </c>
      <c r="D50" s="10" t="s">
        <v>1322</v>
      </c>
      <c r="E50" s="2"/>
      <c r="N50" t="s">
        <v>925</v>
      </c>
      <c r="O50" t="s">
        <v>54</v>
      </c>
      <c r="P50" s="93">
        <v>8.1199999999999992</v>
      </c>
      <c r="Q50" t="s">
        <v>935</v>
      </c>
    </row>
    <row r="51" spans="1:17">
      <c r="C51" t="s">
        <v>1332</v>
      </c>
      <c r="D51" s="10" t="s">
        <v>1322</v>
      </c>
      <c r="N51" t="s">
        <v>925</v>
      </c>
      <c r="O51" t="s">
        <v>937</v>
      </c>
      <c r="P51" s="93">
        <v>9.1199999999999992</v>
      </c>
      <c r="Q51" t="s">
        <v>938</v>
      </c>
    </row>
    <row r="52" spans="1:17">
      <c r="D52" s="10"/>
      <c r="P52" s="93"/>
    </row>
    <row r="53" spans="1:17">
      <c r="C53" t="s">
        <v>250</v>
      </c>
      <c r="D53" s="10"/>
      <c r="P53" s="93"/>
    </row>
    <row r="54" spans="1:17" s="481" customFormat="1">
      <c r="D54" s="10"/>
      <c r="P54" s="471"/>
    </row>
    <row r="55" spans="1:17" s="481" customFormat="1" ht="15.75" customHeight="1">
      <c r="C55" s="550" t="s">
        <v>2322</v>
      </c>
      <c r="F55" s="2"/>
    </row>
    <row r="56" spans="1:17" ht="16.5" customHeight="1">
      <c r="C56" s="84" t="s">
        <v>3263</v>
      </c>
      <c r="D56" s="10"/>
      <c r="E56" s="2"/>
      <c r="F56" s="2"/>
    </row>
    <row r="57" spans="1:17" s="481" customFormat="1" ht="16.5" customHeight="1">
      <c r="A57" s="417"/>
      <c r="C57" s="84" t="s">
        <v>3264</v>
      </c>
      <c r="D57" s="10"/>
      <c r="E57" s="2"/>
      <c r="F57" s="2"/>
    </row>
    <row r="58" spans="1:17" s="481" customFormat="1" ht="16.5" customHeight="1">
      <c r="A58" s="417"/>
      <c r="C58" s="84" t="s">
        <v>3265</v>
      </c>
      <c r="D58" s="10"/>
      <c r="E58" s="2"/>
      <c r="F58" s="2"/>
    </row>
    <row r="59" spans="1:17" s="481" customFormat="1" ht="16.5" customHeight="1">
      <c r="A59" s="417"/>
      <c r="C59" s="84" t="s">
        <v>3266</v>
      </c>
      <c r="D59" s="10"/>
      <c r="E59" s="2"/>
      <c r="F59" s="2"/>
    </row>
    <row r="60" spans="1:17" s="481" customFormat="1" ht="16.5" customHeight="1">
      <c r="A60" s="417"/>
      <c r="C60" s="84"/>
      <c r="D60" s="10"/>
      <c r="E60" s="2"/>
      <c r="F60" s="2"/>
    </row>
    <row r="61" spans="1:17" s="481" customFormat="1" ht="16.5" customHeight="1">
      <c r="A61" s="417"/>
      <c r="C61" s="84" t="s">
        <v>3267</v>
      </c>
      <c r="D61" s="10"/>
      <c r="E61" s="2"/>
      <c r="F61" s="2"/>
    </row>
    <row r="62" spans="1:17" s="481" customFormat="1" ht="16.5" customHeight="1">
      <c r="A62" s="417"/>
      <c r="C62" s="84" t="s">
        <v>3268</v>
      </c>
      <c r="D62" s="10"/>
      <c r="E62" s="2"/>
      <c r="F62" s="2"/>
    </row>
    <row r="63" spans="1:17" s="481" customFormat="1" ht="16.5" customHeight="1">
      <c r="A63" s="417"/>
      <c r="C63" s="84" t="s">
        <v>3269</v>
      </c>
      <c r="D63" s="10"/>
      <c r="E63" s="2"/>
      <c r="F63" s="2"/>
    </row>
    <row r="64" spans="1:17" s="481" customFormat="1" ht="16.5" customHeight="1">
      <c r="A64" s="417"/>
      <c r="C64" s="84" t="s">
        <v>3270</v>
      </c>
      <c r="D64" s="10"/>
      <c r="E64" s="2"/>
      <c r="F64" s="2"/>
    </row>
    <row r="65" spans="1:16" s="481" customFormat="1">
      <c r="D65" s="10"/>
      <c r="P65" s="471"/>
    </row>
    <row r="66" spans="1:16" s="481" customFormat="1" ht="18.75">
      <c r="C66" s="29" t="s">
        <v>3284</v>
      </c>
      <c r="D66" s="10"/>
      <c r="P66" s="471"/>
    </row>
    <row r="67" spans="1:16" s="481" customFormat="1">
      <c r="D67" s="10"/>
      <c r="P67" s="471"/>
    </row>
    <row r="68" spans="1:16">
      <c r="D68" s="10"/>
      <c r="P68" s="93"/>
    </row>
    <row r="69" spans="1:16">
      <c r="C69" t="s">
        <v>1333</v>
      </c>
      <c r="D69" s="10"/>
      <c r="P69" s="93"/>
    </row>
    <row r="70" spans="1:16">
      <c r="C70" t="s">
        <v>1334</v>
      </c>
    </row>
    <row r="71" spans="1:16" s="481" customFormat="1"/>
    <row r="72" spans="1:16" ht="23.25">
      <c r="C72" s="26" t="s">
        <v>292</v>
      </c>
    </row>
    <row r="73" spans="1:16">
      <c r="C73" s="419" t="s">
        <v>3261</v>
      </c>
    </row>
    <row r="74" spans="1:16">
      <c r="C74" s="419" t="s">
        <v>3262</v>
      </c>
    </row>
    <row r="77" spans="1:16">
      <c r="C77" t="s">
        <v>3260</v>
      </c>
    </row>
    <row r="78" spans="1:16" s="481" customFormat="1"/>
    <row r="79" spans="1:16" s="481" customFormat="1">
      <c r="A79" s="481" t="s">
        <v>3271</v>
      </c>
      <c r="C79" s="481" t="s">
        <v>3272</v>
      </c>
    </row>
    <row r="80" spans="1:16" s="481" customFormat="1">
      <c r="C80" s="481" t="s">
        <v>3273</v>
      </c>
    </row>
    <row r="81" spans="2:13" s="481" customFormat="1"/>
    <row r="82" spans="2:13" s="481" customFormat="1">
      <c r="C82" s="545" t="s">
        <v>3285</v>
      </c>
    </row>
    <row r="83" spans="2:13" s="481" customFormat="1"/>
    <row r="84" spans="2:13" s="481" customFormat="1"/>
    <row r="85" spans="2:13" s="481" customFormat="1"/>
    <row r="86" spans="2:13" s="481" customFormat="1"/>
    <row r="87" spans="2:13">
      <c r="B87" s="54"/>
      <c r="C87" s="45" t="s">
        <v>574</v>
      </c>
      <c r="D87" s="45" t="s">
        <v>575</v>
      </c>
      <c r="E87" s="45">
        <v>2.2799999999999998</v>
      </c>
    </row>
    <row r="88" spans="2:13">
      <c r="B88" s="54"/>
      <c r="C88" t="s">
        <v>2368</v>
      </c>
      <c r="E88" s="482" t="s">
        <v>2369</v>
      </c>
    </row>
    <row r="89" spans="2:13" s="481" customFormat="1"/>
    <row r="90" spans="2:13" ht="15" customHeight="1">
      <c r="C90" s="30" t="s">
        <v>1232</v>
      </c>
    </row>
    <row r="91" spans="2:13">
      <c r="C91" t="s">
        <v>130</v>
      </c>
      <c r="D91" s="18" t="s">
        <v>122</v>
      </c>
      <c r="E91" s="18">
        <v>2.97</v>
      </c>
      <c r="F91" s="18"/>
      <c r="G91" t="s">
        <v>123</v>
      </c>
      <c r="H91">
        <v>2.79</v>
      </c>
    </row>
    <row r="92" spans="2:13">
      <c r="C92" s="415" t="s">
        <v>947</v>
      </c>
      <c r="D92" s="415" t="s">
        <v>944</v>
      </c>
      <c r="E92" s="420">
        <v>3.99</v>
      </c>
      <c r="G92" s="417" t="s">
        <v>942</v>
      </c>
      <c r="H92" s="189">
        <v>4.0999999999999996</v>
      </c>
      <c r="I92" s="415" t="s">
        <v>42</v>
      </c>
      <c r="J92" s="93">
        <v>4.82</v>
      </c>
      <c r="K92" s="415" t="s">
        <v>874</v>
      </c>
      <c r="L92" s="417" t="s">
        <v>945</v>
      </c>
      <c r="M92" s="415"/>
    </row>
    <row r="93" spans="2:13" s="415" customFormat="1">
      <c r="C93" s="415" t="s">
        <v>2064</v>
      </c>
      <c r="D93" s="416"/>
      <c r="E93" s="420"/>
      <c r="F93" s="416"/>
      <c r="G93" s="416"/>
      <c r="H93" s="420"/>
      <c r="I93" s="416"/>
      <c r="J93" s="420"/>
      <c r="L93" s="417"/>
    </row>
    <row r="94" spans="2:13" s="415" customFormat="1">
      <c r="C94" s="415" t="s">
        <v>925</v>
      </c>
      <c r="D94" s="415" t="s">
        <v>42</v>
      </c>
      <c r="E94" s="93">
        <v>7.86</v>
      </c>
      <c r="G94" s="415" t="s">
        <v>874</v>
      </c>
      <c r="H94" s="417" t="s">
        <v>929</v>
      </c>
      <c r="I94" s="415" t="s">
        <v>942</v>
      </c>
      <c r="J94" s="420">
        <v>6.31</v>
      </c>
      <c r="K94" s="415" t="s">
        <v>944</v>
      </c>
      <c r="L94" s="189">
        <v>6.38</v>
      </c>
    </row>
    <row r="95" spans="2:13" s="415" customFormat="1">
      <c r="E95" s="93"/>
    </row>
    <row r="96" spans="2:13">
      <c r="C96" s="415" t="s">
        <v>936</v>
      </c>
      <c r="D96" s="415" t="s">
        <v>944</v>
      </c>
      <c r="E96" s="420">
        <v>7.74</v>
      </c>
      <c r="G96" s="415" t="s">
        <v>942</v>
      </c>
      <c r="H96" s="189">
        <v>8.1199999999999992</v>
      </c>
    </row>
    <row r="97" spans="3:11" s="415" customFormat="1">
      <c r="E97" s="426"/>
      <c r="F97" s="18"/>
      <c r="G97" s="18"/>
      <c r="H97" s="426"/>
    </row>
    <row r="98" spans="3:11">
      <c r="C98" t="s">
        <v>2063</v>
      </c>
    </row>
    <row r="99" spans="3:11" s="415" customFormat="1"/>
    <row r="100" spans="3:11">
      <c r="C100" t="s">
        <v>1233</v>
      </c>
      <c r="D100" s="17" t="s">
        <v>122</v>
      </c>
      <c r="E100" s="17">
        <v>3.68</v>
      </c>
    </row>
    <row r="101" spans="3:11">
      <c r="C101" t="s">
        <v>1234</v>
      </c>
    </row>
    <row r="102" spans="3:11">
      <c r="C102" t="s">
        <v>1231</v>
      </c>
      <c r="D102" s="17" t="s">
        <v>122</v>
      </c>
      <c r="E102" s="17">
        <v>23.45</v>
      </c>
    </row>
    <row r="103" spans="3:11" s="481" customFormat="1">
      <c r="D103" s="545"/>
      <c r="E103" s="545"/>
    </row>
    <row r="104" spans="3:11" s="481" customFormat="1">
      <c r="C104" s="481" t="s">
        <v>3887</v>
      </c>
      <c r="D104" s="545" t="s">
        <v>122</v>
      </c>
      <c r="E104" s="545"/>
    </row>
    <row r="106" spans="3:11">
      <c r="C106" s="418" t="s">
        <v>2066</v>
      </c>
      <c r="D106" s="418" t="s">
        <v>874</v>
      </c>
      <c r="E106" s="418">
        <v>3.92</v>
      </c>
      <c r="F106" s="432"/>
      <c r="G106" s="418" t="s">
        <v>54</v>
      </c>
      <c r="H106" s="418">
        <v>5.8</v>
      </c>
      <c r="I106" s="2"/>
      <c r="J106" s="2"/>
      <c r="K106" s="2"/>
    </row>
    <row r="107" spans="3:11">
      <c r="C107" s="418" t="s">
        <v>2068</v>
      </c>
      <c r="D107" s="392" t="s">
        <v>1841</v>
      </c>
      <c r="E107" s="433">
        <v>5.44</v>
      </c>
      <c r="F107" s="432"/>
      <c r="G107" s="418"/>
      <c r="H107" s="418"/>
    </row>
    <row r="108" spans="3:11" s="415" customFormat="1">
      <c r="C108" s="418" t="s">
        <v>2067</v>
      </c>
      <c r="D108" s="411"/>
      <c r="E108" s="432"/>
      <c r="F108" s="432"/>
      <c r="G108" s="418"/>
      <c r="H108" s="418"/>
    </row>
    <row r="109" spans="3:11" s="415" customFormat="1">
      <c r="C109" s="405"/>
      <c r="D109" s="390"/>
      <c r="E109" s="376"/>
      <c r="F109" s="376"/>
      <c r="G109" s="405"/>
      <c r="H109" s="405"/>
    </row>
    <row r="110" spans="3:11" s="415" customFormat="1">
      <c r="C110" s="405" t="s">
        <v>2069</v>
      </c>
      <c r="D110" s="418" t="s">
        <v>1842</v>
      </c>
      <c r="E110" s="434">
        <v>14.61</v>
      </c>
      <c r="F110" s="432"/>
      <c r="G110" s="418" t="s">
        <v>1846</v>
      </c>
      <c r="H110" s="434">
        <v>18.12</v>
      </c>
    </row>
    <row r="111" spans="3:11" s="415" customFormat="1">
      <c r="C111" s="405" t="s">
        <v>2070</v>
      </c>
      <c r="D111" s="390"/>
      <c r="E111" s="376"/>
      <c r="F111" s="376"/>
      <c r="G111" s="405"/>
      <c r="H111" s="405"/>
    </row>
    <row r="112" spans="3:11" s="415" customFormat="1">
      <c r="C112" s="405" t="s">
        <v>2071</v>
      </c>
      <c r="D112" s="390"/>
      <c r="E112" s="376"/>
      <c r="F112" s="376"/>
      <c r="G112" s="405"/>
      <c r="H112" s="405"/>
    </row>
    <row r="113" spans="2:13" s="415" customFormat="1">
      <c r="C113" s="405"/>
      <c r="D113" s="10"/>
      <c r="E113" s="2"/>
      <c r="F113" s="2"/>
    </row>
    <row r="114" spans="2:13">
      <c r="C114" s="125" t="s">
        <v>2065</v>
      </c>
      <c r="D114" s="127" t="s">
        <v>122</v>
      </c>
      <c r="E114" s="127">
        <v>8.75</v>
      </c>
      <c r="F114" s="17" t="s">
        <v>1995</v>
      </c>
      <c r="H114" s="125" t="s">
        <v>562</v>
      </c>
      <c r="I114" s="125">
        <v>8.65</v>
      </c>
    </row>
    <row r="115" spans="2:13">
      <c r="C115" s="184" t="s">
        <v>871</v>
      </c>
      <c r="D115" s="184" t="s">
        <v>875</v>
      </c>
      <c r="E115" s="184">
        <v>29</v>
      </c>
      <c r="F115" s="2"/>
      <c r="G115" s="187" t="s">
        <v>874</v>
      </c>
      <c r="H115" s="187">
        <v>29.43</v>
      </c>
    </row>
    <row r="116" spans="2:13" s="417" customFormat="1">
      <c r="C116" s="419" t="s">
        <v>1100</v>
      </c>
      <c r="D116" s="419" t="s">
        <v>122</v>
      </c>
      <c r="E116" s="208">
        <v>35.72</v>
      </c>
      <c r="F116" s="138"/>
      <c r="G116" s="418"/>
      <c r="H116" s="418"/>
    </row>
    <row r="117" spans="2:13" s="417" customFormat="1">
      <c r="E117" s="431"/>
      <c r="F117" s="138"/>
      <c r="G117" s="418"/>
      <c r="H117" s="418"/>
    </row>
    <row r="118" spans="2:13" s="415" customFormat="1">
      <c r="C118" s="416" t="s">
        <v>1276</v>
      </c>
      <c r="D118" s="429" t="s">
        <v>1277</v>
      </c>
      <c r="E118" s="430">
        <v>1.8</v>
      </c>
      <c r="F118" s="2"/>
      <c r="G118" s="428"/>
      <c r="H118" s="428"/>
    </row>
    <row r="119" spans="2:13" s="18" customFormat="1">
      <c r="D119" s="33"/>
      <c r="E119" s="435"/>
      <c r="F119" s="435"/>
      <c r="G119" s="251"/>
      <c r="H119" s="251"/>
    </row>
    <row r="120" spans="2:13" s="18" customFormat="1">
      <c r="C120" s="419" t="s">
        <v>2075</v>
      </c>
      <c r="D120" s="33"/>
      <c r="E120" s="435"/>
      <c r="F120" s="435"/>
      <c r="G120" s="251"/>
      <c r="H120" s="251"/>
    </row>
    <row r="121" spans="2:13" s="18" customFormat="1">
      <c r="C121" s="18" t="s">
        <v>2076</v>
      </c>
      <c r="D121" s="33"/>
      <c r="E121" s="435"/>
      <c r="F121" s="435"/>
      <c r="G121" s="251"/>
      <c r="H121" s="251"/>
    </row>
    <row r="122" spans="2:13" s="18" customFormat="1">
      <c r="C122" t="s">
        <v>1274</v>
      </c>
      <c r="D122" s="33"/>
      <c r="E122" s="435"/>
      <c r="F122" s="435"/>
      <c r="G122" s="251"/>
      <c r="H122" s="251"/>
    </row>
    <row r="123" spans="2:13">
      <c r="H123" s="17"/>
      <c r="I123" s="17"/>
      <c r="J123" s="17"/>
      <c r="K123" s="17"/>
    </row>
    <row r="124" spans="2:13">
      <c r="H124" s="17"/>
      <c r="I124" s="17"/>
      <c r="J124" s="17"/>
      <c r="K124" s="17"/>
    </row>
    <row r="126" spans="2:13">
      <c r="J126">
        <f>D250*$K$6+D132*$K$7+D144+$K$8+D156+$K$72</f>
        <v>0</v>
      </c>
    </row>
    <row r="127" spans="2:13" s="419" customFormat="1">
      <c r="D127" s="344"/>
    </row>
    <row r="128" spans="2:13" ht="18.75">
      <c r="B128" s="29" t="s">
        <v>25</v>
      </c>
      <c r="C128" s="31" t="s">
        <v>26</v>
      </c>
      <c r="D128" s="31" t="s">
        <v>27</v>
      </c>
      <c r="E128" s="28" t="s">
        <v>143</v>
      </c>
      <c r="H128">
        <f>D251*$K$6+D133*$K$7+D145+$K$8+D157+$K$72</f>
        <v>13.690000000000001</v>
      </c>
      <c r="I128" s="109" t="s">
        <v>1740</v>
      </c>
      <c r="J128" s="109">
        <v>8</v>
      </c>
      <c r="K128" s="109">
        <v>10</v>
      </c>
      <c r="L128" s="109">
        <v>12</v>
      </c>
      <c r="M128" s="109">
        <v>16</v>
      </c>
    </row>
    <row r="129" spans="2:18">
      <c r="B129" t="s">
        <v>932</v>
      </c>
      <c r="C129" t="s">
        <v>926</v>
      </c>
      <c r="H129">
        <f>P50*$K$6+D134*$K$7+D146+$K$8+D158+$K$72</f>
        <v>16.259999999999998</v>
      </c>
      <c r="I129" s="111" t="s">
        <v>1674</v>
      </c>
      <c r="J129" s="197">
        <v>3.17</v>
      </c>
      <c r="K129" s="249">
        <v>5.37</v>
      </c>
      <c r="L129" s="249" t="s">
        <v>1112</v>
      </c>
      <c r="M129" s="197">
        <v>8.8699999999999992</v>
      </c>
      <c r="O129" t="s">
        <v>925</v>
      </c>
      <c r="P129" t="s">
        <v>939</v>
      </c>
      <c r="Q129" s="144">
        <v>6.99</v>
      </c>
      <c r="R129" s="41" t="s">
        <v>940</v>
      </c>
    </row>
    <row r="130" spans="2:18">
      <c r="B130" t="s">
        <v>932</v>
      </c>
      <c r="C130" t="s">
        <v>42</v>
      </c>
      <c r="D130" s="93">
        <v>4.82</v>
      </c>
      <c r="H130">
        <f>P51*$K$6+D135*$K$7+D147+$K$8+D159+$K$72</f>
        <v>12.58</v>
      </c>
      <c r="I130" s="111" t="s">
        <v>1723</v>
      </c>
      <c r="J130" s="249">
        <v>4.29</v>
      </c>
      <c r="K130" s="249">
        <v>7.14</v>
      </c>
      <c r="L130" s="249">
        <v>9.1999999999999993</v>
      </c>
      <c r="M130" s="249">
        <v>13.2</v>
      </c>
      <c r="Q130" s="144"/>
      <c r="R130" s="41"/>
    </row>
    <row r="131" spans="2:18">
      <c r="B131" t="s">
        <v>932</v>
      </c>
      <c r="C131" t="s">
        <v>874</v>
      </c>
      <c r="D131" s="41" t="s">
        <v>945</v>
      </c>
      <c r="E131" s="41"/>
      <c r="F131" s="41"/>
      <c r="H131">
        <f>Q129*$K$6+D136*$K$7+D148+$K$8+D160+$K$72</f>
        <v>14.18</v>
      </c>
      <c r="I131" s="111" t="s">
        <v>42</v>
      </c>
      <c r="J131" s="249">
        <v>3.97</v>
      </c>
      <c r="K131" s="249">
        <v>5.97</v>
      </c>
      <c r="L131" s="249">
        <v>7.17</v>
      </c>
      <c r="M131" s="249">
        <v>10.57</v>
      </c>
      <c r="Q131" s="144"/>
      <c r="R131" s="41"/>
    </row>
    <row r="132" spans="2:18">
      <c r="B132" t="s">
        <v>932</v>
      </c>
      <c r="C132" t="s">
        <v>933</v>
      </c>
      <c r="H132">
        <f>Q132*$K$6+D137*$K$7+D149+$K$8+D161+$K$72</f>
        <v>12.379999999999999</v>
      </c>
      <c r="I132" s="111" t="s">
        <v>1741</v>
      </c>
      <c r="J132" s="249"/>
      <c r="K132" s="249"/>
      <c r="L132" s="187">
        <v>6.5</v>
      </c>
      <c r="M132" s="249">
        <v>10</v>
      </c>
      <c r="O132" t="s">
        <v>925</v>
      </c>
      <c r="P132" t="s">
        <v>896</v>
      </c>
      <c r="Q132">
        <v>7.95</v>
      </c>
    </row>
    <row r="133" spans="2:18">
      <c r="B133" t="s">
        <v>932</v>
      </c>
      <c r="C133" t="s">
        <v>54</v>
      </c>
      <c r="D133" s="93">
        <v>5.07</v>
      </c>
      <c r="H133" t="e">
        <f>Q133*$K$6+D139*$K$7+D152+$K$8+D166+$K$72</f>
        <v>#VALUE!</v>
      </c>
      <c r="I133" s="111" t="s">
        <v>874</v>
      </c>
      <c r="J133" s="249">
        <v>5.39</v>
      </c>
      <c r="K133" s="249"/>
      <c r="L133" s="249">
        <v>6.82</v>
      </c>
      <c r="M133" s="249">
        <v>9.9700000000000006</v>
      </c>
      <c r="O133" t="s">
        <v>925</v>
      </c>
      <c r="P133" t="s">
        <v>941</v>
      </c>
      <c r="Q133" s="41">
        <v>6.89</v>
      </c>
    </row>
    <row r="134" spans="2:18">
      <c r="B134" t="s">
        <v>932</v>
      </c>
      <c r="C134" t="s">
        <v>937</v>
      </c>
      <c r="D134" s="93">
        <v>5.7</v>
      </c>
      <c r="H134" t="e">
        <f>D128*$K$6+D140*$K$7+D153+$K$8+D167+$K$72</f>
        <v>#VALUE!</v>
      </c>
      <c r="I134" s="111" t="s">
        <v>1724</v>
      </c>
      <c r="J134" s="249">
        <v>4.1900000000000004</v>
      </c>
      <c r="K134" s="187">
        <v>5.19</v>
      </c>
      <c r="L134" s="187">
        <v>6.39</v>
      </c>
      <c r="M134" s="187">
        <v>9.19</v>
      </c>
      <c r="O134" t="s">
        <v>943</v>
      </c>
      <c r="P134" t="s">
        <v>942</v>
      </c>
      <c r="Q134" s="142">
        <v>6.31</v>
      </c>
    </row>
    <row r="135" spans="2:18">
      <c r="B135" t="s">
        <v>932</v>
      </c>
      <c r="C135" t="s">
        <v>939</v>
      </c>
      <c r="D135" s="93">
        <v>4.59</v>
      </c>
      <c r="I135" s="111" t="s">
        <v>1725</v>
      </c>
      <c r="J135" s="249">
        <v>3.99</v>
      </c>
      <c r="K135" s="249">
        <v>6.49</v>
      </c>
      <c r="L135" s="249">
        <v>7.99</v>
      </c>
      <c r="M135" s="249"/>
      <c r="O135" t="s">
        <v>943</v>
      </c>
      <c r="P135" t="s">
        <v>944</v>
      </c>
      <c r="Q135" s="189">
        <v>6.38</v>
      </c>
      <c r="R135">
        <v>50</v>
      </c>
    </row>
    <row r="136" spans="2:18">
      <c r="B136" t="s">
        <v>932</v>
      </c>
      <c r="C136" t="s">
        <v>896</v>
      </c>
      <c r="D136" s="93">
        <v>4.59</v>
      </c>
      <c r="E136" t="s">
        <v>946</v>
      </c>
      <c r="I136" s="111" t="s">
        <v>877</v>
      </c>
      <c r="J136" s="249">
        <v>4.9400000000000004</v>
      </c>
      <c r="K136" s="249">
        <v>6.31</v>
      </c>
      <c r="L136" s="249">
        <v>8</v>
      </c>
      <c r="M136" s="249">
        <v>11.32</v>
      </c>
    </row>
    <row r="137" spans="2:18">
      <c r="B137" t="s">
        <v>932</v>
      </c>
      <c r="C137" t="s">
        <v>941</v>
      </c>
      <c r="D137" s="144">
        <v>4.29</v>
      </c>
      <c r="E137">
        <v>50</v>
      </c>
      <c r="H137">
        <f>15*5+4*8+18*3.5+2*10</f>
        <v>190</v>
      </c>
      <c r="I137" s="111" t="s">
        <v>894</v>
      </c>
      <c r="J137" s="249">
        <v>4.93</v>
      </c>
      <c r="K137" s="249">
        <v>5.67</v>
      </c>
      <c r="L137" s="249">
        <v>7.03</v>
      </c>
      <c r="M137" s="249">
        <v>10.91</v>
      </c>
    </row>
    <row r="138" spans="2:18">
      <c r="C138" s="41" t="s">
        <v>942</v>
      </c>
      <c r="D138" s="189">
        <v>4.0999999999999996</v>
      </c>
      <c r="I138" s="111" t="s">
        <v>1726</v>
      </c>
      <c r="J138" s="187">
        <v>3.64</v>
      </c>
      <c r="K138" s="197">
        <v>4.8899999999999997</v>
      </c>
      <c r="L138" s="197">
        <v>5.28</v>
      </c>
      <c r="M138" s="249">
        <v>7.87</v>
      </c>
    </row>
    <row r="139" spans="2:18">
      <c r="B139" t="s">
        <v>947</v>
      </c>
      <c r="C139" t="s">
        <v>944</v>
      </c>
      <c r="D139" s="142">
        <v>3.99</v>
      </c>
      <c r="I139" s="111" t="s">
        <v>896</v>
      </c>
      <c r="J139" s="249">
        <v>3.99</v>
      </c>
      <c r="K139" s="249">
        <v>5.89</v>
      </c>
      <c r="L139" s="187">
        <v>6.49</v>
      </c>
      <c r="M139" s="187">
        <v>9.1</v>
      </c>
    </row>
    <row r="140" spans="2:18" ht="18.75">
      <c r="B140" s="29" t="s">
        <v>25</v>
      </c>
      <c r="C140" s="31" t="s">
        <v>26</v>
      </c>
      <c r="D140" s="31" t="s">
        <v>27</v>
      </c>
      <c r="E140" s="28" t="s">
        <v>143</v>
      </c>
      <c r="I140" s="111" t="s">
        <v>1721</v>
      </c>
      <c r="J140" s="249">
        <v>4.1900000000000004</v>
      </c>
      <c r="K140" s="187">
        <v>5.19</v>
      </c>
      <c r="L140" s="187">
        <v>6.39</v>
      </c>
      <c r="M140" s="187">
        <v>9.19</v>
      </c>
    </row>
    <row r="141" spans="2:18">
      <c r="B141" t="s">
        <v>934</v>
      </c>
      <c r="C141" t="s">
        <v>926</v>
      </c>
    </row>
    <row r="142" spans="2:18">
      <c r="B142" t="s">
        <v>934</v>
      </c>
      <c r="C142" t="s">
        <v>42</v>
      </c>
      <c r="D142" s="93">
        <v>3.03</v>
      </c>
    </row>
    <row r="143" spans="2:18">
      <c r="B143" t="s">
        <v>934</v>
      </c>
      <c r="C143" t="s">
        <v>948</v>
      </c>
      <c r="D143" t="s">
        <v>949</v>
      </c>
    </row>
    <row r="144" spans="2:18">
      <c r="B144" t="s">
        <v>934</v>
      </c>
      <c r="C144" t="s">
        <v>933</v>
      </c>
    </row>
    <row r="145" spans="2:5">
      <c r="B145" t="s">
        <v>934</v>
      </c>
      <c r="C145" t="s">
        <v>54</v>
      </c>
      <c r="D145" s="189">
        <v>2.97</v>
      </c>
    </row>
    <row r="146" spans="2:5">
      <c r="B146" t="s">
        <v>934</v>
      </c>
      <c r="C146" t="s">
        <v>950</v>
      </c>
      <c r="D146" s="93">
        <v>4.66</v>
      </c>
    </row>
    <row r="147" spans="2:5">
      <c r="B147" t="s">
        <v>934</v>
      </c>
      <c r="C147" t="s">
        <v>939</v>
      </c>
      <c r="D147" s="93">
        <v>3.09</v>
      </c>
    </row>
    <row r="148" spans="2:5">
      <c r="B148" t="s">
        <v>934</v>
      </c>
      <c r="C148" t="s">
        <v>896</v>
      </c>
      <c r="D148" s="41">
        <v>2.99</v>
      </c>
    </row>
    <row r="149" spans="2:5">
      <c r="B149" t="s">
        <v>934</v>
      </c>
      <c r="C149" t="s">
        <v>941</v>
      </c>
      <c r="D149">
        <v>3.59</v>
      </c>
    </row>
    <row r="150" spans="2:5">
      <c r="B150" t="s">
        <v>934</v>
      </c>
      <c r="C150" t="s">
        <v>944</v>
      </c>
      <c r="D150" s="142">
        <v>2.96</v>
      </c>
    </row>
    <row r="151" spans="2:5">
      <c r="C151" t="s">
        <v>942</v>
      </c>
      <c r="D151" s="142">
        <v>2.96</v>
      </c>
    </row>
    <row r="152" spans="2:5" ht="18.75">
      <c r="B152" s="29" t="s">
        <v>25</v>
      </c>
      <c r="C152" s="31" t="s">
        <v>26</v>
      </c>
      <c r="D152" s="31" t="s">
        <v>27</v>
      </c>
      <c r="E152" s="28" t="s">
        <v>143</v>
      </c>
    </row>
    <row r="153" spans="2:5">
      <c r="B153" t="s">
        <v>936</v>
      </c>
      <c r="C153" t="s">
        <v>926</v>
      </c>
    </row>
    <row r="154" spans="2:5">
      <c r="B154" t="s">
        <v>936</v>
      </c>
      <c r="C154" t="s">
        <v>42</v>
      </c>
      <c r="D154" s="93">
        <v>11.25</v>
      </c>
    </row>
    <row r="155" spans="2:5">
      <c r="B155" t="s">
        <v>936</v>
      </c>
      <c r="C155" t="s">
        <v>874</v>
      </c>
      <c r="D155" s="41" t="s">
        <v>951</v>
      </c>
      <c r="E155" t="s">
        <v>952</v>
      </c>
    </row>
    <row r="156" spans="2:5">
      <c r="B156" t="s">
        <v>936</v>
      </c>
      <c r="C156" t="s">
        <v>933</v>
      </c>
    </row>
    <row r="157" spans="2:5">
      <c r="B157" t="s">
        <v>936</v>
      </c>
      <c r="C157" t="s">
        <v>54</v>
      </c>
      <c r="D157" s="93">
        <v>10.72</v>
      </c>
    </row>
    <row r="158" spans="2:5">
      <c r="B158" t="s">
        <v>936</v>
      </c>
      <c r="C158" t="s">
        <v>937</v>
      </c>
      <c r="D158" s="93">
        <v>11.6</v>
      </c>
    </row>
    <row r="159" spans="2:5">
      <c r="B159" t="s">
        <v>936</v>
      </c>
      <c r="C159" t="s">
        <v>939</v>
      </c>
      <c r="D159" s="93">
        <v>9.49</v>
      </c>
    </row>
    <row r="160" spans="2:5">
      <c r="B160" t="s">
        <v>936</v>
      </c>
      <c r="C160" t="s">
        <v>896</v>
      </c>
      <c r="D160" s="93">
        <v>11.19</v>
      </c>
    </row>
    <row r="161" spans="2:14">
      <c r="B161" t="s">
        <v>936</v>
      </c>
      <c r="C161" t="s">
        <v>941</v>
      </c>
      <c r="D161" s="144">
        <v>8.7899999999999991</v>
      </c>
    </row>
    <row r="162" spans="2:14">
      <c r="B162" t="s">
        <v>936</v>
      </c>
      <c r="C162" t="s">
        <v>944</v>
      </c>
      <c r="D162" s="142">
        <v>7.74</v>
      </c>
      <c r="J162" s="109" t="s">
        <v>870</v>
      </c>
      <c r="K162" s="109" t="s">
        <v>113</v>
      </c>
      <c r="L162" s="109" t="s">
        <v>26</v>
      </c>
      <c r="M162" s="109" t="s">
        <v>27</v>
      </c>
      <c r="N162" s="111"/>
    </row>
    <row r="163" spans="2:14">
      <c r="C163" t="s">
        <v>942</v>
      </c>
      <c r="D163" s="189">
        <v>8.1199999999999992</v>
      </c>
      <c r="J163" s="111"/>
      <c r="K163" s="185" t="s">
        <v>871</v>
      </c>
      <c r="L163" s="185" t="s">
        <v>42</v>
      </c>
      <c r="M163" s="185">
        <v>35.72</v>
      </c>
      <c r="N163" s="111"/>
    </row>
    <row r="164" spans="2:14">
      <c r="J164" s="111"/>
      <c r="K164" s="111" t="s">
        <v>871</v>
      </c>
      <c r="L164" s="111" t="s">
        <v>563</v>
      </c>
      <c r="M164" s="111">
        <v>54</v>
      </c>
      <c r="N164" s="186" t="s">
        <v>872</v>
      </c>
    </row>
    <row r="165" spans="2:14" ht="15.75">
      <c r="I165" s="82"/>
      <c r="J165" s="111"/>
      <c r="K165" s="111" t="s">
        <v>871</v>
      </c>
      <c r="L165" s="111"/>
      <c r="M165" s="111">
        <v>59.81</v>
      </c>
      <c r="N165" s="111" t="s">
        <v>873</v>
      </c>
    </row>
    <row r="166" spans="2:14" ht="18.75">
      <c r="B166" s="29" t="s">
        <v>25</v>
      </c>
      <c r="C166" s="31" t="s">
        <v>26</v>
      </c>
      <c r="D166" s="31" t="s">
        <v>27</v>
      </c>
      <c r="E166" s="28" t="s">
        <v>143</v>
      </c>
      <c r="J166" s="111"/>
      <c r="K166" s="187" t="s">
        <v>871</v>
      </c>
      <c r="L166" s="187" t="s">
        <v>874</v>
      </c>
      <c r="M166" s="187">
        <v>29.43</v>
      </c>
      <c r="N166" s="111"/>
    </row>
    <row r="167" spans="2:14">
      <c r="B167" t="s">
        <v>953</v>
      </c>
      <c r="C167" t="s">
        <v>926</v>
      </c>
      <c r="D167" s="93"/>
      <c r="J167" s="111"/>
      <c r="K167" s="184" t="s">
        <v>871</v>
      </c>
      <c r="L167" s="184" t="s">
        <v>875</v>
      </c>
      <c r="M167" s="184">
        <v>29</v>
      </c>
      <c r="N167" s="111"/>
    </row>
    <row r="168" spans="2:14">
      <c r="B168" t="s">
        <v>953</v>
      </c>
      <c r="C168" t="s">
        <v>42</v>
      </c>
      <c r="D168" s="189">
        <v>39.68</v>
      </c>
      <c r="E168" t="s">
        <v>954</v>
      </c>
      <c r="J168" s="111"/>
      <c r="K168" s="111" t="s">
        <v>871</v>
      </c>
      <c r="L168" s="111" t="s">
        <v>876</v>
      </c>
      <c r="M168" s="111">
        <v>41.2</v>
      </c>
      <c r="N168" s="111">
        <v>8</v>
      </c>
    </row>
    <row r="169" spans="2:14">
      <c r="B169" t="s">
        <v>953</v>
      </c>
      <c r="C169" t="s">
        <v>955</v>
      </c>
      <c r="D169" s="93">
        <v>59.99</v>
      </c>
      <c r="E169" t="s">
        <v>956</v>
      </c>
      <c r="J169" s="111"/>
      <c r="K169" s="111" t="s">
        <v>871</v>
      </c>
      <c r="L169" s="111" t="s">
        <v>877</v>
      </c>
      <c r="M169" s="111">
        <v>48.76</v>
      </c>
      <c r="N169" s="111" t="s">
        <v>878</v>
      </c>
    </row>
    <row r="170" spans="2:14">
      <c r="B170" t="s">
        <v>953</v>
      </c>
      <c r="C170" t="s">
        <v>933</v>
      </c>
      <c r="J170" s="111"/>
      <c r="K170" s="111" t="s">
        <v>871</v>
      </c>
      <c r="L170" s="111" t="s">
        <v>879</v>
      </c>
      <c r="M170" s="111" t="s">
        <v>880</v>
      </c>
      <c r="N170" s="111" t="s">
        <v>881</v>
      </c>
    </row>
    <row r="171" spans="2:14" ht="15.75">
      <c r="B171" t="s">
        <v>953</v>
      </c>
      <c r="C171" t="s">
        <v>54</v>
      </c>
      <c r="D171" t="s">
        <v>957</v>
      </c>
      <c r="E171" t="s">
        <v>958</v>
      </c>
      <c r="I171" s="82"/>
      <c r="J171" s="111"/>
      <c r="K171" s="111" t="s">
        <v>871</v>
      </c>
      <c r="L171" s="111" t="s">
        <v>882</v>
      </c>
      <c r="M171" s="111">
        <v>39.99</v>
      </c>
      <c r="N171" s="111"/>
    </row>
    <row r="172" spans="2:14">
      <c r="B172" t="s">
        <v>953</v>
      </c>
      <c r="C172" t="s">
        <v>937</v>
      </c>
      <c r="D172" s="93">
        <v>61.28</v>
      </c>
      <c r="E172" t="s">
        <v>956</v>
      </c>
      <c r="J172" s="111"/>
      <c r="K172" s="185" t="s">
        <v>871</v>
      </c>
      <c r="L172" s="185" t="s">
        <v>570</v>
      </c>
      <c r="M172" s="185">
        <v>35</v>
      </c>
      <c r="N172" s="111"/>
    </row>
    <row r="173" spans="2:14">
      <c r="B173" t="s">
        <v>953</v>
      </c>
      <c r="C173" t="s">
        <v>939</v>
      </c>
      <c r="D173" s="142">
        <v>33.99</v>
      </c>
      <c r="E173" t="s">
        <v>956</v>
      </c>
      <c r="I173" s="63" t="s">
        <v>1100</v>
      </c>
      <c r="J173" s="63" t="s">
        <v>122</v>
      </c>
      <c r="K173" s="208">
        <v>35.72</v>
      </c>
      <c r="L173" s="4"/>
    </row>
    <row r="174" spans="2:14">
      <c r="B174" t="s">
        <v>953</v>
      </c>
      <c r="C174" t="s">
        <v>896</v>
      </c>
      <c r="D174" s="144">
        <v>21</v>
      </c>
      <c r="E174" t="s">
        <v>446</v>
      </c>
    </row>
    <row r="175" spans="2:14">
      <c r="B175" t="s">
        <v>953</v>
      </c>
      <c r="C175" t="s">
        <v>941</v>
      </c>
      <c r="D175" s="144">
        <v>51.59</v>
      </c>
      <c r="E175" s="190">
        <v>2000</v>
      </c>
      <c r="F175" t="s">
        <v>959</v>
      </c>
    </row>
    <row r="176" spans="2:14">
      <c r="B176" t="s">
        <v>953</v>
      </c>
      <c r="D176" s="144">
        <v>31.59</v>
      </c>
      <c r="E176">
        <v>1000</v>
      </c>
      <c r="F176" t="s">
        <v>959</v>
      </c>
    </row>
    <row r="177" spans="2:12">
      <c r="B177" t="s">
        <v>953</v>
      </c>
      <c r="C177" t="s">
        <v>944</v>
      </c>
      <c r="D177" s="144">
        <v>56.95</v>
      </c>
      <c r="E177" t="s">
        <v>956</v>
      </c>
    </row>
    <row r="178" spans="2:12">
      <c r="C178" t="s">
        <v>942</v>
      </c>
      <c r="D178" s="189">
        <v>35.619999999999997</v>
      </c>
    </row>
    <row r="180" spans="2:12" ht="15.75" thickBot="1"/>
    <row r="181" spans="2:12">
      <c r="B181" s="419"/>
      <c r="C181" s="345" t="s">
        <v>1839</v>
      </c>
      <c r="D181" s="346"/>
      <c r="E181" s="346"/>
      <c r="F181" s="346" t="s">
        <v>1810</v>
      </c>
      <c r="G181" s="347">
        <v>4.72</v>
      </c>
      <c r="H181" s="346"/>
      <c r="I181" s="347">
        <v>1.98</v>
      </c>
      <c r="J181" s="348"/>
    </row>
    <row r="182" spans="2:12">
      <c r="B182" s="419"/>
      <c r="C182" s="349" t="s">
        <v>1839</v>
      </c>
      <c r="D182" s="111"/>
      <c r="E182" s="111"/>
      <c r="F182" s="111" t="s">
        <v>1840</v>
      </c>
      <c r="G182" s="111"/>
      <c r="H182" s="199">
        <v>6</v>
      </c>
      <c r="I182" s="111"/>
      <c r="J182" s="111"/>
    </row>
    <row r="183" spans="2:12">
      <c r="B183" s="419"/>
      <c r="C183" s="349" t="s">
        <v>1839</v>
      </c>
      <c r="D183" s="111"/>
      <c r="E183" s="111"/>
      <c r="F183" s="111" t="s">
        <v>1816</v>
      </c>
      <c r="G183" s="111"/>
      <c r="H183" s="199">
        <v>7.12</v>
      </c>
      <c r="I183" s="111"/>
      <c r="J183" s="111"/>
    </row>
    <row r="184" spans="2:12">
      <c r="B184" s="419"/>
      <c r="C184" s="349" t="s">
        <v>1839</v>
      </c>
      <c r="D184" s="111"/>
      <c r="E184" s="111"/>
      <c r="F184" s="111" t="s">
        <v>1841</v>
      </c>
      <c r="G184" s="111" t="s">
        <v>1056</v>
      </c>
      <c r="H184" s="111"/>
      <c r="I184" s="111"/>
      <c r="J184" s="111"/>
    </row>
    <row r="185" spans="2:12">
      <c r="B185" s="419"/>
      <c r="C185" s="349" t="s">
        <v>1839</v>
      </c>
      <c r="D185" s="111"/>
      <c r="E185" s="111"/>
      <c r="F185" s="111" t="s">
        <v>1842</v>
      </c>
      <c r="G185" s="111"/>
      <c r="H185" s="111" t="s">
        <v>1056</v>
      </c>
      <c r="I185" s="111" t="s">
        <v>1056</v>
      </c>
      <c r="J185" s="111" t="s">
        <v>1056</v>
      </c>
    </row>
    <row r="186" spans="2:12">
      <c r="B186" s="419"/>
      <c r="C186" s="349" t="s">
        <v>1839</v>
      </c>
      <c r="D186" s="111"/>
      <c r="E186" s="111"/>
      <c r="F186" s="111" t="s">
        <v>1843</v>
      </c>
      <c r="G186" s="199">
        <v>5.88</v>
      </c>
      <c r="H186" s="111"/>
      <c r="I186" s="111" t="s">
        <v>1056</v>
      </c>
      <c r="J186" s="111" t="s">
        <v>1056</v>
      </c>
    </row>
    <row r="187" spans="2:12">
      <c r="B187" s="419"/>
      <c r="C187" s="350" t="s">
        <v>1839</v>
      </c>
      <c r="D187" s="351"/>
      <c r="E187" s="351"/>
      <c r="F187" s="351" t="s">
        <v>1844</v>
      </c>
      <c r="G187" s="351" t="s">
        <v>1056</v>
      </c>
      <c r="H187" s="351" t="s">
        <v>1056</v>
      </c>
      <c r="I187" s="352">
        <v>2.56</v>
      </c>
      <c r="J187" s="351"/>
    </row>
    <row r="188" spans="2:12">
      <c r="B188" s="419"/>
      <c r="C188" s="191" t="s">
        <v>1845</v>
      </c>
      <c r="D188" s="191"/>
      <c r="E188" s="191"/>
      <c r="F188" s="191" t="s">
        <v>1846</v>
      </c>
      <c r="G188" s="191"/>
      <c r="H188" s="191"/>
      <c r="I188" s="191"/>
      <c r="J188" s="198">
        <v>2.17</v>
      </c>
      <c r="K188" s="289"/>
      <c r="L188" s="289"/>
    </row>
    <row r="189" spans="2:12">
      <c r="B189" s="419"/>
      <c r="C189" s="111"/>
      <c r="D189" s="111"/>
      <c r="E189" s="111"/>
      <c r="F189" s="188" t="s">
        <v>1847</v>
      </c>
      <c r="G189" s="199">
        <v>5.44</v>
      </c>
      <c r="H189" s="199">
        <v>2.8</v>
      </c>
      <c r="I189" s="111"/>
      <c r="J189" s="111" t="s">
        <v>1056</v>
      </c>
    </row>
    <row r="190" spans="2:12">
      <c r="B190" s="419"/>
    </row>
    <row r="191" spans="2:12">
      <c r="B191" s="419"/>
      <c r="C191" s="353" t="s">
        <v>1848</v>
      </c>
      <c r="D191" s="197"/>
      <c r="E191" s="197"/>
      <c r="F191" s="197" t="s">
        <v>1810</v>
      </c>
      <c r="G191" s="354">
        <v>7.94</v>
      </c>
      <c r="H191" s="197"/>
      <c r="I191" s="197"/>
      <c r="J191" s="197"/>
    </row>
    <row r="192" spans="2:12">
      <c r="B192" s="419"/>
      <c r="C192" s="349" t="s">
        <v>1848</v>
      </c>
      <c r="D192" s="111"/>
      <c r="E192" s="111"/>
      <c r="F192" s="111" t="s">
        <v>1840</v>
      </c>
      <c r="G192" s="199">
        <v>13.43</v>
      </c>
      <c r="H192" s="111"/>
      <c r="I192" s="111"/>
      <c r="J192" s="111"/>
    </row>
    <row r="193" spans="2:10">
      <c r="B193" s="419"/>
      <c r="C193" s="349" t="s">
        <v>1848</v>
      </c>
      <c r="D193" s="111"/>
      <c r="E193" s="111"/>
      <c r="F193" s="111" t="s">
        <v>1816</v>
      </c>
      <c r="G193" s="199" t="s">
        <v>1056</v>
      </c>
      <c r="H193" s="111"/>
      <c r="I193" s="111"/>
      <c r="J193" s="111"/>
    </row>
    <row r="194" spans="2:10">
      <c r="B194" s="419"/>
      <c r="C194" s="349" t="s">
        <v>1848</v>
      </c>
      <c r="D194" s="111"/>
      <c r="E194" s="111"/>
      <c r="F194" s="111" t="s">
        <v>1841</v>
      </c>
      <c r="G194" s="199">
        <v>23.8</v>
      </c>
      <c r="H194" s="355">
        <v>11.04</v>
      </c>
      <c r="I194" s="111"/>
      <c r="J194" s="200">
        <v>5.44</v>
      </c>
    </row>
    <row r="195" spans="2:10">
      <c r="B195" s="419"/>
      <c r="C195" s="349" t="s">
        <v>1848</v>
      </c>
      <c r="D195" s="111"/>
      <c r="E195" s="111"/>
      <c r="F195" s="111" t="s">
        <v>1842</v>
      </c>
      <c r="G195" s="111" t="s">
        <v>1056</v>
      </c>
      <c r="H195" s="111"/>
      <c r="I195" s="111"/>
      <c r="J195" s="199">
        <v>7.2</v>
      </c>
    </row>
    <row r="196" spans="2:10">
      <c r="B196" s="419"/>
      <c r="C196" s="349" t="s">
        <v>1848</v>
      </c>
      <c r="D196" s="111"/>
      <c r="E196" s="111"/>
      <c r="F196" s="111" t="s">
        <v>1843</v>
      </c>
      <c r="G196" s="199">
        <v>17.88</v>
      </c>
      <c r="H196" s="111"/>
      <c r="I196" s="111"/>
      <c r="J196" s="111"/>
    </row>
    <row r="197" spans="2:10">
      <c r="B197" s="419"/>
      <c r="C197" s="349" t="s">
        <v>1849</v>
      </c>
      <c r="D197" s="111"/>
      <c r="E197" s="111"/>
      <c r="F197" s="111" t="s">
        <v>1844</v>
      </c>
      <c r="G197" s="199">
        <v>16.8</v>
      </c>
      <c r="H197" s="111"/>
      <c r="I197" s="111"/>
      <c r="J197" s="199">
        <v>10.16</v>
      </c>
    </row>
    <row r="198" spans="2:10">
      <c r="B198" s="419"/>
      <c r="C198" s="111" t="s">
        <v>1850</v>
      </c>
      <c r="D198" s="111"/>
      <c r="E198" s="111"/>
      <c r="F198" s="188" t="s">
        <v>1846</v>
      </c>
      <c r="G198" s="111"/>
      <c r="H198" s="111"/>
      <c r="I198" s="111"/>
      <c r="J198" s="199">
        <v>10.98</v>
      </c>
    </row>
    <row r="199" spans="2:10">
      <c r="B199" s="419"/>
      <c r="C199" s="111" t="s">
        <v>1851</v>
      </c>
      <c r="D199" s="111"/>
      <c r="E199" s="111"/>
      <c r="F199" s="188" t="s">
        <v>1847</v>
      </c>
      <c r="G199" s="111"/>
      <c r="H199" s="111"/>
      <c r="I199" s="199">
        <v>11.12</v>
      </c>
      <c r="J199" s="199">
        <v>7.6</v>
      </c>
    </row>
    <row r="200" spans="2:10">
      <c r="B200" s="419"/>
    </row>
    <row r="201" spans="2:10">
      <c r="B201" s="419"/>
      <c r="C201" s="349" t="s">
        <v>1852</v>
      </c>
      <c r="D201" s="111"/>
      <c r="E201" s="111"/>
      <c r="F201" s="111" t="s">
        <v>1810</v>
      </c>
      <c r="G201" s="199"/>
      <c r="H201" s="199">
        <v>15.98</v>
      </c>
      <c r="I201" s="111"/>
      <c r="J201" s="111"/>
    </row>
    <row r="202" spans="2:10">
      <c r="B202" s="419"/>
      <c r="C202" s="349" t="s">
        <v>1852</v>
      </c>
      <c r="D202" s="111"/>
      <c r="E202" s="111"/>
      <c r="F202" s="111" t="s">
        <v>1840</v>
      </c>
      <c r="G202" s="111"/>
      <c r="H202" s="199">
        <v>11</v>
      </c>
      <c r="I202" s="111"/>
      <c r="J202" s="111"/>
    </row>
    <row r="203" spans="2:10">
      <c r="B203" s="419"/>
      <c r="C203" s="349" t="s">
        <v>1852</v>
      </c>
      <c r="D203" s="111"/>
      <c r="E203" s="111"/>
      <c r="F203" s="111" t="s">
        <v>1816</v>
      </c>
      <c r="G203" s="111"/>
      <c r="H203" s="199">
        <v>11.52</v>
      </c>
      <c r="I203" s="111"/>
      <c r="J203" s="111"/>
    </row>
    <row r="204" spans="2:10">
      <c r="B204" s="419"/>
      <c r="C204" s="349" t="s">
        <v>1852</v>
      </c>
      <c r="D204" s="111"/>
      <c r="E204" s="111"/>
      <c r="F204" s="111" t="s">
        <v>1841</v>
      </c>
      <c r="G204" s="199">
        <v>17.28</v>
      </c>
      <c r="H204" s="199">
        <v>8.9600000000000009</v>
      </c>
      <c r="I204" s="111"/>
      <c r="J204" s="111"/>
    </row>
    <row r="205" spans="2:10">
      <c r="B205" s="419"/>
      <c r="C205" s="353" t="s">
        <v>1852</v>
      </c>
      <c r="D205" s="197"/>
      <c r="E205" s="197"/>
      <c r="F205" s="197" t="s">
        <v>1842</v>
      </c>
      <c r="G205" s="197"/>
      <c r="H205" s="197" t="s">
        <v>1056</v>
      </c>
      <c r="I205" s="197"/>
      <c r="J205" s="200">
        <v>6.24</v>
      </c>
    </row>
    <row r="206" spans="2:10">
      <c r="B206" s="419"/>
      <c r="C206" s="349" t="s">
        <v>1852</v>
      </c>
      <c r="D206" s="111"/>
      <c r="E206" s="111"/>
      <c r="F206" s="111" t="s">
        <v>1843</v>
      </c>
      <c r="G206" s="354">
        <v>12.49</v>
      </c>
      <c r="H206" s="111" t="s">
        <v>1056</v>
      </c>
      <c r="I206" s="111"/>
      <c r="J206" s="111"/>
    </row>
    <row r="207" spans="2:10">
      <c r="B207" s="419"/>
      <c r="C207" s="349" t="s">
        <v>1852</v>
      </c>
      <c r="D207" s="111"/>
      <c r="E207" s="111"/>
      <c r="F207" s="111" t="s">
        <v>1844</v>
      </c>
      <c r="G207" s="356">
        <v>11.84</v>
      </c>
      <c r="H207" s="111"/>
      <c r="I207" s="111"/>
      <c r="J207" s="199">
        <v>7.6</v>
      </c>
    </row>
    <row r="208" spans="2:10">
      <c r="B208" s="419"/>
      <c r="C208" s="111" t="s">
        <v>1852</v>
      </c>
      <c r="D208" s="111"/>
      <c r="E208" s="111"/>
      <c r="F208" s="188" t="s">
        <v>1846</v>
      </c>
      <c r="G208" s="111"/>
      <c r="H208" s="111"/>
      <c r="I208" s="111"/>
      <c r="J208" s="199">
        <v>8.75</v>
      </c>
    </row>
    <row r="209" spans="2:10">
      <c r="B209" s="419"/>
      <c r="C209" s="188" t="s">
        <v>1852</v>
      </c>
      <c r="D209" s="111"/>
      <c r="E209" s="111"/>
      <c r="F209" s="188" t="s">
        <v>1847</v>
      </c>
      <c r="G209" s="199">
        <v>18.399999999999999</v>
      </c>
    </row>
    <row r="210" spans="2:10">
      <c r="B210" s="419"/>
    </row>
    <row r="211" spans="2:10">
      <c r="C211" s="111" t="s">
        <v>1853</v>
      </c>
      <c r="D211" s="111"/>
      <c r="E211" s="111"/>
      <c r="F211" s="111" t="s">
        <v>1810</v>
      </c>
      <c r="G211" s="199">
        <v>21.67</v>
      </c>
      <c r="H211" s="111"/>
    </row>
    <row r="212" spans="2:10">
      <c r="C212" s="111"/>
      <c r="D212" s="111"/>
      <c r="E212" s="111"/>
      <c r="F212" s="244" t="s">
        <v>1840</v>
      </c>
      <c r="G212" s="357">
        <v>21.65</v>
      </c>
      <c r="H212" s="357"/>
    </row>
    <row r="213" spans="2:10">
      <c r="C213" s="111"/>
      <c r="D213" s="111"/>
      <c r="E213" s="111"/>
      <c r="F213" s="244" t="s">
        <v>1816</v>
      </c>
      <c r="G213" s="199">
        <v>20.61</v>
      </c>
      <c r="H213" s="358"/>
    </row>
    <row r="214" spans="2:10">
      <c r="C214" s="111"/>
      <c r="D214" s="111"/>
      <c r="E214" s="111"/>
      <c r="F214" s="244" t="s">
        <v>1841</v>
      </c>
      <c r="G214" s="359">
        <v>37.799999999999997</v>
      </c>
      <c r="H214" s="358"/>
    </row>
    <row r="215" spans="2:10">
      <c r="C215" s="197"/>
      <c r="D215" s="197"/>
      <c r="E215" s="197"/>
      <c r="F215" s="360" t="s">
        <v>1842</v>
      </c>
      <c r="G215" s="361">
        <v>14.61</v>
      </c>
    </row>
    <row r="216" spans="2:10">
      <c r="C216" s="111"/>
      <c r="D216" s="111"/>
      <c r="E216" s="111"/>
      <c r="F216" s="244" t="s">
        <v>1843</v>
      </c>
      <c r="G216" s="362">
        <v>58.69</v>
      </c>
      <c r="H216" s="358"/>
    </row>
    <row r="217" spans="2:10">
      <c r="C217" s="111"/>
      <c r="D217" s="111"/>
      <c r="E217" s="111"/>
      <c r="F217" s="244" t="s">
        <v>1844</v>
      </c>
      <c r="G217" s="199">
        <v>20</v>
      </c>
      <c r="H217" s="358"/>
    </row>
    <row r="218" spans="2:10" ht="15.75" thickBot="1">
      <c r="C218" s="191"/>
      <c r="D218" s="191"/>
      <c r="E218" s="363"/>
      <c r="F218" s="364" t="s">
        <v>1846</v>
      </c>
      <c r="G218" s="365">
        <v>18.12</v>
      </c>
      <c r="H218" s="366"/>
    </row>
    <row r="219" spans="2:10">
      <c r="C219" s="111"/>
      <c r="D219" s="111"/>
      <c r="E219" s="111"/>
      <c r="F219" s="188" t="s">
        <v>1847</v>
      </c>
      <c r="G219" s="199">
        <v>21.4</v>
      </c>
    </row>
    <row r="221" spans="2:10">
      <c r="C221" s="191" t="s">
        <v>1854</v>
      </c>
      <c r="D221" s="191"/>
      <c r="E221" s="191"/>
      <c r="F221" s="191"/>
      <c r="G221" s="191" t="s">
        <v>1810</v>
      </c>
      <c r="H221" s="198">
        <v>13.48</v>
      </c>
      <c r="I221" s="191"/>
      <c r="J221" s="191"/>
    </row>
    <row r="222" spans="2:10">
      <c r="C222" s="111"/>
      <c r="D222" s="111"/>
      <c r="E222" s="111"/>
      <c r="F222" s="111"/>
      <c r="G222" s="111" t="s">
        <v>1840</v>
      </c>
      <c r="H222" s="199">
        <v>39</v>
      </c>
      <c r="I222" s="111"/>
      <c r="J222" s="111"/>
    </row>
    <row r="223" spans="2:10">
      <c r="C223" s="111"/>
      <c r="D223" s="111"/>
      <c r="E223" s="111"/>
      <c r="F223" s="111"/>
      <c r="G223" s="111" t="s">
        <v>1816</v>
      </c>
      <c r="H223" s="199">
        <v>33</v>
      </c>
      <c r="I223" s="111"/>
      <c r="J223" s="111"/>
    </row>
    <row r="224" spans="2:10">
      <c r="C224" s="111"/>
      <c r="D224" s="111"/>
      <c r="E224" s="111"/>
      <c r="F224" s="111"/>
      <c r="G224" s="197" t="s">
        <v>1841</v>
      </c>
      <c r="H224" s="200">
        <v>12.5</v>
      </c>
      <c r="I224" s="111"/>
      <c r="J224" s="111"/>
    </row>
    <row r="225" spans="3:12">
      <c r="C225" s="111"/>
      <c r="D225" s="111"/>
      <c r="E225" s="111"/>
      <c r="F225" s="111"/>
      <c r="G225" s="111" t="s">
        <v>1842</v>
      </c>
      <c r="H225" s="111"/>
      <c r="I225" s="111" t="s">
        <v>1056</v>
      </c>
      <c r="J225" s="111"/>
      <c r="L225" s="289"/>
    </row>
    <row r="226" spans="3:12">
      <c r="C226" s="111"/>
      <c r="D226" s="111"/>
      <c r="E226" s="111"/>
      <c r="F226" s="111"/>
      <c r="G226" s="111" t="s">
        <v>1844</v>
      </c>
      <c r="H226" s="111" t="s">
        <v>1056</v>
      </c>
      <c r="I226" s="111"/>
      <c r="J226" s="111"/>
      <c r="L226" s="289"/>
    </row>
    <row r="227" spans="3:12">
      <c r="C227" s="111"/>
      <c r="D227" s="111"/>
      <c r="E227" s="111"/>
      <c r="F227" s="111"/>
      <c r="G227" s="188" t="s">
        <v>1846</v>
      </c>
      <c r="H227" s="199">
        <v>14.84</v>
      </c>
      <c r="I227" s="111"/>
      <c r="J227" s="111"/>
      <c r="L227" s="289"/>
    </row>
    <row r="228" spans="3:12">
      <c r="C228" s="111"/>
      <c r="D228" s="111"/>
      <c r="E228" s="111"/>
      <c r="F228" s="111"/>
      <c r="G228" s="111" t="s">
        <v>1855</v>
      </c>
      <c r="H228" s="111"/>
      <c r="I228" s="111"/>
      <c r="J228" s="111"/>
    </row>
    <row r="230" spans="3:12">
      <c r="C230" s="109" t="s">
        <v>113</v>
      </c>
      <c r="D230" s="109" t="s">
        <v>26</v>
      </c>
      <c r="E230" s="109" t="s">
        <v>27</v>
      </c>
    </row>
    <row r="231" spans="3:12">
      <c r="C231" s="111" t="s">
        <v>883</v>
      </c>
      <c r="D231" s="111" t="s">
        <v>884</v>
      </c>
      <c r="E231" s="111" t="s">
        <v>885</v>
      </c>
    </row>
    <row r="232" spans="3:12">
      <c r="C232" s="111"/>
      <c r="D232" s="111" t="s">
        <v>886</v>
      </c>
      <c r="E232" s="111" t="s">
        <v>887</v>
      </c>
    </row>
    <row r="233" spans="3:12">
      <c r="C233" s="111" t="s">
        <v>883</v>
      </c>
      <c r="D233" s="111" t="s">
        <v>877</v>
      </c>
      <c r="E233" s="111" t="s">
        <v>888</v>
      </c>
    </row>
    <row r="234" spans="3:12">
      <c r="C234" s="111" t="s">
        <v>889</v>
      </c>
      <c r="D234" s="111" t="s">
        <v>879</v>
      </c>
      <c r="E234" s="111" t="s">
        <v>890</v>
      </c>
    </row>
    <row r="235" spans="3:12">
      <c r="C235" s="185" t="s">
        <v>891</v>
      </c>
      <c r="D235" s="185" t="s">
        <v>42</v>
      </c>
      <c r="E235" s="185" t="s">
        <v>892</v>
      </c>
    </row>
    <row r="236" spans="3:12">
      <c r="C236" s="184" t="s">
        <v>883</v>
      </c>
      <c r="D236" s="184" t="s">
        <v>882</v>
      </c>
      <c r="E236" s="184" t="s">
        <v>893</v>
      </c>
    </row>
    <row r="237" spans="3:12">
      <c r="C237" s="111" t="s">
        <v>883</v>
      </c>
      <c r="D237" s="111" t="s">
        <v>894</v>
      </c>
      <c r="E237" s="111" t="s">
        <v>895</v>
      </c>
    </row>
    <row r="238" spans="3:12">
      <c r="C238" s="111" t="s">
        <v>883</v>
      </c>
      <c r="D238" s="111" t="s">
        <v>896</v>
      </c>
      <c r="E238" s="111" t="s">
        <v>897</v>
      </c>
    </row>
    <row r="239" spans="3:12">
      <c r="C239" s="184" t="s">
        <v>883</v>
      </c>
      <c r="D239" s="184" t="s">
        <v>874</v>
      </c>
      <c r="E239" s="184" t="s">
        <v>898</v>
      </c>
    </row>
    <row r="240" spans="3:12">
      <c r="C240" s="111" t="s">
        <v>883</v>
      </c>
      <c r="D240" s="111" t="s">
        <v>54</v>
      </c>
      <c r="E240" s="111" t="s">
        <v>899</v>
      </c>
    </row>
    <row r="241" spans="2:5">
      <c r="C241" s="188"/>
      <c r="D241" s="111"/>
      <c r="E241" s="111"/>
    </row>
    <row r="244" spans="2:5" ht="18.75">
      <c r="B244" s="29" t="s">
        <v>25</v>
      </c>
      <c r="C244" s="31" t="s">
        <v>26</v>
      </c>
      <c r="D244" s="31" t="s">
        <v>27</v>
      </c>
      <c r="E244" s="28" t="s">
        <v>143</v>
      </c>
    </row>
    <row r="245" spans="2:5" ht="18.75">
      <c r="B245" s="29"/>
      <c r="C245" s="31"/>
      <c r="D245" s="31"/>
      <c r="E245" s="28"/>
    </row>
    <row r="246" spans="2:5">
      <c r="B246" t="s">
        <v>925</v>
      </c>
      <c r="C246" t="s">
        <v>926</v>
      </c>
      <c r="D246" s="41"/>
      <c r="E246" s="41" t="s">
        <v>927</v>
      </c>
    </row>
    <row r="247" spans="2:5">
      <c r="B247" t="s">
        <v>925</v>
      </c>
      <c r="C247" t="s">
        <v>42</v>
      </c>
      <c r="D247" s="93">
        <v>7.86</v>
      </c>
      <c r="E247" s="41" t="s">
        <v>928</v>
      </c>
    </row>
    <row r="248" spans="2:5">
      <c r="D248" s="93"/>
      <c r="E248" s="41"/>
    </row>
    <row r="249" spans="2:5">
      <c r="B249" t="s">
        <v>925</v>
      </c>
      <c r="C249" t="s">
        <v>874</v>
      </c>
      <c r="D249" s="41" t="s">
        <v>929</v>
      </c>
    </row>
    <row r="250" spans="2:5">
      <c r="B250" t="s">
        <v>925</v>
      </c>
      <c r="C250" t="s">
        <v>930</v>
      </c>
      <c r="E250" s="41" t="s">
        <v>931</v>
      </c>
    </row>
    <row r="251" spans="2:5">
      <c r="B251" t="s">
        <v>925</v>
      </c>
      <c r="C251" t="s">
        <v>933</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9"/>
  <sheetViews>
    <sheetView topLeftCell="A10" workbookViewId="0">
      <selection activeCell="C25" sqref="C25:E25"/>
    </sheetView>
  </sheetViews>
  <sheetFormatPr defaultRowHeight="15"/>
  <cols>
    <col min="1" max="1" width="9.140625" style="481"/>
    <col min="2" max="2" width="20.85546875" customWidth="1"/>
    <col min="3" max="3" width="61.140625" customWidth="1"/>
    <col min="4" max="4" width="19.28515625" bestFit="1" customWidth="1"/>
    <col min="6" max="6" width="15.7109375" bestFit="1" customWidth="1"/>
    <col min="8" max="8" width="10.42578125" bestFit="1" customWidth="1"/>
    <col min="9" max="9" width="5.42578125" bestFit="1" customWidth="1"/>
    <col min="10" max="10" width="9.42578125" bestFit="1" customWidth="1"/>
    <col min="11" max="11" width="11.85546875" bestFit="1" customWidth="1"/>
  </cols>
  <sheetData>
    <row r="1" spans="1:13">
      <c r="C1" s="7"/>
      <c r="D1" s="41"/>
      <c r="E1" s="41"/>
      <c r="F1" s="41"/>
      <c r="G1" s="41" t="s">
        <v>924</v>
      </c>
      <c r="H1" s="41"/>
      <c r="I1" s="41"/>
      <c r="J1" s="41"/>
      <c r="K1" s="41"/>
      <c r="L1" s="41"/>
      <c r="M1" s="41"/>
    </row>
    <row r="2" spans="1:13">
      <c r="C2" s="7"/>
      <c r="D2" s="41"/>
      <c r="E2" s="41"/>
      <c r="F2" s="41"/>
      <c r="G2" s="41"/>
      <c r="H2" s="41"/>
      <c r="I2" s="41"/>
      <c r="J2" s="41"/>
      <c r="K2" s="41"/>
      <c r="L2" s="41"/>
      <c r="M2" s="41"/>
    </row>
    <row r="3" spans="1:13">
      <c r="D3" s="158" t="s">
        <v>488</v>
      </c>
      <c r="E3" s="158" t="s">
        <v>489</v>
      </c>
      <c r="F3" s="158" t="s">
        <v>490</v>
      </c>
      <c r="G3" s="158"/>
      <c r="H3" s="158" t="s">
        <v>491</v>
      </c>
      <c r="I3" s="158" t="s">
        <v>492</v>
      </c>
      <c r="J3" s="158" t="s">
        <v>493</v>
      </c>
      <c r="K3" s="158" t="s">
        <v>494</v>
      </c>
      <c r="L3" s="158" t="s">
        <v>495</v>
      </c>
      <c r="M3" s="158" t="s">
        <v>126</v>
      </c>
    </row>
    <row r="4" spans="1:13">
      <c r="C4" t="s">
        <v>1805</v>
      </c>
      <c r="D4" s="92" t="s">
        <v>122</v>
      </c>
      <c r="E4" s="143">
        <v>6.48</v>
      </c>
      <c r="F4" s="158"/>
      <c r="G4" s="158"/>
      <c r="H4" s="158"/>
      <c r="I4" s="158"/>
      <c r="J4" s="158"/>
      <c r="K4" s="158"/>
      <c r="L4" s="158"/>
      <c r="M4" s="158"/>
    </row>
    <row r="5" spans="1:13" s="415" customFormat="1">
      <c r="A5" s="481"/>
      <c r="D5" s="92"/>
      <c r="E5" s="143"/>
      <c r="F5" s="158"/>
      <c r="G5" s="158"/>
      <c r="H5" s="158"/>
      <c r="I5" s="158"/>
      <c r="J5" s="158"/>
      <c r="K5" s="158"/>
      <c r="L5" s="158"/>
      <c r="M5" s="158"/>
    </row>
    <row r="6" spans="1:13" s="415" customFormat="1">
      <c r="A6" s="481"/>
      <c r="C6" s="415" t="s">
        <v>1490</v>
      </c>
      <c r="D6" s="92"/>
      <c r="E6" s="143"/>
      <c r="F6" s="158"/>
      <c r="G6" s="158"/>
      <c r="H6" s="158"/>
      <c r="I6" s="158"/>
      <c r="J6" s="158"/>
      <c r="K6" s="158"/>
      <c r="L6" s="158"/>
      <c r="M6" s="158"/>
    </row>
    <row r="7" spans="1:13" s="415" customFormat="1">
      <c r="A7" s="481"/>
      <c r="C7" s="415" t="s">
        <v>2077</v>
      </c>
      <c r="D7" s="92"/>
      <c r="E7" s="143"/>
      <c r="F7" s="158"/>
      <c r="G7" s="158"/>
      <c r="H7" s="158"/>
      <c r="I7" s="158"/>
      <c r="J7" s="158"/>
      <c r="K7" s="158"/>
      <c r="L7" s="158"/>
      <c r="M7" s="158"/>
    </row>
    <row r="8" spans="1:13">
      <c r="C8" t="s">
        <v>2078</v>
      </c>
      <c r="D8" s="7"/>
      <c r="E8" s="158"/>
      <c r="F8" s="158"/>
      <c r="G8" s="158"/>
      <c r="H8" s="158"/>
      <c r="I8" s="158"/>
      <c r="J8" s="158"/>
      <c r="K8" s="158"/>
      <c r="L8" s="158"/>
      <c r="M8" s="158"/>
    </row>
    <row r="9" spans="1:13" s="415" customFormat="1">
      <c r="A9" s="481"/>
      <c r="D9" s="7"/>
      <c r="E9" s="158"/>
      <c r="F9"/>
      <c r="G9" s="158"/>
      <c r="H9" s="158"/>
      <c r="I9" s="158"/>
      <c r="J9"/>
      <c r="K9" s="158"/>
      <c r="L9" s="158"/>
      <c r="M9" s="158"/>
    </row>
    <row r="10" spans="1:13">
      <c r="C10" s="7" t="s">
        <v>1457</v>
      </c>
      <c r="D10" s="7"/>
      <c r="E10" s="158"/>
      <c r="F10" s="158"/>
      <c r="G10" s="158"/>
      <c r="H10" s="158"/>
      <c r="I10" s="158"/>
      <c r="J10" s="158" t="s">
        <v>2723</v>
      </c>
      <c r="K10" s="158"/>
      <c r="L10" s="158"/>
      <c r="M10" s="158"/>
    </row>
    <row r="11" spans="1:13">
      <c r="C11" t="s">
        <v>918</v>
      </c>
      <c r="D11" s="7"/>
      <c r="E11" s="158"/>
      <c r="F11" s="158" t="s">
        <v>2721</v>
      </c>
      <c r="G11" s="158"/>
      <c r="H11" s="158"/>
      <c r="I11" s="158"/>
      <c r="J11" s="158"/>
      <c r="K11" s="158"/>
      <c r="L11" s="158"/>
      <c r="M11" s="158"/>
    </row>
    <row r="12" spans="1:13">
      <c r="C12" t="s">
        <v>919</v>
      </c>
      <c r="D12" s="7"/>
      <c r="E12" s="158"/>
      <c r="G12" s="158"/>
      <c r="H12" s="158"/>
      <c r="I12" s="158"/>
      <c r="J12" s="158"/>
      <c r="K12" s="158"/>
      <c r="L12" s="158"/>
      <c r="M12" s="158"/>
    </row>
    <row r="13" spans="1:13">
      <c r="C13" t="s">
        <v>920</v>
      </c>
      <c r="D13" s="7"/>
      <c r="E13" s="158"/>
      <c r="F13" s="158"/>
      <c r="G13" s="158"/>
      <c r="H13" s="158"/>
      <c r="I13" s="158"/>
      <c r="J13" s="158"/>
      <c r="K13" s="158"/>
      <c r="L13" s="158"/>
      <c r="M13" s="158"/>
    </row>
    <row r="14" spans="1:13">
      <c r="C14" t="s">
        <v>921</v>
      </c>
      <c r="D14" s="7"/>
      <c r="E14" s="158"/>
      <c r="F14" s="158"/>
      <c r="G14" s="158"/>
      <c r="H14" s="158"/>
      <c r="I14" s="158"/>
      <c r="J14" s="158"/>
      <c r="K14" s="158"/>
      <c r="L14" s="158"/>
      <c r="M14" s="158"/>
    </row>
    <row r="15" spans="1:13">
      <c r="C15" t="s">
        <v>922</v>
      </c>
      <c r="D15" s="7"/>
      <c r="E15" s="158"/>
      <c r="F15" s="158"/>
      <c r="G15" s="158"/>
      <c r="H15" s="158"/>
      <c r="I15" s="158"/>
      <c r="J15" s="158"/>
      <c r="K15" s="158"/>
      <c r="L15" s="158"/>
      <c r="M15" s="158"/>
    </row>
    <row r="16" spans="1:13">
      <c r="C16" t="s">
        <v>923</v>
      </c>
      <c r="D16" s="7"/>
      <c r="E16" s="158"/>
      <c r="F16" s="158"/>
      <c r="G16" s="158"/>
      <c r="H16" s="158"/>
      <c r="I16" s="158"/>
      <c r="J16" s="158"/>
      <c r="K16" s="158"/>
      <c r="L16" s="158"/>
      <c r="M16" s="158"/>
    </row>
    <row r="17" spans="1:13">
      <c r="C17" s="7"/>
      <c r="D17" s="7"/>
      <c r="E17" s="158"/>
      <c r="F17" s="158"/>
      <c r="G17" s="158"/>
      <c r="H17" s="158"/>
      <c r="I17" s="158"/>
      <c r="J17" s="158"/>
      <c r="K17" s="158"/>
      <c r="L17" s="158"/>
      <c r="M17" s="158"/>
    </row>
    <row r="18" spans="1:13">
      <c r="C18" s="17" t="s">
        <v>1456</v>
      </c>
      <c r="D18" s="7"/>
      <c r="E18" s="158"/>
      <c r="F18" s="158" t="s">
        <v>2722</v>
      </c>
      <c r="G18" s="158"/>
      <c r="H18" s="158"/>
      <c r="I18" s="158"/>
      <c r="J18" s="158"/>
      <c r="K18" s="158"/>
      <c r="L18" s="158"/>
      <c r="M18" s="158"/>
    </row>
    <row r="19" spans="1:13">
      <c r="C19" t="s">
        <v>915</v>
      </c>
      <c r="D19" s="7"/>
      <c r="E19" s="158"/>
      <c r="F19" s="158"/>
      <c r="G19" s="158"/>
      <c r="H19" s="158"/>
      <c r="I19" s="158"/>
      <c r="J19" s="158"/>
      <c r="K19" s="158"/>
      <c r="L19" s="158"/>
      <c r="M19" s="158"/>
    </row>
    <row r="20" spans="1:13">
      <c r="C20" s="7"/>
      <c r="D20" s="7"/>
      <c r="E20" s="158"/>
      <c r="F20" s="158"/>
      <c r="G20" s="158"/>
      <c r="H20" s="158"/>
      <c r="I20" s="158"/>
      <c r="J20" s="158"/>
      <c r="K20" s="158"/>
      <c r="L20" s="158"/>
      <c r="M20" s="158"/>
    </row>
    <row r="21" spans="1:13">
      <c r="C21" s="7" t="s">
        <v>2630</v>
      </c>
      <c r="E21" s="41"/>
      <c r="F21" s="41"/>
      <c r="G21" s="41"/>
      <c r="H21" s="41"/>
      <c r="I21" s="41"/>
      <c r="J21" s="41"/>
      <c r="K21" s="41"/>
      <c r="L21" s="41"/>
      <c r="M21" s="41"/>
    </row>
    <row r="22" spans="1:13" ht="45">
      <c r="B22" s="502" t="s">
        <v>2631</v>
      </c>
      <c r="C22" s="380" t="s">
        <v>1964</v>
      </c>
      <c r="D22" t="s">
        <v>122</v>
      </c>
      <c r="E22">
        <v>67</v>
      </c>
    </row>
    <row r="23" spans="1:13" ht="45">
      <c r="B23" s="41"/>
      <c r="C23" s="380" t="s">
        <v>2629</v>
      </c>
    </row>
    <row r="24" spans="1:13">
      <c r="B24" s="41"/>
    </row>
    <row r="25" spans="1:13">
      <c r="B25" s="41" t="s">
        <v>2632</v>
      </c>
      <c r="C25" t="s">
        <v>2633</v>
      </c>
      <c r="D25" t="s">
        <v>122</v>
      </c>
      <c r="E25">
        <v>13.97</v>
      </c>
    </row>
    <row r="26" spans="1:13" s="481" customFormat="1">
      <c r="B26" s="417"/>
      <c r="C26" s="481" t="s">
        <v>2634</v>
      </c>
      <c r="D26" s="481" t="s">
        <v>122</v>
      </c>
      <c r="E26" s="481">
        <v>23.61</v>
      </c>
    </row>
    <row r="27" spans="1:13" s="481" customFormat="1">
      <c r="B27" s="417"/>
    </row>
    <row r="28" spans="1:13" s="481" customFormat="1">
      <c r="B28" s="417"/>
    </row>
    <row r="29" spans="1:13">
      <c r="A29" s="481" t="s">
        <v>2954</v>
      </c>
      <c r="B29" s="41"/>
      <c r="C29" s="41" t="s">
        <v>1782</v>
      </c>
      <c r="D29" s="17" t="s">
        <v>142</v>
      </c>
      <c r="E29" s="17">
        <v>2.89</v>
      </c>
      <c r="F29" s="17" t="s">
        <v>628</v>
      </c>
      <c r="G29" s="17" t="s">
        <v>42</v>
      </c>
      <c r="H29" s="17">
        <v>2.1800000000000002</v>
      </c>
      <c r="I29" s="17" t="s">
        <v>116</v>
      </c>
      <c r="J29" s="17"/>
    </row>
    <row r="30" spans="1:13">
      <c r="B30" s="41"/>
    </row>
    <row r="31" spans="1:13">
      <c r="B31" s="41"/>
      <c r="C31" s="7" t="s">
        <v>2660</v>
      </c>
    </row>
    <row r="32" spans="1:13">
      <c r="B32" s="41"/>
      <c r="C32" s="482" t="s">
        <v>2661</v>
      </c>
    </row>
    <row r="33" spans="2:10">
      <c r="B33" s="41"/>
    </row>
    <row r="34" spans="2:10">
      <c r="B34" s="41"/>
      <c r="C34" s="7" t="s">
        <v>1463</v>
      </c>
    </row>
    <row r="35" spans="2:10">
      <c r="B35" s="56"/>
      <c r="C35" t="s">
        <v>246</v>
      </c>
      <c r="D35" s="45" t="s">
        <v>2025</v>
      </c>
    </row>
    <row r="36" spans="2:10">
      <c r="B36" s="56"/>
      <c r="C36" t="s">
        <v>913</v>
      </c>
      <c r="D36" s="404" t="s">
        <v>2025</v>
      </c>
    </row>
    <row r="38" spans="2:10" ht="20.25" customHeight="1">
      <c r="C38" t="s">
        <v>1941</v>
      </c>
      <c r="D38" s="404" t="s">
        <v>2025</v>
      </c>
      <c r="E38" s="41"/>
      <c r="F38" s="80"/>
      <c r="H38" s="89"/>
      <c r="I38" s="84"/>
      <c r="J38" s="84"/>
    </row>
    <row r="39" spans="2:10" ht="15.75">
      <c r="C39" s="41" t="s">
        <v>1782</v>
      </c>
      <c r="D39" s="84" t="s">
        <v>1308</v>
      </c>
      <c r="E39" s="87">
        <v>4.7</v>
      </c>
      <c r="F39" s="87"/>
      <c r="G39" s="84" t="s">
        <v>1087</v>
      </c>
      <c r="H39" s="84" t="s">
        <v>2020</v>
      </c>
      <c r="I39" s="84" t="s">
        <v>2021</v>
      </c>
      <c r="J39" s="84"/>
    </row>
    <row r="40" spans="2:10">
      <c r="C40" t="s">
        <v>2024</v>
      </c>
      <c r="D40" s="17" t="s">
        <v>120</v>
      </c>
      <c r="E40" s="17">
        <v>3.98</v>
      </c>
    </row>
    <row r="41" spans="2:10">
      <c r="C41" t="s">
        <v>914</v>
      </c>
      <c r="D41" s="17"/>
    </row>
    <row r="43" spans="2:10">
      <c r="C43" t="s">
        <v>130</v>
      </c>
      <c r="D43" s="18" t="s">
        <v>122</v>
      </c>
      <c r="E43" s="18">
        <v>2.97</v>
      </c>
      <c r="F43" s="18"/>
      <c r="G43" s="18"/>
      <c r="H43" t="s">
        <v>123</v>
      </c>
      <c r="I43">
        <v>2.79</v>
      </c>
    </row>
    <row r="44" spans="2:10">
      <c r="B44" s="63"/>
      <c r="C44" s="63" t="s">
        <v>1460</v>
      </c>
    </row>
    <row r="45" spans="2:10">
      <c r="C45" t="s">
        <v>917</v>
      </c>
    </row>
    <row r="47" spans="2:10">
      <c r="B47" s="45" t="s">
        <v>1459</v>
      </c>
      <c r="C47" s="7" t="s">
        <v>1458</v>
      </c>
    </row>
    <row r="48" spans="2:10">
      <c r="B48" s="63"/>
      <c r="C48" s="63" t="s">
        <v>1164</v>
      </c>
    </row>
    <row r="49" spans="1:8">
      <c r="B49" s="63"/>
      <c r="C49" s="63" t="s">
        <v>1228</v>
      </c>
      <c r="D49" s="17" t="s">
        <v>122</v>
      </c>
      <c r="E49" s="17">
        <v>14.63</v>
      </c>
    </row>
    <row r="50" spans="1:8">
      <c r="C50" s="416" t="s">
        <v>2072</v>
      </c>
    </row>
    <row r="53" spans="1:8">
      <c r="C53" s="7" t="s">
        <v>1461</v>
      </c>
    </row>
    <row r="54" spans="1:8">
      <c r="B54" s="63" t="s">
        <v>1455</v>
      </c>
      <c r="C54" s="111" t="s">
        <v>1008</v>
      </c>
      <c r="D54" s="197" t="s">
        <v>977</v>
      </c>
      <c r="E54" s="197" t="s">
        <v>1009</v>
      </c>
      <c r="F54" s="18"/>
      <c r="G54" t="s">
        <v>1010</v>
      </c>
      <c r="H54" s="18"/>
    </row>
    <row r="55" spans="1:8">
      <c r="C55" s="111" t="s">
        <v>1008</v>
      </c>
      <c r="D55" s="197" t="s">
        <v>976</v>
      </c>
      <c r="E55" s="197" t="s">
        <v>1009</v>
      </c>
      <c r="F55" s="18"/>
      <c r="G55" t="s">
        <v>1011</v>
      </c>
      <c r="H55" s="18"/>
    </row>
    <row r="56" spans="1:8">
      <c r="C56" s="111" t="s">
        <v>1008</v>
      </c>
      <c r="D56" s="197" t="s">
        <v>975</v>
      </c>
      <c r="E56" s="197" t="s">
        <v>1009</v>
      </c>
      <c r="F56" s="18"/>
      <c r="H56" s="18"/>
    </row>
    <row r="57" spans="1:8">
      <c r="C57" s="111" t="s">
        <v>1008</v>
      </c>
      <c r="D57" s="197" t="s">
        <v>977</v>
      </c>
      <c r="E57" s="197" t="s">
        <v>1009</v>
      </c>
      <c r="F57" s="18"/>
      <c r="H57" s="18"/>
    </row>
    <row r="58" spans="1:8">
      <c r="B58" s="17" t="s">
        <v>1136</v>
      </c>
      <c r="C58" s="13" t="s">
        <v>1795</v>
      </c>
      <c r="D58" s="204" t="s">
        <v>122</v>
      </c>
      <c r="E58" s="142">
        <v>15.98</v>
      </c>
    </row>
    <row r="59" spans="1:8">
      <c r="B59" s="17" t="s">
        <v>1135</v>
      </c>
    </row>
    <row r="60" spans="1:8">
      <c r="C60" s="17" t="s">
        <v>2057</v>
      </c>
    </row>
    <row r="61" spans="1:8" s="415" customFormat="1">
      <c r="A61" s="481"/>
      <c r="C61" s="416" t="s">
        <v>2058</v>
      </c>
    </row>
    <row r="62" spans="1:8">
      <c r="C62" s="17" t="s">
        <v>2059</v>
      </c>
    </row>
    <row r="63" spans="1:8" s="415" customFormat="1">
      <c r="A63" s="481"/>
      <c r="B63" s="415" t="s">
        <v>2361</v>
      </c>
      <c r="C63" s="417" t="s">
        <v>2360</v>
      </c>
      <c r="G63" s="415" t="s">
        <v>2362</v>
      </c>
    </row>
    <row r="64" spans="1:8">
      <c r="C64" s="17" t="s">
        <v>1462</v>
      </c>
    </row>
    <row r="65" spans="1:17">
      <c r="C65" s="41"/>
    </row>
    <row r="66" spans="1:17">
      <c r="C66" t="s">
        <v>1319</v>
      </c>
      <c r="D66" t="s">
        <v>1320</v>
      </c>
      <c r="E66">
        <v>38</v>
      </c>
    </row>
    <row r="68" spans="1:17">
      <c r="C68" t="s">
        <v>916</v>
      </c>
    </row>
    <row r="70" spans="1:17" s="63" customFormat="1">
      <c r="A70" s="419"/>
    </row>
    <row r="71" spans="1:17">
      <c r="C71" t="s">
        <v>960</v>
      </c>
    </row>
    <row r="73" spans="1:17">
      <c r="N73" t="s">
        <v>961</v>
      </c>
    </row>
    <row r="74" spans="1:17">
      <c r="E74" t="s">
        <v>962</v>
      </c>
      <c r="F74" t="s">
        <v>963</v>
      </c>
      <c r="G74" t="s">
        <v>964</v>
      </c>
      <c r="J74" t="s">
        <v>965</v>
      </c>
      <c r="L74" t="s">
        <v>966</v>
      </c>
    </row>
    <row r="75" spans="1:17">
      <c r="E75" s="111" t="s">
        <v>967</v>
      </c>
      <c r="F75" s="111" t="s">
        <v>968</v>
      </c>
      <c r="G75" s="111" t="s">
        <v>969</v>
      </c>
      <c r="J75" t="s">
        <v>970</v>
      </c>
      <c r="L75" t="s">
        <v>971</v>
      </c>
      <c r="N75" t="s">
        <v>972</v>
      </c>
      <c r="P75" t="s">
        <v>973</v>
      </c>
      <c r="Q75" t="s">
        <v>974</v>
      </c>
    </row>
    <row r="76" spans="1:17">
      <c r="E76" s="111" t="s">
        <v>967</v>
      </c>
      <c r="F76" s="111" t="s">
        <v>975</v>
      </c>
      <c r="G76" s="111" t="s">
        <v>969</v>
      </c>
      <c r="J76" t="s">
        <v>970</v>
      </c>
      <c r="L76" t="s">
        <v>971</v>
      </c>
    </row>
    <row r="77" spans="1:17">
      <c r="D77" s="95"/>
      <c r="E77" s="111" t="s">
        <v>967</v>
      </c>
      <c r="F77" s="191" t="s">
        <v>976</v>
      </c>
      <c r="G77" s="191" t="s">
        <v>969</v>
      </c>
      <c r="H77" s="95"/>
      <c r="J77" t="s">
        <v>970</v>
      </c>
      <c r="L77" t="s">
        <v>971</v>
      </c>
    </row>
    <row r="78" spans="1:17">
      <c r="E78" s="111" t="s">
        <v>967</v>
      </c>
      <c r="F78" s="111" t="s">
        <v>977</v>
      </c>
      <c r="G78" s="111" t="s">
        <v>969</v>
      </c>
      <c r="J78" t="s">
        <v>970</v>
      </c>
      <c r="L78" t="s">
        <v>971</v>
      </c>
    </row>
    <row r="80" spans="1:17">
      <c r="E80" t="s">
        <v>42</v>
      </c>
    </row>
    <row r="81" spans="3:14">
      <c r="C81" t="s">
        <v>968</v>
      </c>
      <c r="G81" t="s">
        <v>978</v>
      </c>
      <c r="N81" t="s">
        <v>979</v>
      </c>
    </row>
    <row r="82" spans="3:14">
      <c r="C82" t="s">
        <v>975</v>
      </c>
      <c r="G82" t="s">
        <v>980</v>
      </c>
      <c r="N82" t="s">
        <v>981</v>
      </c>
    </row>
    <row r="83" spans="3:14">
      <c r="C83" t="s">
        <v>976</v>
      </c>
    </row>
    <row r="84" spans="3:14">
      <c r="C84" t="s">
        <v>977</v>
      </c>
    </row>
    <row r="86" spans="3:14">
      <c r="N86" t="s">
        <v>982</v>
      </c>
    </row>
    <row r="87" spans="3:14">
      <c r="E87" s="192" t="s">
        <v>983</v>
      </c>
      <c r="F87" s="192" t="s">
        <v>984</v>
      </c>
      <c r="G87" s="12" t="s">
        <v>985</v>
      </c>
      <c r="H87" s="192" t="s">
        <v>153</v>
      </c>
    </row>
    <row r="88" spans="3:14">
      <c r="E88" s="12" t="s">
        <v>986</v>
      </c>
      <c r="F88" s="12" t="s">
        <v>977</v>
      </c>
      <c r="G88" s="12" t="s">
        <v>987</v>
      </c>
      <c r="H88" s="193">
        <v>5.94</v>
      </c>
      <c r="N88" t="s">
        <v>988</v>
      </c>
    </row>
    <row r="89" spans="3:14">
      <c r="E89" s="12" t="s">
        <v>986</v>
      </c>
      <c r="F89" s="12" t="s">
        <v>989</v>
      </c>
      <c r="G89" s="12" t="s">
        <v>990</v>
      </c>
      <c r="H89" s="193">
        <v>6.4</v>
      </c>
    </row>
    <row r="90" spans="3:14">
      <c r="E90" s="12" t="s">
        <v>986</v>
      </c>
      <c r="F90" s="12" t="s">
        <v>975</v>
      </c>
      <c r="G90" s="12" t="s">
        <v>991</v>
      </c>
      <c r="H90" s="12" t="s">
        <v>971</v>
      </c>
    </row>
    <row r="91" spans="3:14">
      <c r="E91" s="12" t="s">
        <v>986</v>
      </c>
      <c r="F91" s="12" t="s">
        <v>992</v>
      </c>
      <c r="G91" s="12" t="s">
        <v>993</v>
      </c>
      <c r="H91" s="193">
        <v>5.07</v>
      </c>
      <c r="N91" t="s">
        <v>994</v>
      </c>
    </row>
    <row r="92" spans="3:14">
      <c r="E92" s="12" t="s">
        <v>986</v>
      </c>
      <c r="F92" s="12" t="s">
        <v>995</v>
      </c>
      <c r="G92" s="12" t="s">
        <v>996</v>
      </c>
      <c r="H92" s="193">
        <v>4.91</v>
      </c>
      <c r="N92" t="s">
        <v>997</v>
      </c>
    </row>
    <row r="93" spans="3:14">
      <c r="E93" s="12" t="s">
        <v>986</v>
      </c>
      <c r="F93" s="12" t="s">
        <v>998</v>
      </c>
      <c r="G93" s="194" t="s">
        <v>999</v>
      </c>
      <c r="H93" s="195">
        <v>4.8099999999999996</v>
      </c>
    </row>
    <row r="94" spans="3:14">
      <c r="E94" s="12" t="s">
        <v>986</v>
      </c>
      <c r="F94" s="12" t="s">
        <v>976</v>
      </c>
      <c r="G94" s="12" t="s">
        <v>987</v>
      </c>
      <c r="H94" s="193">
        <v>5.77</v>
      </c>
    </row>
    <row r="95" spans="3:14">
      <c r="E95" s="12" t="s">
        <v>986</v>
      </c>
      <c r="F95" s="12" t="s">
        <v>976</v>
      </c>
      <c r="G95" s="12" t="s">
        <v>990</v>
      </c>
      <c r="H95" s="193">
        <v>6.91</v>
      </c>
    </row>
    <row r="96" spans="3:14">
      <c r="E96" s="12" t="s">
        <v>986</v>
      </c>
      <c r="F96" s="12" t="s">
        <v>976</v>
      </c>
      <c r="G96" s="12" t="s">
        <v>991</v>
      </c>
      <c r="H96" s="193">
        <v>7.37</v>
      </c>
    </row>
    <row r="97" spans="5:8">
      <c r="E97" s="12" t="s">
        <v>986</v>
      </c>
      <c r="F97" s="12" t="s">
        <v>976</v>
      </c>
      <c r="G97" s="12" t="s">
        <v>993</v>
      </c>
      <c r="H97" s="193">
        <v>5.27</v>
      </c>
    </row>
    <row r="98" spans="5:8">
      <c r="E98" s="12" t="s">
        <v>986</v>
      </c>
      <c r="F98" s="12" t="s">
        <v>976</v>
      </c>
      <c r="G98" s="12" t="s">
        <v>996</v>
      </c>
      <c r="H98" s="193">
        <v>5.1100000000000003</v>
      </c>
    </row>
    <row r="99" spans="5:8">
      <c r="E99" s="12" t="s">
        <v>986</v>
      </c>
      <c r="F99" s="12" t="s">
        <v>976</v>
      </c>
      <c r="G99" s="194" t="s">
        <v>1000</v>
      </c>
      <c r="H99" s="195">
        <v>4.7</v>
      </c>
    </row>
    <row r="100" spans="5:8">
      <c r="E100" s="12" t="s">
        <v>986</v>
      </c>
      <c r="F100" s="12" t="s">
        <v>1001</v>
      </c>
      <c r="G100" s="12" t="s">
        <v>987</v>
      </c>
      <c r="H100" s="193">
        <v>19</v>
      </c>
    </row>
    <row r="101" spans="5:8">
      <c r="E101" s="12" t="s">
        <v>986</v>
      </c>
      <c r="F101" s="12" t="s">
        <v>1002</v>
      </c>
      <c r="G101" s="12" t="s">
        <v>990</v>
      </c>
      <c r="H101" s="193">
        <v>19.579999999999998</v>
      </c>
    </row>
    <row r="102" spans="5:8">
      <c r="E102" s="12" t="s">
        <v>986</v>
      </c>
      <c r="F102" s="12" t="s">
        <v>1003</v>
      </c>
      <c r="G102" s="12" t="s">
        <v>991</v>
      </c>
      <c r="H102" s="193">
        <v>19.579999999999998</v>
      </c>
    </row>
    <row r="103" spans="5:8">
      <c r="E103" s="12" t="s">
        <v>986</v>
      </c>
      <c r="F103" s="12" t="s">
        <v>1004</v>
      </c>
      <c r="G103" s="12" t="s">
        <v>993</v>
      </c>
      <c r="H103" s="12" t="s">
        <v>971</v>
      </c>
    </row>
    <row r="104" spans="5:8">
      <c r="E104" s="12" t="s">
        <v>986</v>
      </c>
      <c r="F104" s="12" t="s">
        <v>1005</v>
      </c>
      <c r="G104" s="12" t="s">
        <v>996</v>
      </c>
      <c r="H104" s="12" t="s">
        <v>971</v>
      </c>
    </row>
    <row r="105" spans="5:8">
      <c r="E105" s="12" t="s">
        <v>986</v>
      </c>
      <c r="F105" s="12" t="s">
        <v>1006</v>
      </c>
      <c r="G105" s="12" t="s">
        <v>1000</v>
      </c>
      <c r="H105" s="12" t="s">
        <v>971</v>
      </c>
    </row>
    <row r="106" spans="5:8">
      <c r="E106" s="12" t="s">
        <v>986</v>
      </c>
      <c r="F106" s="12" t="s">
        <v>968</v>
      </c>
      <c r="G106" s="12" t="s">
        <v>987</v>
      </c>
      <c r="H106" s="193">
        <v>5.94</v>
      </c>
    </row>
    <row r="107" spans="5:8">
      <c r="E107" s="12" t="s">
        <v>986</v>
      </c>
      <c r="F107" s="12" t="s">
        <v>968</v>
      </c>
      <c r="G107" s="12" t="s">
        <v>990</v>
      </c>
      <c r="H107" s="12" t="s">
        <v>971</v>
      </c>
    </row>
    <row r="108" spans="5:8">
      <c r="E108" s="12" t="s">
        <v>986</v>
      </c>
      <c r="F108" s="12" t="s">
        <v>968</v>
      </c>
      <c r="G108" s="12" t="s">
        <v>991</v>
      </c>
      <c r="H108" s="12" t="s">
        <v>971</v>
      </c>
    </row>
    <row r="109" spans="5:8">
      <c r="E109" s="12" t="s">
        <v>986</v>
      </c>
      <c r="F109" s="12" t="s">
        <v>968</v>
      </c>
      <c r="G109" s="12" t="s">
        <v>993</v>
      </c>
      <c r="H109" s="193">
        <v>5.07</v>
      </c>
    </row>
    <row r="110" spans="5:8">
      <c r="E110" s="12" t="s">
        <v>986</v>
      </c>
      <c r="F110" s="12" t="s">
        <v>968</v>
      </c>
      <c r="G110" s="12" t="s">
        <v>996</v>
      </c>
      <c r="H110" s="12" t="s">
        <v>1007</v>
      </c>
    </row>
    <row r="111" spans="5:8">
      <c r="E111" s="12" t="s">
        <v>986</v>
      </c>
      <c r="F111" s="12" t="s">
        <v>968</v>
      </c>
      <c r="G111" s="12" t="s">
        <v>999</v>
      </c>
      <c r="H111" s="193">
        <v>4.91</v>
      </c>
    </row>
    <row r="112" spans="5:8">
      <c r="E112" s="12" t="s">
        <v>986</v>
      </c>
      <c r="F112" s="12" t="s">
        <v>975</v>
      </c>
      <c r="G112" s="12" t="s">
        <v>987</v>
      </c>
      <c r="H112" s="193">
        <v>6.09</v>
      </c>
    </row>
    <row r="113" spans="4:11">
      <c r="E113" s="12" t="s">
        <v>986</v>
      </c>
      <c r="F113" s="12" t="s">
        <v>975</v>
      </c>
      <c r="G113" s="12" t="s">
        <v>990</v>
      </c>
      <c r="H113" s="12" t="s">
        <v>971</v>
      </c>
    </row>
    <row r="114" spans="4:11">
      <c r="E114" s="12" t="s">
        <v>986</v>
      </c>
      <c r="F114" s="12" t="s">
        <v>975</v>
      </c>
      <c r="G114" s="12" t="s">
        <v>991</v>
      </c>
      <c r="H114" s="12" t="s">
        <v>971</v>
      </c>
    </row>
    <row r="115" spans="4:11">
      <c r="E115" s="12" t="s">
        <v>986</v>
      </c>
      <c r="F115" s="12" t="s">
        <v>975</v>
      </c>
      <c r="G115" s="12" t="s">
        <v>993</v>
      </c>
      <c r="H115" s="193">
        <v>5.07</v>
      </c>
    </row>
    <row r="116" spans="4:11">
      <c r="E116" s="12" t="s">
        <v>986</v>
      </c>
      <c r="F116" s="12" t="s">
        <v>975</v>
      </c>
      <c r="G116" s="12" t="s">
        <v>996</v>
      </c>
      <c r="H116" s="193">
        <v>4.91</v>
      </c>
    </row>
    <row r="117" spans="4:11">
      <c r="E117" s="12" t="s">
        <v>986</v>
      </c>
      <c r="F117" s="12" t="s">
        <v>975</v>
      </c>
      <c r="G117" s="12" t="s">
        <v>999</v>
      </c>
      <c r="H117" s="193">
        <v>4.78</v>
      </c>
    </row>
    <row r="118" spans="4:11">
      <c r="E118" s="12"/>
      <c r="F118" s="12"/>
      <c r="G118" s="12"/>
      <c r="H118" s="12"/>
      <c r="I118" s="12"/>
    </row>
    <row r="119" spans="4:11">
      <c r="E119" s="196" t="s">
        <v>983</v>
      </c>
      <c r="F119" s="196" t="s">
        <v>984</v>
      </c>
      <c r="G119" s="196" t="s">
        <v>153</v>
      </c>
      <c r="H119" s="18"/>
      <c r="I119" s="18"/>
      <c r="J119" s="18"/>
      <c r="K119" s="18"/>
    </row>
    <row r="120" spans="4:11">
      <c r="E120" s="111" t="s">
        <v>1008</v>
      </c>
      <c r="F120" s="197" t="s">
        <v>977</v>
      </c>
      <c r="G120" s="197" t="s">
        <v>1009</v>
      </c>
      <c r="H120" s="18"/>
      <c r="I120" t="s">
        <v>1010</v>
      </c>
      <c r="J120" s="18"/>
      <c r="K120" s="18"/>
    </row>
    <row r="121" spans="4:11">
      <c r="E121" s="111" t="s">
        <v>1008</v>
      </c>
      <c r="F121" s="197" t="s">
        <v>976</v>
      </c>
      <c r="G121" s="197" t="s">
        <v>1009</v>
      </c>
      <c r="H121" s="18"/>
      <c r="I121" t="s">
        <v>1011</v>
      </c>
      <c r="J121" s="18"/>
      <c r="K121" s="18"/>
    </row>
    <row r="122" spans="4:11">
      <c r="E122" s="111" t="s">
        <v>1008</v>
      </c>
      <c r="F122" s="197" t="s">
        <v>975</v>
      </c>
      <c r="G122" s="197" t="s">
        <v>1009</v>
      </c>
      <c r="H122" s="18"/>
      <c r="J122" s="18"/>
      <c r="K122" s="18"/>
    </row>
    <row r="123" spans="4:11">
      <c r="E123" s="111" t="s">
        <v>1008</v>
      </c>
      <c r="F123" s="197" t="s">
        <v>977</v>
      </c>
      <c r="G123" s="197" t="s">
        <v>1009</v>
      </c>
      <c r="H123" s="18"/>
      <c r="J123" s="18"/>
      <c r="K123" s="18"/>
    </row>
    <row r="124" spans="4:11">
      <c r="H124" s="18"/>
      <c r="J124" s="18"/>
      <c r="K124" s="18"/>
    </row>
    <row r="125" spans="4:11">
      <c r="E125" s="109" t="s">
        <v>983</v>
      </c>
      <c r="F125" s="109" t="s">
        <v>984</v>
      </c>
      <c r="G125" s="109" t="s">
        <v>153</v>
      </c>
      <c r="H125" s="18"/>
      <c r="J125" s="18"/>
      <c r="K125" s="18"/>
    </row>
    <row r="126" spans="4:11">
      <c r="D126" s="18"/>
      <c r="E126" s="111" t="s">
        <v>1012</v>
      </c>
      <c r="F126" s="191" t="s">
        <v>977</v>
      </c>
      <c r="G126" s="198">
        <v>5.65</v>
      </c>
      <c r="I126" t="s">
        <v>1013</v>
      </c>
    </row>
    <row r="127" spans="4:11">
      <c r="E127" s="111" t="s">
        <v>1012</v>
      </c>
      <c r="F127" s="111" t="s">
        <v>976</v>
      </c>
      <c r="G127" s="199">
        <v>6.25</v>
      </c>
    </row>
    <row r="128" spans="4:11">
      <c r="E128" s="111" t="s">
        <v>1012</v>
      </c>
      <c r="F128" s="111" t="s">
        <v>975</v>
      </c>
      <c r="G128" s="199">
        <v>6.1</v>
      </c>
    </row>
    <row r="129" spans="3:9">
      <c r="E129" s="111" t="s">
        <v>1012</v>
      </c>
      <c r="F129" s="197" t="s">
        <v>968</v>
      </c>
      <c r="G129" s="200">
        <v>4</v>
      </c>
      <c r="I129" t="s">
        <v>1014</v>
      </c>
    </row>
    <row r="131" spans="3:9">
      <c r="E131" s="109" t="s">
        <v>983</v>
      </c>
      <c r="F131" s="109" t="s">
        <v>984</v>
      </c>
      <c r="G131" s="111"/>
      <c r="H131" s="109" t="s">
        <v>153</v>
      </c>
    </row>
    <row r="132" spans="3:9">
      <c r="E132" s="111" t="s">
        <v>54</v>
      </c>
      <c r="F132" s="111" t="s">
        <v>968</v>
      </c>
      <c r="G132" s="111" t="s">
        <v>1015</v>
      </c>
      <c r="H132" s="199">
        <v>4.75</v>
      </c>
    </row>
    <row r="133" spans="3:9">
      <c r="E133" s="111" t="s">
        <v>54</v>
      </c>
      <c r="F133" s="111" t="s">
        <v>976</v>
      </c>
      <c r="G133" s="111"/>
      <c r="H133" s="199">
        <v>4.95</v>
      </c>
    </row>
    <row r="134" spans="3:9">
      <c r="E134" s="111" t="s">
        <v>54</v>
      </c>
      <c r="F134" s="111" t="s">
        <v>975</v>
      </c>
      <c r="G134" s="111"/>
      <c r="H134" s="199">
        <v>5.4</v>
      </c>
    </row>
    <row r="135" spans="3:9">
      <c r="E135" s="111" t="s">
        <v>54</v>
      </c>
      <c r="F135" s="111" t="s">
        <v>976</v>
      </c>
      <c r="G135" s="111" t="s">
        <v>1016</v>
      </c>
      <c r="H135" s="199">
        <v>5.4</v>
      </c>
    </row>
    <row r="136" spans="3:9">
      <c r="E136" s="111" t="s">
        <v>54</v>
      </c>
      <c r="F136" s="111" t="s">
        <v>975</v>
      </c>
      <c r="G136" s="111"/>
      <c r="H136" s="199">
        <v>5.4</v>
      </c>
    </row>
    <row r="137" spans="3:9">
      <c r="I137" s="41"/>
    </row>
    <row r="141" spans="3:9">
      <c r="C141" t="s">
        <v>1490</v>
      </c>
      <c r="D141" s="111" t="s">
        <v>14</v>
      </c>
      <c r="E141" s="111" t="s">
        <v>1476</v>
      </c>
      <c r="F141" s="111" t="s">
        <v>492</v>
      </c>
      <c r="G141" s="111" t="s">
        <v>1477</v>
      </c>
    </row>
    <row r="142" spans="3:9">
      <c r="C142" s="240" t="s">
        <v>1478</v>
      </c>
      <c r="D142" s="241">
        <v>345</v>
      </c>
      <c r="E142" s="241">
        <v>228</v>
      </c>
      <c r="F142" s="241">
        <f>D142+E142</f>
        <v>573</v>
      </c>
      <c r="G142" s="241" t="s">
        <v>1479</v>
      </c>
    </row>
    <row r="143" spans="3:9">
      <c r="C143" s="242" t="s">
        <v>1480</v>
      </c>
      <c r="D143" s="111">
        <v>565</v>
      </c>
      <c r="E143" s="111">
        <v>326.3</v>
      </c>
      <c r="F143" s="111">
        <f t="shared" ref="F143:F146" si="0">D143+E143</f>
        <v>891.3</v>
      </c>
      <c r="G143" s="111"/>
    </row>
    <row r="144" spans="3:9">
      <c r="C144" s="243" t="s">
        <v>1481</v>
      </c>
      <c r="D144" s="187">
        <v>245</v>
      </c>
      <c r="E144" s="187">
        <v>300</v>
      </c>
      <c r="F144" s="187">
        <f t="shared" si="0"/>
        <v>545</v>
      </c>
      <c r="G144" s="187" t="s">
        <v>1482</v>
      </c>
      <c r="H144">
        <v>23.5</v>
      </c>
      <c r="I144" t="s">
        <v>1483</v>
      </c>
    </row>
    <row r="145" spans="3:7">
      <c r="C145" s="111" t="s">
        <v>1484</v>
      </c>
      <c r="D145" s="111">
        <v>481</v>
      </c>
      <c r="E145" s="111">
        <v>316</v>
      </c>
      <c r="F145" s="111">
        <f t="shared" si="0"/>
        <v>797</v>
      </c>
      <c r="G145" s="244"/>
    </row>
    <row r="146" spans="3:7">
      <c r="C146" s="111" t="s">
        <v>570</v>
      </c>
      <c r="D146" s="111">
        <v>542</v>
      </c>
      <c r="E146" s="111">
        <v>264</v>
      </c>
      <c r="F146" s="111">
        <f t="shared" si="0"/>
        <v>806</v>
      </c>
      <c r="G146" s="244"/>
    </row>
    <row r="147" spans="3:7">
      <c r="C147" s="188" t="s">
        <v>1485</v>
      </c>
      <c r="D147" s="111" t="s">
        <v>1486</v>
      </c>
      <c r="E147" s="188">
        <v>490</v>
      </c>
      <c r="F147" s="111" t="s">
        <v>1487</v>
      </c>
    </row>
    <row r="148" spans="3:7">
      <c r="C148" s="188" t="s">
        <v>1488</v>
      </c>
      <c r="D148" s="111" t="s">
        <v>1489</v>
      </c>
      <c r="E148" s="111" t="s">
        <v>1489</v>
      </c>
      <c r="F148" s="111">
        <v>840</v>
      </c>
    </row>
    <row r="149" spans="3:7">
      <c r="D149">
        <v>245</v>
      </c>
      <c r="E149">
        <v>228</v>
      </c>
      <c r="F149">
        <f>D149+E149</f>
        <v>473</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8"/>
  <sheetViews>
    <sheetView topLeftCell="A10" workbookViewId="0">
      <selection activeCell="F16" sqref="F16"/>
    </sheetView>
  </sheetViews>
  <sheetFormatPr defaultRowHeight="15"/>
  <cols>
    <col min="4" max="4" width="31.28515625" bestFit="1" customWidth="1"/>
    <col min="5" max="5" width="18.7109375" bestFit="1" customWidth="1"/>
    <col min="6" max="6" width="17.7109375" bestFit="1" customWidth="1"/>
    <col min="7" max="7" width="8.140625" bestFit="1" customWidth="1"/>
    <col min="8" max="8" width="14.140625" bestFit="1" customWidth="1"/>
    <col min="9" max="9" width="17.7109375" bestFit="1" customWidth="1"/>
    <col min="10" max="10" width="8.140625" bestFit="1" customWidth="1"/>
  </cols>
  <sheetData>
    <row r="2" spans="1:12">
      <c r="L2" t="s">
        <v>1954</v>
      </c>
    </row>
    <row r="4" spans="1:12">
      <c r="L4" t="s">
        <v>1955</v>
      </c>
    </row>
    <row r="6" spans="1:12">
      <c r="L6" t="s">
        <v>1956</v>
      </c>
    </row>
    <row r="7" spans="1:12">
      <c r="L7" t="s">
        <v>1957</v>
      </c>
    </row>
    <row r="9" spans="1:12">
      <c r="L9" t="s">
        <v>1958</v>
      </c>
    </row>
    <row r="10" spans="1:12">
      <c r="A10" t="s">
        <v>1930</v>
      </c>
      <c r="D10" t="s">
        <v>1931</v>
      </c>
      <c r="E10" t="s">
        <v>122</v>
      </c>
      <c r="F10" s="93">
        <v>14.54</v>
      </c>
      <c r="L10" t="s">
        <v>1959</v>
      </c>
    </row>
    <row r="11" spans="1:12">
      <c r="L11" t="s">
        <v>1960</v>
      </c>
    </row>
    <row r="12" spans="1:12">
      <c r="L12" t="s">
        <v>1961</v>
      </c>
    </row>
    <row r="14" spans="1:12">
      <c r="L14" t="s">
        <v>1962</v>
      </c>
    </row>
    <row r="15" spans="1:12" ht="21">
      <c r="D15" s="24" t="s">
        <v>113</v>
      </c>
      <c r="E15" s="79" t="s">
        <v>26</v>
      </c>
      <c r="F15" s="80" t="s">
        <v>27</v>
      </c>
      <c r="G15" s="80" t="s">
        <v>143</v>
      </c>
      <c r="H15" s="79" t="s">
        <v>1085</v>
      </c>
      <c r="I15" s="80" t="s">
        <v>27</v>
      </c>
      <c r="J15" s="24" t="s">
        <v>143</v>
      </c>
      <c r="L15" t="s">
        <v>1959</v>
      </c>
    </row>
    <row r="16" spans="1:12">
      <c r="D16" t="s">
        <v>2530</v>
      </c>
      <c r="E16" t="s">
        <v>122</v>
      </c>
      <c r="F16">
        <v>3.68</v>
      </c>
      <c r="L16" t="s">
        <v>1960</v>
      </c>
    </row>
    <row r="17" spans="4:13">
      <c r="L17" t="s">
        <v>1961</v>
      </c>
    </row>
    <row r="18" spans="4:13">
      <c r="D18" s="17" t="s">
        <v>1953</v>
      </c>
      <c r="H18" t="s">
        <v>122</v>
      </c>
      <c r="I18">
        <v>0.65</v>
      </c>
    </row>
    <row r="19" spans="4:13">
      <c r="M19" t="s">
        <v>1963</v>
      </c>
    </row>
    <row r="20" spans="4:13">
      <c r="D20" t="s">
        <v>1952</v>
      </c>
      <c r="E20" t="s">
        <v>948</v>
      </c>
      <c r="F20">
        <v>0.53</v>
      </c>
      <c r="H20" t="s">
        <v>122</v>
      </c>
      <c r="I20">
        <v>0.57999999999999996</v>
      </c>
      <c r="M20" t="s">
        <v>1965</v>
      </c>
    </row>
    <row r="22" spans="4:13">
      <c r="D22" t="s">
        <v>1237</v>
      </c>
      <c r="E22" t="s">
        <v>1238</v>
      </c>
      <c r="F22">
        <v>48.26</v>
      </c>
    </row>
    <row r="23" spans="4:13">
      <c r="D23" t="s">
        <v>1929</v>
      </c>
      <c r="E23" t="s">
        <v>122</v>
      </c>
      <c r="F23">
        <v>28.97</v>
      </c>
    </row>
    <row r="25" spans="4:13">
      <c r="D25" t="s">
        <v>1337</v>
      </c>
      <c r="E25" t="s">
        <v>1336</v>
      </c>
      <c r="F25">
        <v>900</v>
      </c>
    </row>
    <row r="26" spans="4:13">
      <c r="D26" t="s">
        <v>1338</v>
      </c>
      <c r="F26">
        <v>300</v>
      </c>
    </row>
    <row r="30" spans="4:13">
      <c r="D30" t="s">
        <v>1343</v>
      </c>
      <c r="E30" t="s">
        <v>1344</v>
      </c>
      <c r="F30" t="s">
        <v>446</v>
      </c>
    </row>
    <row r="31" spans="4:13">
      <c r="D31" t="s">
        <v>1345</v>
      </c>
    </row>
    <row r="33" spans="4:6">
      <c r="D33" t="s">
        <v>2094</v>
      </c>
    </row>
    <row r="34" spans="4:6">
      <c r="D34" s="416" t="s">
        <v>2095</v>
      </c>
    </row>
    <row r="36" spans="4:6">
      <c r="D36" t="s">
        <v>2100</v>
      </c>
      <c r="E36" t="s">
        <v>2098</v>
      </c>
      <c r="F36" t="s">
        <v>120</v>
      </c>
    </row>
    <row r="37" spans="4:6">
      <c r="D37" t="s">
        <v>2101</v>
      </c>
      <c r="E37" t="s">
        <v>2099</v>
      </c>
      <c r="F37" s="415" t="s">
        <v>120</v>
      </c>
    </row>
    <row r="38" spans="4:6">
      <c r="D38" t="s">
        <v>2102</v>
      </c>
      <c r="E38" s="5">
        <v>200</v>
      </c>
      <c r="F38" s="415" t="s">
        <v>120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17"/>
  <sheetViews>
    <sheetView workbookViewId="0">
      <selection activeCell="E3" sqref="E3"/>
    </sheetView>
  </sheetViews>
  <sheetFormatPr defaultRowHeight="15"/>
  <cols>
    <col min="2" max="2" width="4.42578125" bestFit="1" customWidth="1"/>
    <col min="4" max="4" width="8.140625" bestFit="1" customWidth="1"/>
    <col min="5" max="5" width="28.140625" bestFit="1" customWidth="1"/>
    <col min="6" max="6" width="17" bestFit="1" customWidth="1"/>
  </cols>
  <sheetData>
    <row r="3" spans="1:16">
      <c r="E3" t="s">
        <v>4373</v>
      </c>
    </row>
    <row r="8" spans="1:16" ht="18.75">
      <c r="A8" s="213" t="s">
        <v>1112</v>
      </c>
      <c r="B8" s="213" t="s">
        <v>1154</v>
      </c>
      <c r="C8" s="213" t="s">
        <v>1155</v>
      </c>
      <c r="D8" s="63"/>
      <c r="E8" s="214" t="s">
        <v>113</v>
      </c>
      <c r="F8" s="129" t="s">
        <v>26</v>
      </c>
      <c r="G8" s="129" t="s">
        <v>27</v>
      </c>
      <c r="H8" s="28" t="s">
        <v>143</v>
      </c>
      <c r="I8" s="129" t="s">
        <v>35</v>
      </c>
      <c r="J8" s="129" t="s">
        <v>178</v>
      </c>
      <c r="K8" s="28" t="s">
        <v>143</v>
      </c>
      <c r="M8" s="63" t="s">
        <v>1156</v>
      </c>
      <c r="N8" s="63" t="s">
        <v>1157</v>
      </c>
      <c r="O8" s="63" t="s">
        <v>1158</v>
      </c>
      <c r="P8" s="63" t="s">
        <v>1159</v>
      </c>
    </row>
    <row r="9" spans="1:16" ht="21">
      <c r="E9" s="30"/>
      <c r="F9" s="129"/>
      <c r="G9" s="129"/>
      <c r="H9" s="28"/>
      <c r="I9" s="129"/>
      <c r="J9" s="129"/>
      <c r="K9" s="28"/>
    </row>
    <row r="11" spans="1:16">
      <c r="E11" t="s">
        <v>1466</v>
      </c>
    </row>
    <row r="12" spans="1:16">
      <c r="E12" t="s">
        <v>1467</v>
      </c>
    </row>
    <row r="13" spans="1:16">
      <c r="E13" t="s">
        <v>1468</v>
      </c>
    </row>
    <row r="15" spans="1:16">
      <c r="E15" t="s">
        <v>1469</v>
      </c>
    </row>
    <row r="16" spans="1:16">
      <c r="E16" t="s">
        <v>1470</v>
      </c>
    </row>
    <row r="17" spans="5:5">
      <c r="E17" t="s">
        <v>1471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Sheet1</vt:lpstr>
      <vt:lpstr>Overhead-Office-Vehicle-Tools</vt:lpstr>
      <vt:lpstr>Framing, Drywall, Insul. &amp; Trim</vt:lpstr>
      <vt:lpstr>Bathrooms</vt:lpstr>
      <vt:lpstr>Tiles &amp; Flooring</vt:lpstr>
      <vt:lpstr>Paint</vt:lpstr>
      <vt:lpstr>Plumbing &amp; HVAC</vt:lpstr>
      <vt:lpstr>Lighting, Fixtures &amp; accessorie</vt:lpstr>
      <vt:lpstr>Dumpster-recycling</vt:lpstr>
      <vt:lpstr>Siding-soffit-coil-Ext. Trim</vt:lpstr>
      <vt:lpstr>Roofing-skylights</vt:lpstr>
      <vt:lpstr>Masonry</vt:lpstr>
      <vt:lpstr>Landscaping</vt:lpstr>
      <vt:lpstr>Basement Door</vt:lpstr>
      <vt:lpstr>Gutters &amp; GG</vt:lpstr>
      <vt:lpstr>Decking, railing, posts&amp;columns</vt:lpstr>
      <vt:lpstr>Fencing &amp; lumber </vt:lpstr>
      <vt:lpstr>Windows, Doors &amp; Glass</vt:lpstr>
      <vt:lpstr>Addition</vt:lpstr>
      <vt:lpstr>kitchen</vt:lpstr>
      <vt:lpstr>Landscaping!Crabapples_</vt:lpstr>
      <vt:lpstr>Masonry!rockface</vt:lpstr>
      <vt:lpstr>Masonry!solids</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Canvasser 1</dc:creator>
  <cp:lastModifiedBy>JMG Employee</cp:lastModifiedBy>
  <cp:lastPrinted>2014-11-11T18:33:41Z</cp:lastPrinted>
  <dcterms:created xsi:type="dcterms:W3CDTF">2014-03-13T15:29:11Z</dcterms:created>
  <dcterms:modified xsi:type="dcterms:W3CDTF">2016-02-12T08:39:46Z</dcterms:modified>
</cp:coreProperties>
</file>