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 activeTab="1"/>
  </bookViews>
  <sheets>
    <sheet name="Sheet1" sheetId="1" r:id="rId1"/>
    <sheet name="Evaluation Warning" sheetId="2" r:id="rId2"/>
  </sheets>
  <definedNames/>
  <calcPr fullPrecision="1" calcId="125725"/>
</workbook>
</file>

<file path=xl/sharedStrings.xml><?xml version="1.0" encoding="utf-8"?>
<sst xmlns="http://schemas.openxmlformats.org/spreadsheetml/2006/main" uniqueCount="31" count="31">
  <si>
    <t>TimeStamp</t>
  </si>
  <si>
    <t>Angle_deg</t>
  </si>
  <si>
    <t>AngVel_degpersec</t>
  </si>
  <si>
    <t>EMG_mV</t>
  </si>
  <si>
    <t>Force_N</t>
  </si>
  <si>
    <t>Description</t>
  </si>
  <si>
    <t>Min</t>
  </si>
  <si>
    <t>Least value in the dataset</t>
  </si>
  <si>
    <t>Max</t>
  </si>
  <si>
    <t>Greatest value in the dataset</t>
  </si>
  <si>
    <t>Range</t>
  </si>
  <si>
    <t>Difference between least and greatest values</t>
  </si>
  <si>
    <t>Mean</t>
  </si>
  <si>
    <t>Average of data</t>
  </si>
  <si>
    <t>StDev</t>
  </si>
  <si>
    <t>Standard deviation of data</t>
  </si>
  <si>
    <t>Q1</t>
  </si>
  <si>
    <t>First quartile</t>
  </si>
  <si>
    <t>Q3</t>
  </si>
  <si>
    <t>Third quartile</t>
  </si>
  <si>
    <t>IQR</t>
  </si>
  <si>
    <t>Interquartile range - difference between first and third quartiles</t>
  </si>
  <si>
    <t>L Bound</t>
  </si>
  <si>
    <t>Lower bound based on 1.5x IQR</t>
  </si>
  <si>
    <t>U Bound</t>
  </si>
  <si>
    <t>Upper bound based on 1.5x IQR</t>
  </si>
  <si>
    <t>Angle</t>
  </si>
  <si>
    <t>AngVel</t>
  </si>
  <si>
    <t>EMG</t>
  </si>
  <si>
    <t>Force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</si>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</sst>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8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b/>
      <sz val="11"/>
      <name val="Calibri"/>
      <charset val="0"/>
    </font>
    <font>
      <sz val="14"/>
      <name val="Calibri"/>
      <charset val="0"/>
    </font>
    <font>
      <b/>
      <sz val="14"/>
      <name val="Calibri"/>
      <charset val="0"/>
    </font>
  </fonts>
  <fills count="5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F4A460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5" fillId="2" borderId="0"/>
    <xf numFmtId="0" fontId="5" fillId="3" borderId="0"/>
    <xf numFmtId="0" fontId="0" fillId="4" borderId="0"/>
  </cellStyleXfs>
  <cellXfs>
    <xf numFmtId="0" fontId="0" fillId="0" borderId="0" xfId="0"/>
    <xf numFmtId="0" fontId="5" fillId="2" borderId="0" xfId="20" applyFont="1"/>
    <xf numFmtId="0" fontId="5" fillId="3" borderId="0" xfId="21" applyFont="1"/>
    <xf numFmtId="0" fontId="0" fillId="4" borderId="0" xfId="22"/>
    <xf numFmtId="0" fontId="5" fillId="2" borderId="0" xfId="20" applyFont="1"/>
    <xf numFmtId="0" fontId="5" fillId="3" borderId="0" xfId="21" applyFont="1"/>
    <xf numFmtId="0" fontId="0" fillId="4" borderId="0" xfId="22"/>
    <xf numFmtId="0" fontId="7" fillId="0" borderId="0" xfId="0" applyFont="1"/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ewStyle" xfId="20"/>
    <cellStyle name="NewStyle2" xfId="21"/>
    <cellStyle name="NewStyle3" xfId="22"/>
  </cellStyles>
  <dxfs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</dxfs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title>
      <c:tx>
        <c:rich>
          <a:bodyPr/>
          <a:lstStyle/>
          <a:p>
            <a:pPr algn="ctr">
              <a:defRPr/>
            </a:pPr>
            <a:r>
              <a:rPr b="1" sz="1100" baseline="0">
                <a:latin typeface="Calibri"/>
                <a:ea typeface="Calibri"/>
                <a:cs typeface="Calibri"/>
              </a:rPr>
              <a:t>Angle</a:t>
            </a:r>
          </a:p>
        </c:rich>
      </c:tx>
      <c:layout/>
      <c:overlay val="0"/>
      <c:spPr>
        <a:ln>
          <a:noFill/>
          <a:round/>
        </a:ln>
      </c:spPr>
    </c:title>
    <c:plotArea>
      <c:layout/>
      <c:scatterChart>
        <c:scatterStyle val="line"/>
        <c:varyColors val="0"/>
        <c:ser>
          <c:idx val="0"/>
          <c:order val="0"/>
          <c:tx>
            <c:v>Angle</c:v>
          </c:tx>
          <c:spPr/>
          <c:marker>
            <c:symbol val="none"/>
          </c:marker>
          <c:xVal>
            <c:numRef>
              <c:f>'Sheet1'!$A$2:$A$88</c:f>
              <c:numCache/>
            </c:numRef>
          </c:xVal>
          <c:yVal>
            <c:numRef>
              <c:f>'Sheet1'!$B$2:$B$88</c:f>
              <c:numCache/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/>
        </c:spPr>
        <c:crossAx val="57253888"/>
        <c:crosses val="autoZero"/>
        <c:crossBetween val="between"/>
      </c:valAx>
      <c:valAx>
        <c:axId val="57253888"/>
        <c:scaling>
          <c:orientation val="minMax"/>
        </c:scaling>
        <c:delete val="0"/>
        <c:axPos val="l"/>
        <c:majorGridlines/>
        <c:majorTickMark val="out"/>
        <c:minorTickMark val="none"/>
        <c:tickLblPos val="low"/>
        <c:spPr>
          <a:ln/>
        </c:spPr>
        <c:crossAx val="5998336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legend>
      <c:legendPos val="r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6</xdr:col>
      <xdr:colOff>0</xdr:colOff>
      <xdr:row>12</xdr:row>
      <xdr:rowOff>0</xdr:rowOff>
    </xdr:from>
    <xdr:to>
      <xdr:col>12</xdr:col>
      <xdr:colOff>3521869</xdr:colOff>
      <xdr:row>31</xdr:row>
      <xdr:rowOff>0</xdr:rowOff>
    </xdr:to>
    <xdr:graphicFrame macro="">
      <xdr:nvGraphicFramePr>
        <xdr:cNvPr id="103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1" displayName="Table1" ref="A1:E1048576" totalsRowShown="0">
  <autoFilter ref="A1:E1048576"/>
  <tableColumns>
    <tableColumn id="1" name="TimeStamp"/>
    <tableColumn id="2" name="Angle_deg"/>
    <tableColumn id="3" name="AngVel_degpersec"/>
    <tableColumn id="4" name="EMG_mV"/>
    <tableColumn id="5" name="Force_N"/>
  </tableColumns>
  <tableStyleInfo name="TableStyleMedium8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table" Target="/xl/tables/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M88"/>
  <sheetViews>
    <sheetView view="normal" workbookViewId="0">
      <selection pane="topLeft" activeCell="A1" sqref="A1"/>
    </sheetView>
  </sheetViews>
  <sheetFormatPr defaultRowHeight="15"/>
  <cols>
    <col min="1" max="1" width="14.7109375" bestFit="1" customWidth="1"/>
    <col min="2" max="2" width="14" bestFit="1" customWidth="1"/>
    <col min="3" max="3" width="21.140625" bestFit="1" customWidth="1"/>
    <col min="4" max="4" width="12.5703125" bestFit="1" customWidth="1"/>
    <col min="5" max="5" width="11.84765625" bestFit="1" customWidth="1"/>
    <col min="8" max="11" width="10.7109375" bestFit="1" customWidth="1"/>
    <col min="13" max="13" width="58.277343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G1"/>
      <c r="H1" s="4" t="s">
        <v>26</v>
      </c>
      <c r="I1" s="4" t="s">
        <v>27</v>
      </c>
      <c r="J1" s="4" t="s">
        <v>28</v>
      </c>
      <c r="K1" s="4" t="s">
        <v>29</v>
      </c>
      <c r="M1" s="1" t="s">
        <v>5</v>
      </c>
    </row>
    <row r="2" spans="1:13">
      <c r="A2">
        <v>340089</v>
      </c>
      <c r="B2">
        <v>50</v>
      </c>
      <c r="C2">
        <v>0</v>
      </c>
      <c r="D2">
        <v>54</v>
      </c>
      <c r="E2">
        <v>0</v>
      </c>
      <c r="G2" s="5" t="s">
        <v>6</v>
      </c>
      <c r="H2" s="6">
        <f ca="1">MIN($B:$B)</f>
        <v>49</v>
      </c>
      <c r="I2" s="6">
        <f ca="1">MIN($C:$C)</f>
        <v>0</v>
      </c>
      <c r="J2" s="6">
        <f ca="1">MIN($D:$D)</f>
        <v>49</v>
      </c>
      <c r="K2" s="6">
        <f ca="1">MIN($E:$E)</f>
        <v>0</v>
      </c>
      <c r="M2" s="3" t="s">
        <v>7</v>
      </c>
    </row>
    <row r="3" spans="1:13">
      <c r="A3">
        <v>340098</v>
      </c>
      <c r="B3">
        <v>49</v>
      </c>
      <c r="C3">
        <v>0</v>
      </c>
      <c r="D3">
        <v>52</v>
      </c>
      <c r="E3">
        <v>1</v>
      </c>
      <c r="G3" s="5" t="s">
        <v>8</v>
      </c>
      <c r="H3" s="6">
        <f ca="1">MAX($B:$B)</f>
        <v>50</v>
      </c>
      <c r="I3" s="6">
        <f ca="1">MAX($C:$C)</f>
        <v>44.94463</v>
      </c>
      <c r="J3" s="6">
        <f ca="1">MAX($D:$D)</f>
        <v>54</v>
      </c>
      <c r="K3" s="6">
        <f ca="1">MAX($E:$E)</f>
        <v>7</v>
      </c>
      <c r="M3" s="3" t="s">
        <v>9</v>
      </c>
    </row>
    <row r="4" spans="1:13">
      <c r="A4">
        <v>340129</v>
      </c>
      <c r="B4">
        <v>49</v>
      </c>
      <c r="C4">
        <v>0</v>
      </c>
      <c r="D4">
        <v>51</v>
      </c>
      <c r="E4">
        <v>3</v>
      </c>
      <c r="G4" s="5" t="s">
        <v>10</v>
      </c>
      <c r="H4" s="6">
        <f ca="1">ABS(H3-H2)</f>
        <v>1</v>
      </c>
      <c r="I4" s="6">
        <f ca="1">ABS(I3-I2)</f>
        <v>44.94463</v>
      </c>
      <c r="J4" s="6">
        <f ca="1">ABS(J3-J2)</f>
        <v>5</v>
      </c>
      <c r="K4" s="6">
        <f ca="1">ABS(K3-K2)</f>
        <v>7</v>
      </c>
      <c r="M4" s="3" t="s">
        <v>11</v>
      </c>
    </row>
    <row r="5" spans="1:13">
      <c r="A5">
        <v>340135</v>
      </c>
      <c r="B5">
        <v>49</v>
      </c>
      <c r="C5">
        <v>0</v>
      </c>
      <c r="D5">
        <v>51</v>
      </c>
      <c r="E5">
        <v>3</v>
      </c>
      <c r="G5" s="5" t="s">
        <v>12</v>
      </c>
      <c r="H5" s="6">
        <f ca="1">AVERAGE($B:$B)</f>
        <v>49.1724137931034</v>
      </c>
      <c r="I5" s="6">
        <f ca="1">AVERAGE($C:$C)</f>
        <v>21.9846388505747</v>
      </c>
      <c r="J5" s="6">
        <f ca="1">AVERAGE($D:$D)</f>
        <v>52</v>
      </c>
      <c r="K5" s="6">
        <f ca="1">AVERAGE($E:$E)</f>
        <v>2.86206896551724</v>
      </c>
      <c r="M5" s="3" t="s">
        <v>13</v>
      </c>
    </row>
    <row r="6" spans="1:13">
      <c r="A6">
        <v>340166</v>
      </c>
      <c r="B6">
        <v>49</v>
      </c>
      <c r="C6">
        <v>0</v>
      </c>
      <c r="D6">
        <v>52</v>
      </c>
      <c r="E6">
        <v>4</v>
      </c>
      <c r="G6" s="5" t="s">
        <v>14</v>
      </c>
      <c r="H6" s="6">
        <f ca="1">_xlfn.STDEV.P($B:$B)</f>
        <v>5.22544434426788</v>
      </c>
      <c r="I6" s="6">
        <f ca="1">_xlfn.STDEV.P($C:$C)</f>
        <v>13.3108207715701</v>
      </c>
      <c r="J6" s="6">
        <f ca="1">_xlfn.STDEV.P($D:$D)</f>
        <v>5.64204259360909</v>
      </c>
      <c r="K6" s="6">
        <f ca="1">_xlfn.STDEV.P($E:$E)</f>
        <v>1.64608068197469</v>
      </c>
      <c r="M6" s="3" t="s">
        <v>15</v>
      </c>
    </row>
    <row r="7" spans="1:13">
      <c r="A7">
        <v>340172</v>
      </c>
      <c r="B7">
        <v>49</v>
      </c>
      <c r="C7">
        <v>0</v>
      </c>
      <c r="D7">
        <v>54</v>
      </c>
      <c r="E7">
        <v>3</v>
      </c>
      <c r="G7" s="5" t="s">
        <v>16</v>
      </c>
      <c r="H7" s="6">
        <f ca="1">QUARTILE($B:$B,1)</f>
        <v>49</v>
      </c>
      <c r="I7" s="6">
        <f ca="1">QUARTILE($C:$C,1)</f>
        <v>13.81381</v>
      </c>
      <c r="J7" s="6">
        <f ca="1">QUARTILE($D:$D,1)</f>
        <v>51</v>
      </c>
      <c r="K7" s="6">
        <f ca="1">QUARTILE($E:$E,1)</f>
        <v>2</v>
      </c>
      <c r="M7" s="3" t="s">
        <v>17</v>
      </c>
    </row>
    <row r="8" spans="1:13">
      <c r="A8">
        <v>340184</v>
      </c>
      <c r="B8">
        <v>50</v>
      </c>
      <c r="C8">
        <v>0</v>
      </c>
      <c r="D8">
        <v>52</v>
      </c>
      <c r="E8">
        <v>6</v>
      </c>
      <c r="G8" s="5" t="s">
        <v>18</v>
      </c>
      <c r="H8" s="6">
        <f ca="1">QUARTILE($B:$B,3)</f>
        <v>49</v>
      </c>
      <c r="I8" s="6">
        <f ca="1">QUARTILE($C:$C,3)</f>
        <v>32.88114</v>
      </c>
      <c r="J8" s="6">
        <f ca="1">QUARTILE($D:$D,3)</f>
        <v>53</v>
      </c>
      <c r="K8" s="6">
        <f ca="1">QUARTILE($E:$E,3)</f>
        <v>4</v>
      </c>
      <c r="M8" s="3" t="s">
        <v>19</v>
      </c>
    </row>
    <row r="9" spans="1:13">
      <c r="A9">
        <v>340193</v>
      </c>
      <c r="B9">
        <v>49</v>
      </c>
      <c r="C9">
        <v>0</v>
      </c>
      <c r="D9">
        <v>49</v>
      </c>
      <c r="E9">
        <v>7</v>
      </c>
      <c r="G9" s="5" t="s">
        <v>20</v>
      </c>
      <c r="H9" s="6">
        <f ca="1">ABS(H8-H7)</f>
        <v>0</v>
      </c>
      <c r="I9" s="6">
        <f ca="1">ABS(I8-I7)</f>
        <v>19.06733</v>
      </c>
      <c r="J9" s="6">
        <f ca="1">ABS(J8-J7)</f>
        <v>2</v>
      </c>
      <c r="K9" s="6">
        <f ca="1">ABS(K8-K7)</f>
        <v>2</v>
      </c>
      <c r="M9" s="3" t="s">
        <v>21</v>
      </c>
    </row>
    <row r="10" spans="1:13">
      <c r="A10">
        <v>340223</v>
      </c>
      <c r="B10">
        <v>49</v>
      </c>
      <c r="C10">
        <v>0</v>
      </c>
      <c r="D10">
        <v>53</v>
      </c>
      <c r="E10">
        <v>2</v>
      </c>
      <c r="G10" s="5" t="s">
        <v>22</v>
      </c>
      <c r="H10" s="6">
        <f ca="1">H7-(H9*1.5)</f>
        <v>49</v>
      </c>
      <c r="I10" s="6">
        <f ca="1">I7-(I9*1.5)</f>
        <v>-14.787185</v>
      </c>
      <c r="J10" s="6">
        <f ca="1">J7-(J9*1.5)</f>
        <v>48</v>
      </c>
      <c r="K10" s="6">
        <f ca="1">K7-(K9*1.5)</f>
        <v>-1</v>
      </c>
      <c r="M10" s="3" t="s">
        <v>23</v>
      </c>
    </row>
    <row r="11" spans="1:13">
      <c r="A11">
        <v>340230</v>
      </c>
      <c r="B11">
        <v>49</v>
      </c>
      <c r="C11">
        <v>0</v>
      </c>
      <c r="D11">
        <v>51</v>
      </c>
      <c r="E11">
        <v>4</v>
      </c>
      <c r="G11" s="5" t="s">
        <v>24</v>
      </c>
      <c r="H11" s="6">
        <f ca="1">H8+(H9*1.5)</f>
        <v>49</v>
      </c>
      <c r="I11" s="6">
        <f ca="1">I8+(I9*1.5)</f>
        <v>61.482135</v>
      </c>
      <c r="J11" s="6">
        <f ca="1">J8+(J9*1.5)</f>
        <v>56</v>
      </c>
      <c r="K11" s="6">
        <f ca="1">K8+(K9*1.5)</f>
        <v>7</v>
      </c>
      <c r="M11" s="3" t="s">
        <v>25</v>
      </c>
    </row>
    <row r="12" spans="1:5">
      <c r="A12">
        <v>340281</v>
      </c>
      <c r="B12">
        <v>49</v>
      </c>
      <c r="C12">
        <v>0</v>
      </c>
      <c r="D12">
        <v>53</v>
      </c>
      <c r="E12">
        <v>1</v>
      </c>
    </row>
    <row r="13" spans="1:5">
      <c r="A13">
        <v>340288</v>
      </c>
      <c r="B13">
        <v>49</v>
      </c>
      <c r="C13">
        <v>0</v>
      </c>
      <c r="D13">
        <v>51</v>
      </c>
      <c r="E13">
        <v>3</v>
      </c>
    </row>
    <row r="14" spans="1:5">
      <c r="A14">
        <v>340318</v>
      </c>
      <c r="B14">
        <v>49</v>
      </c>
      <c r="C14">
        <v>0</v>
      </c>
      <c r="D14">
        <v>52</v>
      </c>
      <c r="E14">
        <v>1</v>
      </c>
    </row>
    <row r="15" spans="1:5">
      <c r="A15">
        <v>340324</v>
      </c>
      <c r="B15">
        <v>49</v>
      </c>
      <c r="C15">
        <v>0</v>
      </c>
      <c r="D15">
        <v>52</v>
      </c>
      <c r="E15">
        <v>1</v>
      </c>
    </row>
    <row r="16" spans="1:5">
      <c r="A16">
        <v>340337</v>
      </c>
      <c r="B16">
        <v>49</v>
      </c>
      <c r="C16">
        <v>0</v>
      </c>
      <c r="D16">
        <v>51</v>
      </c>
      <c r="E16">
        <v>3</v>
      </c>
    </row>
    <row r="17" spans="1:5">
      <c r="A17">
        <v>340343</v>
      </c>
      <c r="B17">
        <v>49</v>
      </c>
      <c r="C17">
        <v>0</v>
      </c>
      <c r="D17">
        <v>53</v>
      </c>
      <c r="E17">
        <v>1</v>
      </c>
    </row>
    <row r="18" spans="1:5">
      <c r="A18">
        <v>340368</v>
      </c>
      <c r="B18">
        <v>50</v>
      </c>
      <c r="C18">
        <v>4</v>
      </c>
      <c r="D18">
        <v>51</v>
      </c>
      <c r="E18">
        <v>2</v>
      </c>
    </row>
    <row r="19" spans="1:5">
      <c r="A19">
        <v>340376</v>
      </c>
      <c r="B19">
        <v>49</v>
      </c>
      <c r="C19">
        <v>16.5</v>
      </c>
      <c r="D19">
        <v>51</v>
      </c>
      <c r="E19">
        <v>2</v>
      </c>
    </row>
    <row r="20" spans="1:5">
      <c r="A20">
        <v>340407</v>
      </c>
      <c r="B20">
        <v>49</v>
      </c>
      <c r="C20">
        <v>16.5</v>
      </c>
      <c r="D20">
        <v>51</v>
      </c>
      <c r="E20">
        <v>3</v>
      </c>
    </row>
    <row r="21" spans="1:5">
      <c r="A21">
        <v>340413</v>
      </c>
      <c r="B21">
        <v>49</v>
      </c>
      <c r="C21">
        <v>16.5</v>
      </c>
      <c r="D21">
        <v>52</v>
      </c>
      <c r="E21">
        <v>3</v>
      </c>
    </row>
    <row r="22" spans="1:5">
      <c r="A22">
        <v>340444</v>
      </c>
      <c r="B22">
        <v>49</v>
      </c>
      <c r="C22">
        <v>16.5</v>
      </c>
      <c r="D22">
        <v>52</v>
      </c>
      <c r="E22">
        <v>2</v>
      </c>
    </row>
    <row r="23" spans="1:5">
      <c r="A23">
        <v>340450</v>
      </c>
      <c r="B23">
        <v>49</v>
      </c>
      <c r="C23">
        <v>16.5</v>
      </c>
      <c r="D23">
        <v>54</v>
      </c>
      <c r="E23">
        <v>1</v>
      </c>
    </row>
    <row r="24" spans="1:5">
      <c r="A24">
        <v>340471</v>
      </c>
      <c r="B24">
        <v>49</v>
      </c>
      <c r="C24">
        <v>16.5</v>
      </c>
      <c r="D24">
        <v>50</v>
      </c>
      <c r="E24">
        <v>3</v>
      </c>
    </row>
    <row r="25" spans="1:5">
      <c r="A25">
        <v>340477</v>
      </c>
      <c r="B25">
        <v>49</v>
      </c>
      <c r="C25">
        <v>16.5</v>
      </c>
      <c r="D25">
        <v>54</v>
      </c>
      <c r="E25">
        <v>0</v>
      </c>
    </row>
    <row r="26" spans="1:5">
      <c r="A26">
        <v>340508</v>
      </c>
      <c r="B26">
        <v>49</v>
      </c>
      <c r="C26">
        <v>16.5</v>
      </c>
      <c r="D26">
        <v>52</v>
      </c>
      <c r="E26">
        <v>1</v>
      </c>
    </row>
    <row r="27" spans="1:5">
      <c r="A27">
        <v>340514</v>
      </c>
      <c r="B27">
        <v>49</v>
      </c>
      <c r="C27">
        <v>16.5</v>
      </c>
      <c r="D27">
        <v>54</v>
      </c>
      <c r="E27">
        <v>2</v>
      </c>
    </row>
    <row r="28" spans="1:5">
      <c r="A28">
        <v>340551</v>
      </c>
      <c r="B28">
        <v>50</v>
      </c>
      <c r="C28">
        <v>15.2027</v>
      </c>
      <c r="D28">
        <v>54</v>
      </c>
      <c r="E28">
        <v>2</v>
      </c>
    </row>
    <row r="29" spans="1:5">
      <c r="A29">
        <v>340560</v>
      </c>
      <c r="B29">
        <v>49</v>
      </c>
      <c r="C29">
        <v>13.81381</v>
      </c>
      <c r="D29">
        <v>52</v>
      </c>
      <c r="E29">
        <v>2</v>
      </c>
    </row>
    <row r="30" spans="1:5">
      <c r="A30">
        <v>340590</v>
      </c>
      <c r="B30">
        <v>49</v>
      </c>
      <c r="C30">
        <v>13.81381</v>
      </c>
      <c r="D30">
        <v>51</v>
      </c>
      <c r="E30">
        <v>4</v>
      </c>
    </row>
    <row r="31" spans="1:5">
      <c r="A31">
        <v>340596</v>
      </c>
      <c r="B31">
        <v>49</v>
      </c>
      <c r="C31">
        <v>13.81381</v>
      </c>
      <c r="D31">
        <v>52</v>
      </c>
      <c r="E31">
        <v>3</v>
      </c>
    </row>
    <row r="32" spans="1:5">
      <c r="A32">
        <v>340627</v>
      </c>
      <c r="B32">
        <v>49</v>
      </c>
      <c r="C32">
        <v>13.81381</v>
      </c>
      <c r="D32">
        <v>52</v>
      </c>
      <c r="E32">
        <v>4</v>
      </c>
    </row>
    <row r="33" spans="1:5">
      <c r="A33">
        <v>340633</v>
      </c>
      <c r="B33">
        <v>49</v>
      </c>
      <c r="C33">
        <v>13.81381</v>
      </c>
      <c r="D33">
        <v>54</v>
      </c>
      <c r="E33">
        <v>5</v>
      </c>
    </row>
    <row r="34" spans="1:5">
      <c r="A34">
        <v>340660</v>
      </c>
      <c r="B34">
        <v>49</v>
      </c>
      <c r="C34">
        <v>13.81381</v>
      </c>
      <c r="D34">
        <v>52</v>
      </c>
      <c r="E34">
        <v>3</v>
      </c>
    </row>
    <row r="35" spans="1:5">
      <c r="A35">
        <v>340667</v>
      </c>
      <c r="B35">
        <v>49</v>
      </c>
      <c r="C35">
        <v>13.81381</v>
      </c>
      <c r="D35">
        <v>54</v>
      </c>
      <c r="E35">
        <v>4</v>
      </c>
    </row>
    <row r="36" spans="1:5">
      <c r="A36">
        <v>340697</v>
      </c>
      <c r="B36">
        <v>50</v>
      </c>
      <c r="C36">
        <v>17.14715</v>
      </c>
      <c r="D36">
        <v>52</v>
      </c>
      <c r="E36">
        <v>0</v>
      </c>
    </row>
    <row r="37" spans="1:5">
      <c r="A37">
        <v>340704</v>
      </c>
      <c r="B37">
        <v>49</v>
      </c>
      <c r="C37">
        <v>31.43286</v>
      </c>
      <c r="D37">
        <v>52</v>
      </c>
      <c r="E37">
        <v>1</v>
      </c>
    </row>
    <row r="38" spans="1:5">
      <c r="A38">
        <v>340740</v>
      </c>
      <c r="B38">
        <v>50</v>
      </c>
      <c r="C38">
        <v>31.50794</v>
      </c>
      <c r="D38">
        <v>54</v>
      </c>
      <c r="E38">
        <v>0</v>
      </c>
    </row>
    <row r="39" spans="1:5">
      <c r="A39">
        <v>340749</v>
      </c>
      <c r="B39">
        <v>49</v>
      </c>
      <c r="C39">
        <v>31.50794</v>
      </c>
      <c r="D39">
        <v>51</v>
      </c>
      <c r="E39">
        <v>0</v>
      </c>
    </row>
    <row r="40" spans="1:5">
      <c r="A40">
        <v>340780</v>
      </c>
      <c r="B40">
        <v>49</v>
      </c>
      <c r="C40">
        <v>31.50794</v>
      </c>
      <c r="D40">
        <v>52</v>
      </c>
      <c r="E40">
        <v>2</v>
      </c>
    </row>
    <row r="41" spans="1:5">
      <c r="A41">
        <v>340786</v>
      </c>
      <c r="B41">
        <v>49</v>
      </c>
      <c r="C41">
        <v>31.50794</v>
      </c>
      <c r="D41">
        <v>53</v>
      </c>
      <c r="E41">
        <v>2</v>
      </c>
    </row>
    <row r="42" spans="1:5">
      <c r="A42">
        <v>340829</v>
      </c>
      <c r="B42">
        <v>50</v>
      </c>
      <c r="C42">
        <v>33.83352</v>
      </c>
      <c r="D42">
        <v>52</v>
      </c>
      <c r="E42">
        <v>4</v>
      </c>
    </row>
    <row r="43" spans="1:5">
      <c r="A43">
        <v>340838</v>
      </c>
      <c r="B43">
        <v>49</v>
      </c>
      <c r="C43">
        <v>44.94463</v>
      </c>
      <c r="D43">
        <v>53</v>
      </c>
      <c r="E43">
        <v>5</v>
      </c>
    </row>
    <row r="44" spans="1:5">
      <c r="A44">
        <v>340869</v>
      </c>
      <c r="B44">
        <v>49</v>
      </c>
      <c r="C44">
        <v>44.94463</v>
      </c>
      <c r="D44">
        <v>52</v>
      </c>
      <c r="E44">
        <v>5</v>
      </c>
    </row>
    <row r="45" spans="1:5">
      <c r="A45">
        <v>340875</v>
      </c>
      <c r="B45">
        <v>49</v>
      </c>
      <c r="C45">
        <v>44.94463</v>
      </c>
      <c r="D45">
        <v>52</v>
      </c>
      <c r="E45">
        <v>4</v>
      </c>
    </row>
    <row r="46" spans="1:5">
      <c r="A46">
        <v>340906</v>
      </c>
      <c r="B46">
        <v>49</v>
      </c>
      <c r="C46">
        <v>41.6113</v>
      </c>
      <c r="D46">
        <v>52</v>
      </c>
      <c r="E46">
        <v>3</v>
      </c>
    </row>
    <row r="47" spans="1:5">
      <c r="A47">
        <v>340912</v>
      </c>
      <c r="B47">
        <v>49</v>
      </c>
      <c r="C47">
        <v>27.32558</v>
      </c>
      <c r="D47">
        <v>54</v>
      </c>
      <c r="E47">
        <v>3</v>
      </c>
    </row>
    <row r="48" spans="1:5">
      <c r="A48">
        <v>340924</v>
      </c>
      <c r="B48">
        <v>50</v>
      </c>
      <c r="C48">
        <v>32.88114</v>
      </c>
      <c r="D48">
        <v>51</v>
      </c>
      <c r="E48">
        <v>3</v>
      </c>
    </row>
    <row r="49" spans="1:5">
      <c r="A49">
        <v>340933</v>
      </c>
      <c r="B49">
        <v>49</v>
      </c>
      <c r="C49">
        <v>32.88114</v>
      </c>
      <c r="D49">
        <v>49</v>
      </c>
      <c r="E49">
        <v>4</v>
      </c>
    </row>
    <row r="50" spans="1:5">
      <c r="A50">
        <v>340963</v>
      </c>
      <c r="B50">
        <v>49</v>
      </c>
      <c r="C50">
        <v>32.88114</v>
      </c>
      <c r="D50">
        <v>52</v>
      </c>
      <c r="E50">
        <v>2</v>
      </c>
    </row>
    <row r="51" spans="1:5">
      <c r="A51">
        <v>340969</v>
      </c>
      <c r="B51">
        <v>49</v>
      </c>
      <c r="C51">
        <v>32.88114</v>
      </c>
      <c r="D51">
        <v>52</v>
      </c>
      <c r="E51">
        <v>3</v>
      </c>
    </row>
    <row r="52" spans="1:5">
      <c r="A52">
        <v>341013</v>
      </c>
      <c r="B52">
        <v>50</v>
      </c>
      <c r="C52">
        <v>32.82829</v>
      </c>
      <c r="D52">
        <v>52</v>
      </c>
      <c r="E52">
        <v>0</v>
      </c>
    </row>
    <row r="53" spans="1:5">
      <c r="A53">
        <v>341021</v>
      </c>
      <c r="B53">
        <v>49</v>
      </c>
      <c r="C53">
        <v>34.21717</v>
      </c>
      <c r="D53">
        <v>52</v>
      </c>
      <c r="E53">
        <v>1</v>
      </c>
    </row>
    <row r="54" spans="1:5">
      <c r="A54">
        <v>341040</v>
      </c>
      <c r="B54">
        <v>49</v>
      </c>
      <c r="C54">
        <v>34.21717</v>
      </c>
      <c r="D54">
        <v>51</v>
      </c>
      <c r="E54">
        <v>5</v>
      </c>
    </row>
    <row r="55" spans="1:5">
      <c r="A55">
        <v>341046</v>
      </c>
      <c r="B55">
        <v>49</v>
      </c>
      <c r="C55">
        <v>34.21717</v>
      </c>
      <c r="D55">
        <v>52</v>
      </c>
      <c r="E55">
        <v>3</v>
      </c>
    </row>
    <row r="56" spans="1:5">
      <c r="A56">
        <v>341077</v>
      </c>
      <c r="B56">
        <v>49</v>
      </c>
      <c r="C56">
        <v>34.21717</v>
      </c>
      <c r="D56">
        <v>51</v>
      </c>
      <c r="E56">
        <v>2</v>
      </c>
    </row>
    <row r="57" spans="1:5">
      <c r="A57">
        <v>341083</v>
      </c>
      <c r="B57">
        <v>49</v>
      </c>
      <c r="C57">
        <v>34.21717</v>
      </c>
      <c r="D57">
        <v>52</v>
      </c>
      <c r="E57">
        <v>2</v>
      </c>
    </row>
    <row r="58" spans="1:5">
      <c r="A58">
        <v>341107</v>
      </c>
      <c r="B58">
        <v>50</v>
      </c>
      <c r="C58">
        <v>30.05051</v>
      </c>
      <c r="D58">
        <v>54</v>
      </c>
      <c r="E58">
        <v>2</v>
      </c>
    </row>
    <row r="59" spans="1:5">
      <c r="A59">
        <v>341116</v>
      </c>
      <c r="B59">
        <v>49</v>
      </c>
      <c r="C59">
        <v>30.05051</v>
      </c>
      <c r="D59">
        <v>50</v>
      </c>
      <c r="E59">
        <v>2</v>
      </c>
    </row>
    <row r="60" spans="1:5">
      <c r="A60">
        <v>341147</v>
      </c>
      <c r="B60">
        <v>49</v>
      </c>
      <c r="C60">
        <v>30.05051</v>
      </c>
      <c r="D60">
        <v>51</v>
      </c>
      <c r="E60">
        <v>3</v>
      </c>
    </row>
    <row r="61" spans="1:5">
      <c r="A61">
        <v>341153</v>
      </c>
      <c r="B61">
        <v>49</v>
      </c>
      <c r="C61">
        <v>30.05051</v>
      </c>
      <c r="D61">
        <v>52</v>
      </c>
      <c r="E61">
        <v>2</v>
      </c>
    </row>
    <row r="62" spans="1:5">
      <c r="A62">
        <v>341184</v>
      </c>
      <c r="B62">
        <v>49</v>
      </c>
      <c r="C62">
        <v>27.77778</v>
      </c>
      <c r="D62">
        <v>52</v>
      </c>
      <c r="E62">
        <v>4</v>
      </c>
    </row>
    <row r="63" spans="1:5">
      <c r="A63">
        <v>341190</v>
      </c>
      <c r="B63">
        <v>49</v>
      </c>
      <c r="C63">
        <v>15.27778</v>
      </c>
      <c r="D63">
        <v>54</v>
      </c>
      <c r="E63">
        <v>5</v>
      </c>
    </row>
    <row r="64" spans="1:5">
      <c r="A64">
        <v>341202</v>
      </c>
      <c r="B64">
        <v>50</v>
      </c>
      <c r="C64">
        <v>23.61111</v>
      </c>
      <c r="D64">
        <v>52</v>
      </c>
      <c r="E64">
        <v>4</v>
      </c>
    </row>
    <row r="65" spans="1:5">
      <c r="A65">
        <v>341211</v>
      </c>
      <c r="B65">
        <v>49</v>
      </c>
      <c r="C65">
        <v>34.72222</v>
      </c>
      <c r="D65">
        <v>51</v>
      </c>
      <c r="E65">
        <v>5</v>
      </c>
    </row>
    <row r="66" spans="1:5">
      <c r="A66">
        <v>341248</v>
      </c>
      <c r="B66">
        <v>49</v>
      </c>
      <c r="C66">
        <v>34.72222</v>
      </c>
      <c r="D66">
        <v>53</v>
      </c>
      <c r="E66">
        <v>5</v>
      </c>
    </row>
    <row r="67" spans="1:5">
      <c r="A67">
        <v>341254</v>
      </c>
      <c r="B67">
        <v>49</v>
      </c>
      <c r="C67">
        <v>34.72222</v>
      </c>
      <c r="D67">
        <v>49</v>
      </c>
      <c r="E67">
        <v>6</v>
      </c>
    </row>
    <row r="68" spans="1:5">
      <c r="A68">
        <v>341291</v>
      </c>
      <c r="B68">
        <v>50</v>
      </c>
      <c r="C68">
        <v>33.25826</v>
      </c>
      <c r="D68">
        <v>54</v>
      </c>
      <c r="E68">
        <v>4</v>
      </c>
    </row>
    <row r="69" spans="1:5">
      <c r="A69">
        <v>341300</v>
      </c>
      <c r="B69">
        <v>49</v>
      </c>
      <c r="C69">
        <v>33.25826</v>
      </c>
      <c r="D69">
        <v>52</v>
      </c>
      <c r="E69">
        <v>4</v>
      </c>
    </row>
    <row r="70" spans="1:5">
      <c r="A70">
        <v>341331</v>
      </c>
      <c r="B70">
        <v>49</v>
      </c>
      <c r="C70">
        <v>33.25826</v>
      </c>
      <c r="D70">
        <v>51</v>
      </c>
      <c r="E70">
        <v>6</v>
      </c>
    </row>
    <row r="71" spans="1:5">
      <c r="A71">
        <v>341337</v>
      </c>
      <c r="B71">
        <v>49</v>
      </c>
      <c r="C71">
        <v>33.25826</v>
      </c>
      <c r="D71">
        <v>52</v>
      </c>
      <c r="E71">
        <v>6</v>
      </c>
    </row>
    <row r="72" spans="1:5">
      <c r="A72">
        <v>341367</v>
      </c>
      <c r="B72">
        <v>49</v>
      </c>
      <c r="C72">
        <v>33.25826</v>
      </c>
      <c r="D72">
        <v>51</v>
      </c>
      <c r="E72">
        <v>5</v>
      </c>
    </row>
    <row r="73" spans="1:5">
      <c r="A73">
        <v>341386</v>
      </c>
      <c r="B73">
        <v>50</v>
      </c>
      <c r="C73">
        <v>38.52142</v>
      </c>
      <c r="D73">
        <v>51</v>
      </c>
      <c r="E73">
        <v>5</v>
      </c>
    </row>
    <row r="74" spans="1:5">
      <c r="A74">
        <v>341419</v>
      </c>
      <c r="B74">
        <v>49</v>
      </c>
      <c r="C74">
        <v>33.21839</v>
      </c>
      <c r="D74">
        <v>54</v>
      </c>
      <c r="E74">
        <v>2</v>
      </c>
    </row>
    <row r="75" spans="1:5">
      <c r="A75">
        <v>341426</v>
      </c>
      <c r="B75">
        <v>49</v>
      </c>
      <c r="C75">
        <v>22.10728</v>
      </c>
      <c r="D75">
        <v>52</v>
      </c>
      <c r="E75">
        <v>2</v>
      </c>
    </row>
    <row r="76" spans="1:5">
      <c r="A76">
        <v>341456</v>
      </c>
      <c r="B76">
        <v>49</v>
      </c>
      <c r="C76">
        <v>22.10728</v>
      </c>
      <c r="D76">
        <v>53</v>
      </c>
      <c r="E76">
        <v>0</v>
      </c>
    </row>
    <row r="77" spans="1:5">
      <c r="A77">
        <v>341463</v>
      </c>
      <c r="B77">
        <v>49</v>
      </c>
      <c r="C77">
        <v>22.10728</v>
      </c>
      <c r="D77">
        <v>51</v>
      </c>
      <c r="E77">
        <v>1</v>
      </c>
    </row>
    <row r="78" spans="1:5">
      <c r="A78">
        <v>341481</v>
      </c>
      <c r="B78">
        <v>50</v>
      </c>
      <c r="C78">
        <v>24.96013</v>
      </c>
      <c r="D78">
        <v>53</v>
      </c>
      <c r="E78">
        <v>1</v>
      </c>
    </row>
    <row r="79" spans="1:5">
      <c r="A79">
        <v>341490</v>
      </c>
      <c r="B79">
        <v>49</v>
      </c>
      <c r="C79">
        <v>24.96013</v>
      </c>
      <c r="D79">
        <v>51</v>
      </c>
      <c r="E79">
        <v>3</v>
      </c>
    </row>
    <row r="80" spans="1:5">
      <c r="A80">
        <v>341520</v>
      </c>
      <c r="B80">
        <v>49</v>
      </c>
      <c r="C80">
        <v>24.96013</v>
      </c>
      <c r="D80">
        <v>51</v>
      </c>
      <c r="E80">
        <v>5</v>
      </c>
    </row>
    <row r="81" spans="1:5">
      <c r="A81">
        <v>341526</v>
      </c>
      <c r="B81">
        <v>49</v>
      </c>
      <c r="C81">
        <v>24.96013</v>
      </c>
      <c r="D81">
        <v>52</v>
      </c>
      <c r="E81">
        <v>4</v>
      </c>
    </row>
    <row r="82" spans="1:5">
      <c r="A82">
        <v>341569</v>
      </c>
      <c r="B82">
        <v>50</v>
      </c>
      <c r="C82">
        <v>27.28571</v>
      </c>
      <c r="D82">
        <v>52</v>
      </c>
      <c r="E82">
        <v>3</v>
      </c>
    </row>
    <row r="83" spans="1:5">
      <c r="A83">
        <v>341578</v>
      </c>
      <c r="B83">
        <v>49</v>
      </c>
      <c r="C83">
        <v>33.13366</v>
      </c>
      <c r="D83">
        <v>52</v>
      </c>
      <c r="E83">
        <v>3</v>
      </c>
    </row>
    <row r="84" spans="1:5">
      <c r="A84">
        <v>341609</v>
      </c>
      <c r="B84">
        <v>49</v>
      </c>
      <c r="C84">
        <v>30.10336</v>
      </c>
      <c r="D84">
        <v>51</v>
      </c>
      <c r="E84">
        <v>3</v>
      </c>
    </row>
    <row r="85" spans="1:5">
      <c r="A85">
        <v>341615</v>
      </c>
      <c r="B85">
        <v>49</v>
      </c>
      <c r="C85">
        <v>30.10336</v>
      </c>
      <c r="D85">
        <v>53</v>
      </c>
      <c r="E85">
        <v>4</v>
      </c>
    </row>
    <row r="86" spans="1:5">
      <c r="A86">
        <v>341646</v>
      </c>
      <c r="B86">
        <v>49</v>
      </c>
      <c r="C86">
        <v>30.10336</v>
      </c>
      <c r="D86">
        <v>51</v>
      </c>
      <c r="E86">
        <v>2</v>
      </c>
    </row>
    <row r="87" spans="1:5">
      <c r="A87">
        <v>341685</v>
      </c>
      <c r="B87">
        <v>49</v>
      </c>
      <c r="C87">
        <v>30.10336</v>
      </c>
      <c r="D87">
        <v>53</v>
      </c>
      <c r="E87">
        <v>2</v>
      </c>
    </row>
    <row r="88" spans="1:5">
      <c r="A88">
        <v>341691</v>
      </c>
      <c r="B88">
        <v>49</v>
      </c>
      <c r="C88">
        <v>24.5478</v>
      </c>
      <c r="D88">
        <v>50</v>
      </c>
      <c r="E88">
        <v>3</v>
      </c>
    </row>
  </sheetData>
  <conditionalFormatting sqref="B2:B1048576">
    <cfRule type="cellIs" dxfId="0" operator="notBetween" priority="1">
      <formula>49</formula>
      <formula>49</formula>
    </cfRule>
  </conditionalFormatting>
  <conditionalFormatting sqref="C2:C1048576">
    <cfRule type="cellIs" dxfId="1" operator="notBetween" priority="2">
      <formula>-14.787185</formula>
      <formula>61.482135</formula>
    </cfRule>
  </conditionalFormatting>
  <conditionalFormatting sqref="D2:D1048576">
    <cfRule type="cellIs" dxfId="2" operator="notBetween" priority="3">
      <formula>48</formula>
      <formula>56</formula>
    </cfRule>
  </conditionalFormatting>
  <conditionalFormatting sqref="E2:E1048576">
    <cfRule type="cellIs" dxfId="3" operator="notBetween" priority="4">
      <formula>-1</formula>
      <formula>7</formula>
    </cfRule>
  </conditionalFormatting>
  <pageMargins left="0.7" right="0.7" top="0.75" bottom="0.75" header="0.3" footer="0.3"/>
  <headerFooter scaleWithDoc="1" alignWithMargins="0" differentFirst="0" differentOddEven="0"/>
  <drawing r:id="rId1"/>
  <tableParts count="1">
    <tablePart r:id="rId2"/>
  </tableParts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5"/>
  <sheetData>
    <row r="10" spans="1:1" ht="25" customHeight="1">
      <c r="A10" s="7" t="s">
        <v>30</v>
      </c>
    </row>
  </sheetData>
  <sheetProtection algorithmName="SHA-512" hashValue="E2fRPXduTvccYqz69iB3bTSf7EVP2bI3bJXZBOsJYFE9qKrv2rKG5sUw0yZO4ErlwgUHKA8rtaxazNChW0zmsg==" saltValue="/pgp3rhBmIdDFPMGmMNOCw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VR-7</dc:creator>
  <dcterms:created xsi:type="dcterms:W3CDTF">2022-01-23T03:24:29Z</dcterms:created>
  <dcterms:modified xsi:type="dcterms:W3CDTF">2022-01-23T03:24:29Z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