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MILLAH SKRIPSI\Project\SiBuKer_topsis\Data Dummy\"/>
    </mc:Choice>
  </mc:AlternateContent>
  <bookViews>
    <workbookView xWindow="0" yWindow="0" windowWidth="18540" windowHeight="7545" activeTab="1"/>
  </bookViews>
  <sheets>
    <sheet name="DATA LOWONGAN" sheetId="1" r:id="rId1"/>
    <sheet name="TOPSIS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N3" i="3"/>
  <c r="M3" i="3"/>
  <c r="F18" i="3" s="1"/>
  <c r="L3" i="3"/>
  <c r="K3" i="3"/>
  <c r="J3" i="3"/>
  <c r="C18" i="3" s="1"/>
  <c r="F16" i="3" l="1"/>
  <c r="F17" i="3"/>
  <c r="C15" i="3"/>
  <c r="C16" i="3"/>
  <c r="C14" i="3"/>
  <c r="C17" i="3"/>
  <c r="F14" i="3"/>
  <c r="I3" i="3" l="1"/>
  <c r="G18" i="3"/>
  <c r="G28" i="3" s="1"/>
  <c r="G17" i="3"/>
  <c r="G27" i="3" s="1"/>
  <c r="G16" i="3"/>
  <c r="G26" i="3" s="1"/>
  <c r="G15" i="3"/>
  <c r="G25" i="3" s="1"/>
  <c r="G14" i="3"/>
  <c r="G24" i="3" s="1"/>
  <c r="G35" i="3" s="1"/>
  <c r="G36" i="3" l="1"/>
  <c r="B16" i="3"/>
  <c r="B15" i="3"/>
  <c r="B25" i="3" s="1"/>
  <c r="B18" i="3"/>
  <c r="B28" i="3" s="1"/>
  <c r="B14" i="3"/>
  <c r="B24" i="3" s="1"/>
  <c r="B17" i="3"/>
  <c r="B27" i="3" s="1"/>
  <c r="B26" i="3"/>
  <c r="E14" i="3"/>
  <c r="E24" i="3" s="1"/>
  <c r="F24" i="3"/>
  <c r="C25" i="3"/>
  <c r="B35" i="3" l="1"/>
  <c r="B36" i="3"/>
  <c r="C26" i="3"/>
  <c r="F25" i="3"/>
  <c r="F36" i="3" s="1"/>
  <c r="C28" i="3"/>
  <c r="C27" i="3"/>
  <c r="D14" i="3"/>
  <c r="D24" i="3" s="1"/>
  <c r="E15" i="3"/>
  <c r="E25" i="3" s="1"/>
  <c r="F26" i="3"/>
  <c r="F27" i="3"/>
  <c r="F28" i="3"/>
  <c r="C24" i="3"/>
  <c r="D15" i="3"/>
  <c r="D25" i="3" s="1"/>
  <c r="E16" i="3"/>
  <c r="E26" i="3" s="1"/>
  <c r="E17" i="3"/>
  <c r="E27" i="3" s="1"/>
  <c r="E18" i="3"/>
  <c r="E28" i="3" s="1"/>
  <c r="D16" i="3"/>
  <c r="D26" i="3" s="1"/>
  <c r="D17" i="3"/>
  <c r="D27" i="3" s="1"/>
  <c r="D18" i="3"/>
  <c r="D28" i="3" s="1"/>
  <c r="E35" i="3" l="1"/>
  <c r="E36" i="3"/>
  <c r="C36" i="3"/>
  <c r="C35" i="3"/>
  <c r="E42" i="3"/>
  <c r="D35" i="3"/>
  <c r="D36" i="3"/>
  <c r="E45" i="3"/>
  <c r="E44" i="3"/>
  <c r="F35" i="3"/>
  <c r="E41" i="3" l="1"/>
  <c r="E43" i="3"/>
  <c r="B43" i="3"/>
  <c r="B52" i="3" s="1"/>
  <c r="B45" i="3"/>
  <c r="B54" i="3" s="1"/>
  <c r="B41" i="3"/>
  <c r="B44" i="3"/>
  <c r="B53" i="3" s="1"/>
  <c r="B42" i="3"/>
  <c r="B51" i="3" s="1"/>
  <c r="B50" i="3"/>
  <c r="B55" i="3" l="1"/>
  <c r="C55" i="3" s="1"/>
</calcChain>
</file>

<file path=xl/sharedStrings.xml><?xml version="1.0" encoding="utf-8"?>
<sst xmlns="http://schemas.openxmlformats.org/spreadsheetml/2006/main" count="277" uniqueCount="95">
  <si>
    <t>Kriteria</t>
  </si>
  <si>
    <t>C1</t>
  </si>
  <si>
    <t>C2</t>
  </si>
  <si>
    <t>C3</t>
  </si>
  <si>
    <t>C4</t>
  </si>
  <si>
    <t>C5</t>
  </si>
  <si>
    <t>No</t>
  </si>
  <si>
    <t>Sub Kriteria</t>
  </si>
  <si>
    <t>Bobot</t>
  </si>
  <si>
    <t>Cost</t>
  </si>
  <si>
    <t>Benefit</t>
  </si>
  <si>
    <t>A1</t>
  </si>
  <si>
    <t>A2</t>
  </si>
  <si>
    <t>A3</t>
  </si>
  <si>
    <t>A4</t>
  </si>
  <si>
    <t>A5</t>
  </si>
  <si>
    <t>NORMALISASI "R"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</si>
  <si>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</si>
  <si>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</si>
  <si>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</si>
  <si>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</si>
  <si>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</si>
  <si>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</si>
  <si>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</si>
  <si>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</si>
  <si>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</si>
  <si>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</si>
  <si>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</si>
  <si>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</si>
  <si>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</si>
  <si>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</si>
  <si>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+</t>
  </si>
  <si>
    <t>-</t>
  </si>
  <si>
    <t>Nilai Preferensi untuk Setiap alternatif (V)</t>
  </si>
  <si>
    <t>alternatif</t>
  </si>
  <si>
    <t>V1</t>
  </si>
  <si>
    <t>V2</t>
  </si>
  <si>
    <t>V3</t>
  </si>
  <si>
    <t>V4</t>
  </si>
  <si>
    <t>V5</t>
  </si>
  <si>
    <t>Umur</t>
  </si>
  <si>
    <t>Kualifikasi Pendidikan</t>
  </si>
  <si>
    <t>IPK</t>
  </si>
  <si>
    <t>Jenis Kelamin</t>
  </si>
  <si>
    <t>Pengalaman Kerja</t>
  </si>
  <si>
    <t>S1</t>
  </si>
  <si>
    <t>&lt; 25 Tahun</t>
  </si>
  <si>
    <t>&gt; 35 Tahun</t>
  </si>
  <si>
    <t>&lt; 2.00</t>
  </si>
  <si>
    <t>2.00 - 3.00</t>
  </si>
  <si>
    <t>25 - 30 Tahun</t>
  </si>
  <si>
    <t>&gt; 3.00</t>
  </si>
  <si>
    <t>Laki-laki</t>
  </si>
  <si>
    <t>Perempuan</t>
  </si>
  <si>
    <t>Tidak Memiliki</t>
  </si>
  <si>
    <t>&gt; 1 Tahun</t>
  </si>
  <si>
    <t>2 - 3 Tahun</t>
  </si>
  <si>
    <t>&gt;  3 Tahun</t>
  </si>
  <si>
    <t>Staff Continous Improvement</t>
  </si>
  <si>
    <t>Max 30 Tahun</t>
  </si>
  <si>
    <t>C6</t>
  </si>
  <si>
    <t>Jurusan</t>
  </si>
  <si>
    <t>Teknik Mesin</t>
  </si>
  <si>
    <t>Teknik Informatika</t>
  </si>
  <si>
    <t>Teknik Industri</t>
  </si>
  <si>
    <t>Teknik Elektro</t>
  </si>
  <si>
    <t>Teknik Kimia</t>
  </si>
  <si>
    <t>Teknik Sipil</t>
  </si>
  <si>
    <t>Arsitektur</t>
  </si>
  <si>
    <t>Perencanan Wilayah dan Kota</t>
  </si>
  <si>
    <t>Teknik Geodesi</t>
  </si>
  <si>
    <t>Teknik Lingkungan</t>
  </si>
  <si>
    <t>~</t>
  </si>
  <si>
    <t>Analyst</t>
  </si>
  <si>
    <t>SMK</t>
  </si>
  <si>
    <t>Teknik Mesin, Teknik Kimia, Kimia Analisis, Kimia Industri</t>
  </si>
  <si>
    <t>Operator Water Waste Treatment Plant</t>
  </si>
  <si>
    <t>Management Trainee Program</t>
  </si>
  <si>
    <t>Max 28 Tahun</t>
  </si>
  <si>
    <t>3.00</t>
  </si>
  <si>
    <t>Akuntansi, Ekonomi, Manajemen, Psikologi, Hukum, Argonomi/Agroteknologi/Proteksi Tanaman, Teknik Kimia</t>
  </si>
  <si>
    <t>Business Development Engineer</t>
  </si>
  <si>
    <t>Teknik Elektro/Sipil/Arsitektur</t>
  </si>
  <si>
    <t>SMA/SMK</t>
  </si>
  <si>
    <t>5 perbandingan</t>
  </si>
  <si>
    <t>Tidak ada</t>
  </si>
  <si>
    <t xml:space="preserve"> </t>
  </si>
  <si>
    <t xml:space="preserve"> &lt;&lt;&lt;------</t>
  </si>
  <si>
    <t>Kriteria Alumni</t>
  </si>
  <si>
    <t>Keterangan</t>
  </si>
  <si>
    <t>Sangat Tinggi</t>
  </si>
  <si>
    <t>Tinggi</t>
  </si>
  <si>
    <t>Cukup</t>
  </si>
  <si>
    <t>Rendah</t>
  </si>
  <si>
    <t>Sangat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</si>
</sst>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0" fillId="13" borderId="5" xfId="0" applyFont="1" applyFill="1" applyBorder="1" applyAlignment="1">
      <alignment horizontal="center"/>
    </xf>
    <xf numFmtId="0" fontId="0" fillId="13" borderId="5" xfId="0" applyFont="1" applyFill="1" applyBorder="1"/>
    <xf numFmtId="0" fontId="0" fillId="14" borderId="5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19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19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16" borderId="5" xfId="0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0" borderId="5" xfId="0" applyBorder="1"/>
    <xf numFmtId="0" fontId="1" fillId="17" borderId="7" xfId="0" applyFont="1" applyFill="1" applyBorder="1" applyAlignment="1">
      <alignment horizontal="center" vertical="center"/>
    </xf>
    <xf numFmtId="0" fontId="0" fillId="17" borderId="7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15" borderId="1" xfId="0" applyFill="1" applyBorder="1"/>
    <xf numFmtId="0" fontId="0" fillId="0" borderId="7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1" fillId="19" borderId="6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I1" zoomScaleNormal="100" workbookViewId="0">
      <selection activeCell="K10" sqref="K10"/>
    </sheetView>
  </sheetViews>
  <sheetFormatPr defaultRowHeight="15" x14ac:dyDescent="0.25"/>
  <cols>
    <col min="1" max="1" width="6.42578125" customWidth="1"/>
    <col min="2" max="2" width="36.425781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103.5703125" customWidth="1"/>
    <col min="9" max="9" width="9.85546875" customWidth="1"/>
    <col min="10" max="10" width="9" customWidth="1"/>
    <col min="11" max="11" width="22" customWidth="1"/>
    <col min="12" max="12" width="12.140625" customWidth="1"/>
    <col min="13" max="13" width="7.5703125" customWidth="1"/>
    <col min="14" max="14" width="23.140625" customWidth="1"/>
    <col min="15" max="15" width="28.85546875" customWidth="1"/>
  </cols>
  <sheetData>
    <row r="1" spans="1:16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67" t="s">
        <v>60</v>
      </c>
      <c r="J1" s="91" t="s">
        <v>0</v>
      </c>
      <c r="K1" s="92"/>
      <c r="L1" s="93"/>
      <c r="N1" s="1" t="s">
        <v>0</v>
      </c>
      <c r="O1" s="1" t="s">
        <v>7</v>
      </c>
      <c r="P1" s="1" t="s">
        <v>8</v>
      </c>
    </row>
    <row r="2" spans="1:16" x14ac:dyDescent="0.25">
      <c r="A2" s="24">
        <v>1</v>
      </c>
      <c r="B2" s="25" t="s">
        <v>58</v>
      </c>
      <c r="C2" s="21" t="s">
        <v>59</v>
      </c>
      <c r="D2" s="22" t="s">
        <v>28</v>
      </c>
      <c r="E2" s="22" t="s">
        <v>72</v>
      </c>
      <c r="F2" s="22" t="s">
        <v>72</v>
      </c>
      <c r="G2" s="22" t="s">
        <v>72</v>
      </c>
      <c r="H2" s="22" t="s">
        <v>62</v>
      </c>
      <c r="J2" s="11" t="s">
        <v>1</v>
      </c>
      <c r="K2" s="8" t="s">
        <v>40</v>
      </c>
      <c r="L2" s="12" t="s">
        <v>9</v>
      </c>
      <c r="N2" s="94" t="s">
        <v>40</v>
      </c>
      <c r="O2" s="69" t="s">
        <v>46</v>
      </c>
      <c r="P2" s="9">
        <v>4</v>
      </c>
    </row>
    <row r="3" spans="1:16" x14ac:dyDescent="0.25">
      <c r="A3" s="24">
        <v>2</v>
      </c>
      <c r="B3" s="25" t="s">
        <v>73</v>
      </c>
      <c r="C3" s="21" t="s">
        <v>59</v>
      </c>
      <c r="D3" s="22" t="s">
        <v>74</v>
      </c>
      <c r="E3" s="22" t="s">
        <v>72</v>
      </c>
      <c r="F3" s="22" t="s">
        <v>72</v>
      </c>
      <c r="G3" s="22" t="s">
        <v>72</v>
      </c>
      <c r="H3" s="22" t="s">
        <v>75</v>
      </c>
      <c r="J3" s="13" t="s">
        <v>2</v>
      </c>
      <c r="K3" s="8" t="s">
        <v>41</v>
      </c>
      <c r="L3" s="14" t="s">
        <v>10</v>
      </c>
      <c r="N3" s="95"/>
      <c r="O3" s="69" t="s">
        <v>50</v>
      </c>
      <c r="P3" s="9">
        <v>3</v>
      </c>
    </row>
    <row r="4" spans="1:16" x14ac:dyDescent="0.25">
      <c r="A4" s="24">
        <v>3</v>
      </c>
      <c r="B4" s="25" t="s">
        <v>76</v>
      </c>
      <c r="C4" s="21" t="s">
        <v>59</v>
      </c>
      <c r="D4" s="22" t="s">
        <v>74</v>
      </c>
      <c r="E4" s="22" t="s">
        <v>72</v>
      </c>
      <c r="F4" s="22" t="s">
        <v>72</v>
      </c>
      <c r="G4" s="22" t="s">
        <v>72</v>
      </c>
      <c r="H4" s="22" t="s">
        <v>75</v>
      </c>
      <c r="J4" s="15" t="s">
        <v>3</v>
      </c>
      <c r="K4" s="8" t="s">
        <v>42</v>
      </c>
      <c r="L4" s="12" t="s">
        <v>9</v>
      </c>
      <c r="N4" s="95"/>
      <c r="O4" s="69" t="s">
        <v>47</v>
      </c>
      <c r="P4" s="9">
        <v>2</v>
      </c>
    </row>
    <row r="5" spans="1:16" x14ac:dyDescent="0.25">
      <c r="A5" s="24">
        <v>4</v>
      </c>
      <c r="B5" s="25" t="s">
        <v>77</v>
      </c>
      <c r="C5" s="21" t="s">
        <v>78</v>
      </c>
      <c r="D5" s="22" t="s">
        <v>45</v>
      </c>
      <c r="E5" s="22" t="s">
        <v>79</v>
      </c>
      <c r="F5" s="22" t="s">
        <v>72</v>
      </c>
      <c r="G5" s="22" t="s">
        <v>72</v>
      </c>
      <c r="H5" s="22" t="s">
        <v>80</v>
      </c>
      <c r="J5" s="16" t="s">
        <v>4</v>
      </c>
      <c r="K5" s="8" t="s">
        <v>43</v>
      </c>
      <c r="L5" s="14" t="s">
        <v>10</v>
      </c>
      <c r="N5" s="95"/>
      <c r="O5" s="69" t="s">
        <v>85</v>
      </c>
      <c r="P5" s="9">
        <v>1</v>
      </c>
    </row>
    <row r="6" spans="1:16" x14ac:dyDescent="0.25">
      <c r="A6" s="37">
        <v>5</v>
      </c>
      <c r="B6" s="38" t="s">
        <v>81</v>
      </c>
      <c r="C6" s="39" t="s">
        <v>72</v>
      </c>
      <c r="D6" s="40" t="s">
        <v>28</v>
      </c>
      <c r="E6" s="40" t="s">
        <v>72</v>
      </c>
      <c r="F6" s="40" t="s">
        <v>52</v>
      </c>
      <c r="G6" s="40" t="s">
        <v>72</v>
      </c>
      <c r="H6" s="22" t="s">
        <v>82</v>
      </c>
      <c r="J6" s="17" t="s">
        <v>5</v>
      </c>
      <c r="K6" s="8" t="s">
        <v>44</v>
      </c>
      <c r="L6" s="12" t="s">
        <v>9</v>
      </c>
      <c r="N6" s="97" t="s">
        <v>41</v>
      </c>
      <c r="O6" s="68" t="s">
        <v>85</v>
      </c>
      <c r="P6" s="84">
        <v>1</v>
      </c>
    </row>
    <row r="7" spans="1:16" x14ac:dyDescent="0.25">
      <c r="A7" s="45"/>
      <c r="B7" s="46"/>
      <c r="C7" s="47"/>
      <c r="D7" s="48"/>
      <c r="E7" s="48"/>
      <c r="F7" s="48"/>
      <c r="G7" s="48"/>
      <c r="J7" s="65" t="s">
        <v>60</v>
      </c>
      <c r="K7" s="64" t="s">
        <v>61</v>
      </c>
      <c r="L7" s="66" t="s">
        <v>10</v>
      </c>
      <c r="N7" s="97"/>
      <c r="O7" s="10" t="s">
        <v>83</v>
      </c>
      <c r="P7" s="9">
        <v>2</v>
      </c>
    </row>
    <row r="8" spans="1:16" x14ac:dyDescent="0.25">
      <c r="A8" s="41"/>
      <c r="B8" s="42"/>
      <c r="C8" s="43"/>
      <c r="D8" s="44"/>
      <c r="E8" s="44"/>
      <c r="F8" s="44"/>
      <c r="G8" s="44"/>
      <c r="N8" s="97"/>
      <c r="O8" s="8" t="s">
        <v>28</v>
      </c>
      <c r="P8" s="9">
        <v>3</v>
      </c>
    </row>
    <row r="9" spans="1:16" x14ac:dyDescent="0.25">
      <c r="A9" s="41"/>
      <c r="B9" s="42"/>
      <c r="C9" s="43"/>
      <c r="D9" s="44"/>
      <c r="E9" s="44"/>
      <c r="F9" s="44"/>
      <c r="G9" s="44"/>
      <c r="N9" s="97"/>
      <c r="O9" s="8" t="s">
        <v>29</v>
      </c>
      <c r="P9" s="9">
        <v>4</v>
      </c>
    </row>
    <row r="10" spans="1:16" x14ac:dyDescent="0.25">
      <c r="A10" s="1" t="s">
        <v>6</v>
      </c>
      <c r="B10" s="1" t="s">
        <v>0</v>
      </c>
      <c r="C10" s="3" t="s">
        <v>1</v>
      </c>
      <c r="D10" s="4" t="s">
        <v>2</v>
      </c>
      <c r="E10" s="5" t="s">
        <v>3</v>
      </c>
      <c r="F10" s="6" t="s">
        <v>4</v>
      </c>
      <c r="G10" s="7" t="s">
        <v>5</v>
      </c>
      <c r="H10" s="67" t="s">
        <v>5</v>
      </c>
      <c r="N10" s="97"/>
      <c r="O10" s="69" t="s">
        <v>45</v>
      </c>
      <c r="P10" s="9">
        <v>5</v>
      </c>
    </row>
    <row r="11" spans="1:16" x14ac:dyDescent="0.25">
      <c r="A11" s="23">
        <v>1</v>
      </c>
      <c r="B11" s="25" t="s">
        <v>58</v>
      </c>
      <c r="C11" s="34">
        <v>3</v>
      </c>
      <c r="D11" s="35">
        <v>2</v>
      </c>
      <c r="E11" s="35">
        <v>1</v>
      </c>
      <c r="F11" s="35">
        <v>1</v>
      </c>
      <c r="G11" s="35">
        <v>1</v>
      </c>
      <c r="H11" s="35">
        <v>2</v>
      </c>
      <c r="N11" s="96" t="s">
        <v>42</v>
      </c>
      <c r="O11" s="85" t="s">
        <v>48</v>
      </c>
      <c r="P11" s="59">
        <v>4</v>
      </c>
    </row>
    <row r="12" spans="1:16" x14ac:dyDescent="0.25">
      <c r="A12" s="23">
        <v>2</v>
      </c>
      <c r="B12" s="25" t="s">
        <v>73</v>
      </c>
      <c r="C12" s="34">
        <v>3</v>
      </c>
      <c r="D12" s="35">
        <v>1</v>
      </c>
      <c r="E12" s="35">
        <v>1</v>
      </c>
      <c r="F12" s="35">
        <v>1</v>
      </c>
      <c r="G12" s="35">
        <v>1</v>
      </c>
      <c r="H12" s="35">
        <v>2</v>
      </c>
      <c r="N12" s="96"/>
      <c r="O12" s="85" t="s">
        <v>49</v>
      </c>
      <c r="P12" s="59">
        <v>3</v>
      </c>
    </row>
    <row r="13" spans="1:16" x14ac:dyDescent="0.25">
      <c r="A13" s="23">
        <v>3</v>
      </c>
      <c r="B13" s="25" t="s">
        <v>76</v>
      </c>
      <c r="C13" s="34">
        <v>3</v>
      </c>
      <c r="D13" s="35">
        <v>1</v>
      </c>
      <c r="E13" s="35">
        <v>1</v>
      </c>
      <c r="F13" s="35">
        <v>1</v>
      </c>
      <c r="G13" s="35">
        <v>1</v>
      </c>
      <c r="H13" s="35">
        <v>2</v>
      </c>
      <c r="N13" s="96"/>
      <c r="O13" s="85" t="s">
        <v>51</v>
      </c>
      <c r="P13" s="59">
        <v>2</v>
      </c>
    </row>
    <row r="14" spans="1:16" x14ac:dyDescent="0.25">
      <c r="A14" s="23">
        <v>4</v>
      </c>
      <c r="B14" s="25" t="s">
        <v>77</v>
      </c>
      <c r="C14" s="34">
        <v>3</v>
      </c>
      <c r="D14" s="35">
        <v>5</v>
      </c>
      <c r="E14" s="35">
        <v>4</v>
      </c>
      <c r="F14" s="35">
        <v>1</v>
      </c>
      <c r="G14" s="35">
        <v>1</v>
      </c>
      <c r="H14" s="35">
        <v>2</v>
      </c>
      <c r="N14" s="96"/>
      <c r="O14" s="85" t="s">
        <v>85</v>
      </c>
      <c r="P14" s="59">
        <v>1</v>
      </c>
    </row>
    <row r="15" spans="1:16" x14ac:dyDescent="0.25">
      <c r="A15" s="49">
        <v>5</v>
      </c>
      <c r="B15" s="38" t="s">
        <v>81</v>
      </c>
      <c r="C15" s="50">
        <v>1</v>
      </c>
      <c r="D15" s="51">
        <v>3</v>
      </c>
      <c r="E15" s="51">
        <v>1</v>
      </c>
      <c r="F15" s="51">
        <v>1</v>
      </c>
      <c r="G15" s="51">
        <v>1</v>
      </c>
      <c r="H15" s="51">
        <v>2</v>
      </c>
      <c r="N15" s="98" t="s">
        <v>43</v>
      </c>
      <c r="O15" s="85" t="s">
        <v>85</v>
      </c>
      <c r="P15" s="59">
        <v>1</v>
      </c>
    </row>
    <row r="16" spans="1:16" x14ac:dyDescent="0.25">
      <c r="A16" s="47"/>
      <c r="B16" s="55"/>
      <c r="C16" s="62" t="s">
        <v>9</v>
      </c>
      <c r="D16" s="62" t="s">
        <v>19</v>
      </c>
      <c r="E16" s="62" t="s">
        <v>9</v>
      </c>
      <c r="F16" s="62" t="s">
        <v>19</v>
      </c>
      <c r="G16" s="62" t="s">
        <v>9</v>
      </c>
      <c r="H16" s="62" t="s">
        <v>10</v>
      </c>
      <c r="N16" s="98"/>
      <c r="O16" s="8" t="s">
        <v>52</v>
      </c>
      <c r="P16" s="9">
        <v>2</v>
      </c>
    </row>
    <row r="17" spans="1:16" x14ac:dyDescent="0.25">
      <c r="A17" s="43"/>
      <c r="B17" s="42"/>
      <c r="C17" s="53"/>
      <c r="D17" s="54"/>
      <c r="E17" s="54"/>
      <c r="F17" s="54"/>
      <c r="G17" s="54"/>
      <c r="N17" s="99"/>
      <c r="O17" s="56" t="s">
        <v>53</v>
      </c>
      <c r="P17" s="57">
        <v>2</v>
      </c>
    </row>
    <row r="18" spans="1:16" x14ac:dyDescent="0.25">
      <c r="A18" s="43"/>
      <c r="B18" s="42"/>
      <c r="C18" s="53"/>
      <c r="D18" s="54"/>
      <c r="E18" s="54"/>
      <c r="F18" s="54"/>
      <c r="G18" s="54"/>
      <c r="N18" s="88" t="s">
        <v>44</v>
      </c>
      <c r="O18" s="58" t="s">
        <v>54</v>
      </c>
      <c r="P18" s="59">
        <v>4</v>
      </c>
    </row>
    <row r="19" spans="1:16" x14ac:dyDescent="0.25">
      <c r="A19" s="43"/>
      <c r="B19" s="42"/>
      <c r="C19" s="53"/>
      <c r="D19" s="54"/>
      <c r="E19" s="54"/>
      <c r="F19" s="54"/>
      <c r="G19" s="54"/>
      <c r="N19" s="89"/>
      <c r="O19" s="58" t="s">
        <v>55</v>
      </c>
      <c r="P19" s="59">
        <v>3</v>
      </c>
    </row>
    <row r="20" spans="1:16" x14ac:dyDescent="0.25">
      <c r="A20" s="43"/>
      <c r="B20" s="42"/>
      <c r="C20" s="53"/>
      <c r="D20" s="54"/>
      <c r="E20" s="54"/>
      <c r="F20" s="54"/>
      <c r="G20" s="54"/>
      <c r="N20" s="89"/>
      <c r="O20" s="60" t="s">
        <v>56</v>
      </c>
      <c r="P20" s="61">
        <v>2</v>
      </c>
    </row>
    <row r="21" spans="1:16" x14ac:dyDescent="0.25">
      <c r="A21" s="43"/>
      <c r="B21" s="52"/>
      <c r="C21" s="53"/>
      <c r="D21" s="54"/>
      <c r="E21" s="54"/>
      <c r="F21" s="54"/>
      <c r="G21" s="54"/>
      <c r="N21" s="89"/>
      <c r="O21" s="60" t="s">
        <v>57</v>
      </c>
      <c r="P21" s="61">
        <v>1</v>
      </c>
    </row>
    <row r="22" spans="1:16" x14ac:dyDescent="0.25">
      <c r="A22" s="43"/>
      <c r="B22" s="52"/>
      <c r="C22" s="53"/>
      <c r="D22" s="54"/>
      <c r="E22" s="54"/>
      <c r="F22" s="54"/>
      <c r="G22" s="54"/>
      <c r="N22" s="87"/>
      <c r="O22" s="86" t="s">
        <v>85</v>
      </c>
      <c r="P22" s="61">
        <v>1</v>
      </c>
    </row>
    <row r="23" spans="1:16" x14ac:dyDescent="0.25">
      <c r="A23" s="43"/>
      <c r="B23" s="52"/>
      <c r="C23" s="53"/>
      <c r="D23" s="54"/>
      <c r="E23" s="54"/>
      <c r="F23" s="54"/>
      <c r="G23" s="54"/>
      <c r="N23" s="90" t="s">
        <v>61</v>
      </c>
      <c r="O23" s="58" t="s">
        <v>63</v>
      </c>
      <c r="P23" s="59">
        <v>2</v>
      </c>
    </row>
    <row r="24" spans="1:16" x14ac:dyDescent="0.25">
      <c r="A24" s="43"/>
      <c r="B24" s="42"/>
      <c r="C24" s="53"/>
      <c r="D24" s="54"/>
      <c r="E24" s="54"/>
      <c r="F24" s="54"/>
      <c r="G24" s="54"/>
      <c r="N24" s="90"/>
      <c r="O24" s="58" t="s">
        <v>64</v>
      </c>
      <c r="P24" s="59">
        <v>2</v>
      </c>
    </row>
    <row r="25" spans="1:16" x14ac:dyDescent="0.25">
      <c r="A25" s="43"/>
      <c r="B25" s="52"/>
      <c r="C25" s="53"/>
      <c r="D25" s="54"/>
      <c r="E25" s="54"/>
      <c r="F25" s="54"/>
      <c r="G25" s="54"/>
      <c r="N25" s="90"/>
      <c r="O25" s="58" t="s">
        <v>62</v>
      </c>
      <c r="P25" s="59">
        <v>2</v>
      </c>
    </row>
    <row r="26" spans="1:16" x14ac:dyDescent="0.25">
      <c r="A26" s="43"/>
      <c r="B26" s="42"/>
      <c r="C26" s="53"/>
      <c r="D26" s="54"/>
      <c r="E26" s="54"/>
      <c r="F26" s="54"/>
      <c r="G26" s="54"/>
      <c r="N26" s="90"/>
      <c r="O26" s="58" t="s">
        <v>65</v>
      </c>
      <c r="P26" s="59">
        <v>2</v>
      </c>
    </row>
    <row r="27" spans="1:16" x14ac:dyDescent="0.25">
      <c r="N27" s="90"/>
      <c r="O27" s="58" t="s">
        <v>66</v>
      </c>
      <c r="P27" s="59">
        <v>2</v>
      </c>
    </row>
    <row r="28" spans="1:16" x14ac:dyDescent="0.25">
      <c r="N28" s="90"/>
      <c r="O28" s="58" t="s">
        <v>67</v>
      </c>
      <c r="P28" s="63">
        <v>2</v>
      </c>
    </row>
    <row r="29" spans="1:16" x14ac:dyDescent="0.25">
      <c r="N29" s="90"/>
      <c r="O29" s="58" t="s">
        <v>68</v>
      </c>
      <c r="P29" s="63">
        <v>2</v>
      </c>
    </row>
    <row r="30" spans="1:16" x14ac:dyDescent="0.25">
      <c r="N30" s="90"/>
      <c r="O30" s="58" t="s">
        <v>69</v>
      </c>
      <c r="P30" s="63">
        <v>2</v>
      </c>
    </row>
    <row r="31" spans="1:16" x14ac:dyDescent="0.25">
      <c r="N31" s="90"/>
      <c r="O31" s="58" t="s">
        <v>70</v>
      </c>
      <c r="P31" s="63">
        <v>2</v>
      </c>
    </row>
    <row r="32" spans="1:16" x14ac:dyDescent="0.25">
      <c r="N32" s="90"/>
      <c r="O32" s="58" t="s">
        <v>71</v>
      </c>
      <c r="P32" s="63">
        <v>2</v>
      </c>
    </row>
  </sheetData>
  <mergeCells count="7">
    <mergeCell ref="N18:N21"/>
    <mergeCell ref="N23:N32"/>
    <mergeCell ref="J1:L1"/>
    <mergeCell ref="N2:N5"/>
    <mergeCell ref="N11:N14"/>
    <mergeCell ref="N6:N10"/>
    <mergeCell ref="N15:N1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topLeftCell="J1" zoomScaleNormal="100" workbookViewId="0">
      <selection activeCell="W3" sqref="W3"/>
    </sheetView>
  </sheetViews>
  <sheetFormatPr defaultRowHeight="15" x14ac:dyDescent="0.25"/>
  <cols>
    <col min="16" max="16" width="14" customWidth="1"/>
    <col min="19" max="19" width="21" customWidth="1"/>
    <col min="21" max="21" width="6.28515625" customWidth="1"/>
    <col min="22" max="22" width="20.85546875" customWidth="1"/>
    <col min="23" max="23" width="29.5703125" customWidth="1"/>
  </cols>
  <sheetData>
    <row r="1" spans="1:24" x14ac:dyDescent="0.25">
      <c r="B1" s="20" t="s">
        <v>9</v>
      </c>
      <c r="C1" s="20" t="s">
        <v>19</v>
      </c>
      <c r="D1" s="20" t="s">
        <v>9</v>
      </c>
      <c r="E1" s="20" t="s">
        <v>19</v>
      </c>
      <c r="F1" s="20" t="s">
        <v>9</v>
      </c>
      <c r="G1" s="20" t="s">
        <v>19</v>
      </c>
      <c r="I1" s="20" t="s">
        <v>84</v>
      </c>
    </row>
    <row r="2" spans="1:24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67" t="s">
        <v>60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67" t="s">
        <v>60</v>
      </c>
      <c r="R2" s="91" t="s">
        <v>0</v>
      </c>
      <c r="S2" s="92"/>
      <c r="T2" s="93"/>
      <c r="V2" s="1" t="s">
        <v>0</v>
      </c>
      <c r="W2" s="1" t="s">
        <v>7</v>
      </c>
      <c r="X2" s="1" t="s">
        <v>8</v>
      </c>
    </row>
    <row r="3" spans="1:24" x14ac:dyDescent="0.25">
      <c r="A3" s="18" t="s">
        <v>11</v>
      </c>
      <c r="B3" s="34">
        <v>3</v>
      </c>
      <c r="C3" s="35">
        <v>2</v>
      </c>
      <c r="D3" s="35">
        <v>1</v>
      </c>
      <c r="E3" s="35">
        <v>1</v>
      </c>
      <c r="F3" s="35">
        <v>1</v>
      </c>
      <c r="G3" s="35">
        <v>2</v>
      </c>
      <c r="I3">
        <f>SQRT(SUM(B3^2,B4^2,B5^2,B6^2,B7^2))</f>
        <v>6.0827625302982193</v>
      </c>
      <c r="J3">
        <f>SQRT(SUM(C3^2,C4^2,C5^2,C6^2,C7^2,))</f>
        <v>6.324555320336759</v>
      </c>
      <c r="K3">
        <f>SQRT(SUM(D3^2,D4^2,D5^2,D6^2,D7^2,))</f>
        <v>4.4721359549995796</v>
      </c>
      <c r="L3">
        <f>SQRT(SUM(E3^2,E4^2,E5^2,E6^2,E7^2,))</f>
        <v>2.2360679774997898</v>
      </c>
      <c r="M3">
        <f>SQRT(SUM(F3^2,F4^2,F5^2,F6^2,F7^2,))</f>
        <v>2.2360679774997898</v>
      </c>
      <c r="N3">
        <f>SQRT(SUM(G3^2,G4^2,G5^2,G6^2,G7^2,))</f>
        <v>4.4721359549995796</v>
      </c>
      <c r="R3" s="11" t="s">
        <v>1</v>
      </c>
      <c r="S3" s="8" t="s">
        <v>40</v>
      </c>
      <c r="T3" s="12" t="s">
        <v>9</v>
      </c>
      <c r="V3" s="94" t="s">
        <v>40</v>
      </c>
      <c r="W3" s="69" t="s">
        <v>46</v>
      </c>
      <c r="X3" s="9">
        <v>4</v>
      </c>
    </row>
    <row r="4" spans="1:24" x14ac:dyDescent="0.25">
      <c r="A4" s="18" t="s">
        <v>12</v>
      </c>
      <c r="B4" s="34">
        <v>3</v>
      </c>
      <c r="C4" s="35">
        <v>1</v>
      </c>
      <c r="D4" s="35">
        <v>1</v>
      </c>
      <c r="E4" s="35">
        <v>1</v>
      </c>
      <c r="F4" s="35">
        <v>1</v>
      </c>
      <c r="G4" s="35">
        <v>2</v>
      </c>
      <c r="R4" s="13" t="s">
        <v>2</v>
      </c>
      <c r="S4" s="8" t="s">
        <v>41</v>
      </c>
      <c r="T4" s="14" t="s">
        <v>10</v>
      </c>
      <c r="V4" s="95"/>
      <c r="W4" s="69" t="s">
        <v>50</v>
      </c>
      <c r="X4" s="9">
        <v>3</v>
      </c>
    </row>
    <row r="5" spans="1:24" x14ac:dyDescent="0.25">
      <c r="A5" s="18" t="s">
        <v>13</v>
      </c>
      <c r="B5" s="34">
        <v>3</v>
      </c>
      <c r="C5" s="35">
        <v>1</v>
      </c>
      <c r="D5" s="35">
        <v>1</v>
      </c>
      <c r="E5" s="35">
        <v>1</v>
      </c>
      <c r="F5" s="35">
        <v>1</v>
      </c>
      <c r="G5" s="35">
        <v>2</v>
      </c>
      <c r="R5" s="15" t="s">
        <v>3</v>
      </c>
      <c r="S5" s="8" t="s">
        <v>42</v>
      </c>
      <c r="T5" s="12" t="s">
        <v>9</v>
      </c>
      <c r="V5" s="95"/>
      <c r="W5" s="69" t="s">
        <v>47</v>
      </c>
      <c r="X5" s="9">
        <v>2</v>
      </c>
    </row>
    <row r="6" spans="1:24" x14ac:dyDescent="0.25">
      <c r="A6" s="18" t="s">
        <v>14</v>
      </c>
      <c r="B6" s="34">
        <v>3</v>
      </c>
      <c r="C6" s="35">
        <v>5</v>
      </c>
      <c r="D6" s="35">
        <v>4</v>
      </c>
      <c r="E6" s="35">
        <v>1</v>
      </c>
      <c r="F6" s="35">
        <v>1</v>
      </c>
      <c r="G6" s="35">
        <v>2</v>
      </c>
      <c r="R6" s="16" t="s">
        <v>4</v>
      </c>
      <c r="S6" s="8" t="s">
        <v>43</v>
      </c>
      <c r="T6" s="14" t="s">
        <v>10</v>
      </c>
      <c r="V6" s="95"/>
      <c r="W6" s="69" t="s">
        <v>85</v>
      </c>
      <c r="X6" s="9">
        <v>1</v>
      </c>
    </row>
    <row r="7" spans="1:24" x14ac:dyDescent="0.25">
      <c r="A7" s="18" t="s">
        <v>15</v>
      </c>
      <c r="B7" s="34">
        <v>1</v>
      </c>
      <c r="C7" s="35">
        <v>3</v>
      </c>
      <c r="D7" s="35">
        <v>1</v>
      </c>
      <c r="E7" s="35">
        <v>1</v>
      </c>
      <c r="F7" s="35">
        <v>1</v>
      </c>
      <c r="G7" s="35">
        <v>2</v>
      </c>
      <c r="R7" s="17" t="s">
        <v>5</v>
      </c>
      <c r="S7" s="8" t="s">
        <v>44</v>
      </c>
      <c r="T7" s="12" t="s">
        <v>9</v>
      </c>
      <c r="V7" s="97" t="s">
        <v>41</v>
      </c>
      <c r="W7" s="68" t="s">
        <v>85</v>
      </c>
      <c r="X7" s="84">
        <v>1</v>
      </c>
    </row>
    <row r="8" spans="1:24" x14ac:dyDescent="0.25">
      <c r="A8" s="44"/>
      <c r="B8" s="53"/>
      <c r="C8" s="54"/>
      <c r="D8" s="54"/>
      <c r="E8" s="54"/>
      <c r="F8" s="54"/>
      <c r="R8" s="65" t="s">
        <v>60</v>
      </c>
      <c r="S8" s="64" t="s">
        <v>61</v>
      </c>
      <c r="T8" s="66" t="s">
        <v>10</v>
      </c>
      <c r="V8" s="97"/>
      <c r="W8" s="10" t="s">
        <v>83</v>
      </c>
      <c r="X8" s="9">
        <v>2</v>
      </c>
    </row>
    <row r="9" spans="1:24" x14ac:dyDescent="0.25">
      <c r="A9" s="44"/>
      <c r="B9" s="53"/>
      <c r="C9" s="54"/>
      <c r="D9" s="54"/>
      <c r="E9" s="54"/>
      <c r="F9" s="54"/>
      <c r="I9" s="104" t="s">
        <v>17</v>
      </c>
      <c r="J9" s="105"/>
      <c r="K9" s="105"/>
      <c r="L9" s="105"/>
      <c r="M9" s="105"/>
      <c r="N9" s="105"/>
      <c r="O9" s="26"/>
      <c r="P9" s="26"/>
      <c r="Q9" s="26"/>
      <c r="V9" s="97"/>
      <c r="W9" s="8" t="s">
        <v>28</v>
      </c>
      <c r="X9" s="9">
        <v>3</v>
      </c>
    </row>
    <row r="10" spans="1:24" x14ac:dyDescent="0.25">
      <c r="A10" s="44" t="s">
        <v>86</v>
      </c>
      <c r="B10" s="53"/>
      <c r="C10" s="54"/>
      <c r="D10" s="54"/>
      <c r="E10" s="54"/>
      <c r="F10" s="54"/>
      <c r="I10" s="27">
        <v>4</v>
      </c>
      <c r="J10" s="27">
        <v>5</v>
      </c>
      <c r="K10" s="27">
        <v>3</v>
      </c>
      <c r="L10" s="27">
        <v>1</v>
      </c>
      <c r="M10" s="27">
        <v>4</v>
      </c>
      <c r="N10" s="83">
        <v>1</v>
      </c>
      <c r="O10" s="26" t="s">
        <v>87</v>
      </c>
      <c r="P10" s="26" t="s">
        <v>88</v>
      </c>
      <c r="Q10" s="26"/>
      <c r="R10" s="106" t="s">
        <v>8</v>
      </c>
      <c r="S10" s="107" t="s">
        <v>89</v>
      </c>
      <c r="V10" s="97"/>
      <c r="W10" s="8" t="s">
        <v>29</v>
      </c>
      <c r="X10" s="9">
        <v>4</v>
      </c>
    </row>
    <row r="11" spans="1:24" x14ac:dyDescent="0.25">
      <c r="A11" s="44"/>
      <c r="B11" s="53"/>
      <c r="C11" s="54"/>
      <c r="D11" s="54"/>
      <c r="E11" s="54"/>
      <c r="F11" s="54"/>
      <c r="H11" s="26"/>
      <c r="I11" s="26"/>
      <c r="R11" s="106">
        <v>5</v>
      </c>
      <c r="S11" s="106" t="s">
        <v>90</v>
      </c>
      <c r="V11" s="97"/>
      <c r="W11" s="69" t="s">
        <v>45</v>
      </c>
      <c r="X11" s="9">
        <v>5</v>
      </c>
    </row>
    <row r="12" spans="1:24" x14ac:dyDescent="0.25">
      <c r="A12" s="100" t="s">
        <v>16</v>
      </c>
      <c r="B12" s="100"/>
      <c r="H12" s="26"/>
      <c r="I12" s="26"/>
      <c r="R12" s="106">
        <v>4</v>
      </c>
      <c r="S12" s="106" t="s">
        <v>91</v>
      </c>
      <c r="V12" s="96" t="s">
        <v>42</v>
      </c>
      <c r="W12" s="85" t="s">
        <v>48</v>
      </c>
      <c r="X12" s="59">
        <v>4</v>
      </c>
    </row>
    <row r="13" spans="1:24" x14ac:dyDescent="0.25">
      <c r="B13" s="3" t="s">
        <v>1</v>
      </c>
      <c r="C13" s="4" t="s">
        <v>2</v>
      </c>
      <c r="D13" s="5" t="s">
        <v>3</v>
      </c>
      <c r="E13" s="6" t="s">
        <v>4</v>
      </c>
      <c r="F13" s="7" t="s">
        <v>5</v>
      </c>
      <c r="G13" s="67" t="s">
        <v>60</v>
      </c>
      <c r="R13" s="106">
        <v>3</v>
      </c>
      <c r="S13" s="106" t="s">
        <v>92</v>
      </c>
      <c r="V13" s="96"/>
      <c r="W13" s="85" t="s">
        <v>49</v>
      </c>
      <c r="X13" s="59">
        <v>3</v>
      </c>
    </row>
    <row r="14" spans="1:24" x14ac:dyDescent="0.25">
      <c r="A14" s="19" t="s">
        <v>11</v>
      </c>
      <c r="B14" s="72">
        <f>IFERROR(B3/I3,0)</f>
        <v>0.49319696191607187</v>
      </c>
      <c r="C14" s="72">
        <f>IFERROR(C3/J3,0)</f>
        <v>0.31622776601683794</v>
      </c>
      <c r="D14" s="72">
        <f>D3/K3</f>
        <v>0.22360679774997896</v>
      </c>
      <c r="E14" s="72">
        <f>E3/L3</f>
        <v>0.44721359549995793</v>
      </c>
      <c r="F14" s="72">
        <f>IFERROR(F3/M3,0)</f>
        <v>0.44721359549995793</v>
      </c>
      <c r="G14" s="80">
        <f>G3/N3</f>
        <v>0.44721359549995793</v>
      </c>
      <c r="R14" s="106">
        <v>2</v>
      </c>
      <c r="S14" s="106" t="s">
        <v>93</v>
      </c>
      <c r="V14" s="96"/>
      <c r="W14" s="85" t="s">
        <v>51</v>
      </c>
      <c r="X14" s="59">
        <v>2</v>
      </c>
    </row>
    <row r="15" spans="1:24" x14ac:dyDescent="0.25">
      <c r="A15" s="19" t="s">
        <v>12</v>
      </c>
      <c r="B15" s="71">
        <f>IFERROR(B4/I3,0)</f>
        <v>0.49319696191607187</v>
      </c>
      <c r="C15" s="71">
        <f>IFERROR(C4/J3,0)</f>
        <v>0.15811388300841897</v>
      </c>
      <c r="D15" s="71">
        <f>D4/K3</f>
        <v>0.22360679774997896</v>
      </c>
      <c r="E15" s="71">
        <f>E4/L3</f>
        <v>0.44721359549995793</v>
      </c>
      <c r="F15" s="71">
        <f>IFERROR(F4/M3,0)</f>
        <v>0.44721359549995793</v>
      </c>
      <c r="G15" s="81">
        <f>G4/N3</f>
        <v>0.44721359549995793</v>
      </c>
      <c r="R15" s="106">
        <v>1</v>
      </c>
      <c r="S15" s="106" t="s">
        <v>94</v>
      </c>
      <c r="V15" s="96"/>
      <c r="W15" s="85" t="s">
        <v>85</v>
      </c>
      <c r="X15" s="59">
        <v>1</v>
      </c>
    </row>
    <row r="16" spans="1:24" x14ac:dyDescent="0.25">
      <c r="A16" s="19" t="s">
        <v>13</v>
      </c>
      <c r="B16" s="71">
        <f>IFERROR(B5/I3,0)</f>
        <v>0.49319696191607187</v>
      </c>
      <c r="C16" s="71">
        <f>IFERROR(C5/J3,0)</f>
        <v>0.15811388300841897</v>
      </c>
      <c r="D16" s="71">
        <f>D5/K3</f>
        <v>0.22360679774997896</v>
      </c>
      <c r="E16" s="71">
        <f>E5/L3</f>
        <v>0.44721359549995793</v>
      </c>
      <c r="F16" s="71">
        <f>IFERROR(F5/M3,0)</f>
        <v>0.44721359549995793</v>
      </c>
      <c r="G16" s="81">
        <f>G5/N3</f>
        <v>0.44721359549995793</v>
      </c>
      <c r="V16" s="98" t="s">
        <v>43</v>
      </c>
      <c r="W16" s="85" t="s">
        <v>85</v>
      </c>
      <c r="X16" s="59">
        <v>1</v>
      </c>
    </row>
    <row r="17" spans="1:24" x14ac:dyDescent="0.25">
      <c r="A17" s="19" t="s">
        <v>14</v>
      </c>
      <c r="B17" s="71">
        <f>IFERROR(B6/I3,0)</f>
        <v>0.49319696191607187</v>
      </c>
      <c r="C17" s="71">
        <f>IFERROR(C6/J3,0)</f>
        <v>0.79056941504209477</v>
      </c>
      <c r="D17" s="71">
        <f>D6/K3</f>
        <v>0.89442719099991586</v>
      </c>
      <c r="E17" s="71">
        <f>E6/L3</f>
        <v>0.44721359549995793</v>
      </c>
      <c r="F17" s="71">
        <f>IFERROR(F6/M3,0)</f>
        <v>0.44721359549995793</v>
      </c>
      <c r="G17" s="81">
        <f>G6/N3</f>
        <v>0.44721359549995793</v>
      </c>
      <c r="V17" s="98"/>
      <c r="W17" s="8" t="s">
        <v>52</v>
      </c>
      <c r="X17" s="9">
        <v>4</v>
      </c>
    </row>
    <row r="18" spans="1:24" x14ac:dyDescent="0.25">
      <c r="A18" s="19" t="s">
        <v>15</v>
      </c>
      <c r="B18" s="70">
        <f>IFERROR(B7/I3,0)</f>
        <v>0.16439898730535729</v>
      </c>
      <c r="C18" s="70">
        <f>IFERROR(C7/J3,0)</f>
        <v>0.47434164902525688</v>
      </c>
      <c r="D18" s="70">
        <f>D7/K3</f>
        <v>0.22360679774997896</v>
      </c>
      <c r="E18" s="70">
        <f>E7/L3</f>
        <v>0.44721359549995793</v>
      </c>
      <c r="F18" s="70">
        <f>IFERROR(F7/M3,0)</f>
        <v>0.44721359549995793</v>
      </c>
      <c r="G18" s="82">
        <f>G7/N3</f>
        <v>0.44721359549995793</v>
      </c>
      <c r="V18" s="99"/>
      <c r="W18" s="56" t="s">
        <v>53</v>
      </c>
      <c r="X18" s="57">
        <v>4</v>
      </c>
    </row>
    <row r="19" spans="1:24" x14ac:dyDescent="0.25">
      <c r="V19" s="88" t="s">
        <v>44</v>
      </c>
      <c r="W19" s="58" t="s">
        <v>54</v>
      </c>
      <c r="X19" s="59">
        <v>4</v>
      </c>
    </row>
    <row r="20" spans="1:24" x14ac:dyDescent="0.25">
      <c r="V20" s="89"/>
      <c r="W20" s="58" t="s">
        <v>55</v>
      </c>
      <c r="X20" s="59">
        <v>3</v>
      </c>
    </row>
    <row r="21" spans="1:24" x14ac:dyDescent="0.25">
      <c r="A21" s="20" t="s">
        <v>18</v>
      </c>
      <c r="V21" s="89"/>
      <c r="W21" s="60" t="s">
        <v>56</v>
      </c>
      <c r="X21" s="61">
        <v>2</v>
      </c>
    </row>
    <row r="22" spans="1:24" x14ac:dyDescent="0.25">
      <c r="A22" s="100" t="s">
        <v>16</v>
      </c>
      <c r="B22" s="100"/>
      <c r="V22" s="89"/>
      <c r="W22" s="60" t="s">
        <v>57</v>
      </c>
      <c r="X22" s="61">
        <v>1</v>
      </c>
    </row>
    <row r="23" spans="1:24" x14ac:dyDescent="0.25">
      <c r="B23" s="3" t="s">
        <v>1</v>
      </c>
      <c r="C23" s="4" t="s">
        <v>2</v>
      </c>
      <c r="D23" s="5" t="s">
        <v>3</v>
      </c>
      <c r="E23" s="6" t="s">
        <v>4</v>
      </c>
      <c r="F23" s="7" t="s">
        <v>5</v>
      </c>
      <c r="G23" s="67" t="s">
        <v>60</v>
      </c>
      <c r="V23" s="87"/>
      <c r="W23" s="86" t="s">
        <v>85</v>
      </c>
      <c r="X23" s="61">
        <v>1</v>
      </c>
    </row>
    <row r="24" spans="1:24" x14ac:dyDescent="0.25">
      <c r="A24" s="19" t="s">
        <v>11</v>
      </c>
      <c r="B24" s="72">
        <f t="shared" ref="B24:G24" si="0">B14*I10</f>
        <v>1.9727878476642875</v>
      </c>
      <c r="C24" s="72">
        <f t="shared" si="0"/>
        <v>1.5811388300841898</v>
      </c>
      <c r="D24" s="72">
        <f t="shared" si="0"/>
        <v>0.67082039324993692</v>
      </c>
      <c r="E24" s="72">
        <f t="shared" si="0"/>
        <v>0.44721359549995793</v>
      </c>
      <c r="F24" s="80">
        <f t="shared" si="0"/>
        <v>1.7888543819998317</v>
      </c>
      <c r="G24" s="80">
        <f t="shared" si="0"/>
        <v>0.44721359549995793</v>
      </c>
      <c r="V24" s="90" t="s">
        <v>61</v>
      </c>
      <c r="W24" s="58" t="s">
        <v>63</v>
      </c>
      <c r="X24" s="59">
        <v>3</v>
      </c>
    </row>
    <row r="25" spans="1:24" x14ac:dyDescent="0.25">
      <c r="A25" s="19" t="s">
        <v>12</v>
      </c>
      <c r="B25" s="71">
        <f t="shared" ref="B25:G25" si="1">B15*I10</f>
        <v>1.9727878476642875</v>
      </c>
      <c r="C25" s="71">
        <f t="shared" si="1"/>
        <v>0.79056941504209488</v>
      </c>
      <c r="D25" s="71">
        <f t="shared" si="1"/>
        <v>0.67082039324993692</v>
      </c>
      <c r="E25" s="71">
        <f t="shared" si="1"/>
        <v>0.44721359549995793</v>
      </c>
      <c r="F25" s="81">
        <f t="shared" si="1"/>
        <v>1.7888543819998317</v>
      </c>
      <c r="G25" s="81">
        <f t="shared" si="1"/>
        <v>0.44721359549995793</v>
      </c>
      <c r="V25" s="90"/>
      <c r="W25" s="58" t="s">
        <v>64</v>
      </c>
      <c r="X25" s="59">
        <v>3</v>
      </c>
    </row>
    <row r="26" spans="1:24" x14ac:dyDescent="0.25">
      <c r="A26" s="19" t="s">
        <v>13</v>
      </c>
      <c r="B26" s="71">
        <f t="shared" ref="B26:G26" si="2">B16*I10</f>
        <v>1.9727878476642875</v>
      </c>
      <c r="C26" s="71">
        <f t="shared" si="2"/>
        <v>0.79056941504209488</v>
      </c>
      <c r="D26" s="71">
        <f t="shared" si="2"/>
        <v>0.67082039324993692</v>
      </c>
      <c r="E26" s="71">
        <f t="shared" si="2"/>
        <v>0.44721359549995793</v>
      </c>
      <c r="F26" s="81">
        <f t="shared" si="2"/>
        <v>1.7888543819998317</v>
      </c>
      <c r="G26" s="81">
        <f t="shared" si="2"/>
        <v>0.44721359549995793</v>
      </c>
      <c r="V26" s="90"/>
      <c r="W26" s="58" t="s">
        <v>62</v>
      </c>
      <c r="X26" s="59">
        <v>3</v>
      </c>
    </row>
    <row r="27" spans="1:24" x14ac:dyDescent="0.25">
      <c r="A27" s="19" t="s">
        <v>14</v>
      </c>
      <c r="B27" s="71">
        <f t="shared" ref="B27:G27" si="3">B17*I10</f>
        <v>1.9727878476642875</v>
      </c>
      <c r="C27" s="71">
        <f t="shared" si="3"/>
        <v>3.9528470752104736</v>
      </c>
      <c r="D27" s="71">
        <f t="shared" si="3"/>
        <v>2.6832815729997477</v>
      </c>
      <c r="E27" s="71">
        <f t="shared" si="3"/>
        <v>0.44721359549995793</v>
      </c>
      <c r="F27" s="81">
        <f t="shared" si="3"/>
        <v>1.7888543819998317</v>
      </c>
      <c r="G27" s="81">
        <f t="shared" si="3"/>
        <v>0.44721359549995793</v>
      </c>
      <c r="V27" s="90"/>
      <c r="W27" s="58" t="s">
        <v>65</v>
      </c>
      <c r="X27" s="59">
        <v>3</v>
      </c>
    </row>
    <row r="28" spans="1:24" x14ac:dyDescent="0.25">
      <c r="A28" s="19" t="s">
        <v>15</v>
      </c>
      <c r="B28" s="70">
        <f t="shared" ref="B28:G28" si="4">B18*I10</f>
        <v>0.65759594922142917</v>
      </c>
      <c r="C28" s="70">
        <f t="shared" si="4"/>
        <v>2.3717082451262845</v>
      </c>
      <c r="D28" s="70">
        <f t="shared" si="4"/>
        <v>0.67082039324993692</v>
      </c>
      <c r="E28" s="70">
        <f t="shared" si="4"/>
        <v>0.44721359549995793</v>
      </c>
      <c r="F28" s="82">
        <f t="shared" si="4"/>
        <v>1.7888543819998317</v>
      </c>
      <c r="G28" s="82">
        <f t="shared" si="4"/>
        <v>0.44721359549995793</v>
      </c>
      <c r="V28" s="90"/>
      <c r="W28" s="58" t="s">
        <v>66</v>
      </c>
      <c r="X28" s="59">
        <v>3</v>
      </c>
    </row>
    <row r="29" spans="1:24" x14ac:dyDescent="0.25">
      <c r="A29" s="44"/>
      <c r="B29" s="52"/>
      <c r="C29" s="52"/>
      <c r="D29" s="52"/>
      <c r="E29" s="52"/>
      <c r="F29" s="52"/>
      <c r="G29" s="52"/>
      <c r="V29" s="90"/>
      <c r="W29" s="58" t="s">
        <v>67</v>
      </c>
      <c r="X29" s="63">
        <v>3</v>
      </c>
    </row>
    <row r="30" spans="1:24" x14ac:dyDescent="0.25">
      <c r="A30" s="44"/>
      <c r="B30" s="52"/>
      <c r="C30" s="52"/>
      <c r="D30" s="52"/>
      <c r="E30" s="52"/>
      <c r="F30" s="52"/>
      <c r="G30" s="52"/>
      <c r="V30" s="90"/>
      <c r="W30" s="58" t="s">
        <v>68</v>
      </c>
      <c r="X30" s="63">
        <v>3</v>
      </c>
    </row>
    <row r="31" spans="1:24" x14ac:dyDescent="0.25">
      <c r="A31" s="28" t="s">
        <v>20</v>
      </c>
      <c r="B31" s="20"/>
      <c r="C31" s="20"/>
      <c r="D31" s="20"/>
      <c r="G31" s="52"/>
      <c r="V31" s="90"/>
      <c r="W31" s="58" t="s">
        <v>69</v>
      </c>
      <c r="X31" s="63">
        <v>3</v>
      </c>
    </row>
    <row r="32" spans="1:24" x14ac:dyDescent="0.25">
      <c r="A32" s="29" t="s">
        <v>21</v>
      </c>
      <c r="B32" s="2" t="s">
        <v>23</v>
      </c>
      <c r="C32" s="2" t="s">
        <v>24</v>
      </c>
      <c r="D32" s="2" t="s">
        <v>23</v>
      </c>
      <c r="E32" s="2" t="s">
        <v>24</v>
      </c>
      <c r="F32" s="2" t="s">
        <v>23</v>
      </c>
      <c r="G32" s="2" t="s">
        <v>24</v>
      </c>
      <c r="V32" s="90"/>
      <c r="W32" s="58" t="s">
        <v>70</v>
      </c>
      <c r="X32" s="63">
        <v>3</v>
      </c>
    </row>
    <row r="33" spans="1:24" x14ac:dyDescent="0.25">
      <c r="A33" s="30" t="s">
        <v>22</v>
      </c>
      <c r="B33" s="2" t="s">
        <v>24</v>
      </c>
      <c r="C33" s="2" t="s">
        <v>23</v>
      </c>
      <c r="D33" s="2" t="s">
        <v>24</v>
      </c>
      <c r="E33" s="2" t="s">
        <v>23</v>
      </c>
      <c r="F33" s="2" t="s">
        <v>24</v>
      </c>
      <c r="G33" s="2" t="s">
        <v>23</v>
      </c>
      <c r="V33" s="90"/>
      <c r="W33" s="58" t="s">
        <v>71</v>
      </c>
      <c r="X33" s="63">
        <v>3</v>
      </c>
    </row>
    <row r="34" spans="1:24" x14ac:dyDescent="0.25">
      <c r="G34" s="52"/>
    </row>
    <row r="35" spans="1:24" x14ac:dyDescent="0.25">
      <c r="A35" s="29" t="s">
        <v>21</v>
      </c>
      <c r="B35" s="2">
        <f>MIN(B24:B28)</f>
        <v>0.65759594922142917</v>
      </c>
      <c r="C35" s="2">
        <f>MAX(C24:C28)</f>
        <v>3.9528470752104736</v>
      </c>
      <c r="D35" s="2">
        <f>MIN(D24:D28)</f>
        <v>0.67082039324993692</v>
      </c>
      <c r="E35" s="2">
        <f>MAX(E24:E28)</f>
        <v>0.44721359549995793</v>
      </c>
      <c r="F35" s="2">
        <f>MIN(F24:F28)</f>
        <v>1.7888543819998317</v>
      </c>
      <c r="G35" s="2">
        <f>MAX(G24:G28)</f>
        <v>0.44721359549995793</v>
      </c>
    </row>
    <row r="36" spans="1:24" x14ac:dyDescent="0.25">
      <c r="A36" s="30" t="s">
        <v>22</v>
      </c>
      <c r="B36" s="2">
        <f>MAX(B24:B28)</f>
        <v>1.9727878476642875</v>
      </c>
      <c r="C36" s="2">
        <f>MIN(C24:C28)</f>
        <v>0.79056941504209488</v>
      </c>
      <c r="D36" s="2">
        <f>MAX(D24:D28)</f>
        <v>2.6832815729997477</v>
      </c>
      <c r="E36" s="2">
        <f>MIN(E24:E28)</f>
        <v>0.44721359549995793</v>
      </c>
      <c r="F36" s="2">
        <f>MAX(F24:F28)</f>
        <v>1.7888543819998317</v>
      </c>
      <c r="G36" s="2">
        <f>MIN(G24:G28)</f>
        <v>0.44721359549995793</v>
      </c>
    </row>
    <row r="39" spans="1:24" ht="15.75" x14ac:dyDescent="0.25">
      <c r="A39" s="101" t="s">
        <v>25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24" x14ac:dyDescent="0.25">
      <c r="A40" s="32" t="s">
        <v>31</v>
      </c>
      <c r="D40" s="31" t="s">
        <v>32</v>
      </c>
    </row>
    <row r="41" spans="1:24" x14ac:dyDescent="0.25">
      <c r="A41" s="32" t="s">
        <v>26</v>
      </c>
      <c r="B41">
        <f>SQRT(SUM((B35-B24)^2,(C35-C24)^2,(D35-D24)^2,(E35-E24)^2,(F35-F24)^2))</f>
        <v>2.7119604956064025</v>
      </c>
      <c r="D41" s="31" t="s">
        <v>26</v>
      </c>
      <c r="E41">
        <f>SQRT(SUM((B24-B36)^2,(C24-C36)^2,(D24-D36)^2,(E24-E36)^2,(F24-F36)^2))</f>
        <v>2.1621748310439655</v>
      </c>
    </row>
    <row r="42" spans="1:24" x14ac:dyDescent="0.25">
      <c r="A42" s="32" t="s">
        <v>27</v>
      </c>
      <c r="B42">
        <f>SQRT(SUM((B35-B25)^2,(C35-C25)^2,(D35-D25)^2,(E35-E25)^2,(F35-F25)^2))</f>
        <v>3.4248693011164275</v>
      </c>
      <c r="D42" s="31" t="s">
        <v>27</v>
      </c>
      <c r="E42">
        <f>SQRT(SUM((B25-B36)^2,(C25-C36)^2,(D25-D36)^2,(E25-E36)^2,(F25-F36)^2))</f>
        <v>2.0124611797498106</v>
      </c>
    </row>
    <row r="43" spans="1:24" x14ac:dyDescent="0.25">
      <c r="A43" s="32" t="s">
        <v>28</v>
      </c>
      <c r="B43">
        <f>SQRT(SUM((B35-B26)^2,(C35-C26)^2,(D35-D26)^2,(E35-E26)^2,(F35-F26)^2))</f>
        <v>3.4248693011164275</v>
      </c>
      <c r="D43" s="31" t="s">
        <v>28</v>
      </c>
      <c r="E43">
        <f>SQRT(SUM((B26-B36)^2,(C26-C36)^2,(D26-D36)^2,(E26-E36)^2,(F26-F36)^2))</f>
        <v>2.0124611797498106</v>
      </c>
    </row>
    <row r="44" spans="1:24" x14ac:dyDescent="0.25">
      <c r="A44" s="32" t="s">
        <v>29</v>
      </c>
      <c r="B44">
        <f>SQRT(SUM((B35-B27)^2,(C35-C27)^2,(D35-D27)^2,(E35-E27)^2,(F35-F27)^2))</f>
        <v>2.4041068465710356</v>
      </c>
      <c r="D44" s="31" t="s">
        <v>29</v>
      </c>
      <c r="E44">
        <f>SQRT(SUM((B27-B36)^2,(C27-C36)^2,(D27-D36)^2,(E27-E36)^2,(F27-F36)^2))</f>
        <v>3.1622776601683786</v>
      </c>
    </row>
    <row r="45" spans="1:24" x14ac:dyDescent="0.25">
      <c r="A45" s="73" t="s">
        <v>30</v>
      </c>
      <c r="B45">
        <f>SQRT(SUM((B35-B28)^2,(C35-C28)^2,(D35-D28)^2,(E35-E28)^2,(F35-F28)^2))</f>
        <v>1.5811388300841891</v>
      </c>
      <c r="D45" s="74" t="s">
        <v>30</v>
      </c>
      <c r="E45">
        <f>SQRT(SUM((B28-B36)^2,(C28-C36)^2,(D28-D36)^2,(E28-E36)^2,(F28-F36)^2))</f>
        <v>2.8774519508985255</v>
      </c>
    </row>
    <row r="46" spans="1:24" x14ac:dyDescent="0.25">
      <c r="A46" s="44"/>
      <c r="B46" s="71"/>
      <c r="C46" s="71"/>
      <c r="D46" s="71"/>
      <c r="E46" s="71"/>
      <c r="F46" s="71"/>
    </row>
    <row r="47" spans="1:24" x14ac:dyDescent="0.25">
      <c r="A47" s="44"/>
      <c r="B47" s="71"/>
      <c r="C47" s="71"/>
      <c r="D47" s="71"/>
      <c r="E47" s="71"/>
      <c r="F47" s="71"/>
    </row>
    <row r="48" spans="1:24" x14ac:dyDescent="0.25">
      <c r="A48" s="102" t="s">
        <v>33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50" spans="1:8" x14ac:dyDescent="0.25">
      <c r="A50" s="33" t="s">
        <v>35</v>
      </c>
      <c r="B50" s="2">
        <f>E41/SUM(E41,B41)</f>
        <v>0.44360172341170262</v>
      </c>
    </row>
    <row r="51" spans="1:8" x14ac:dyDescent="0.25">
      <c r="A51" s="33" t="s">
        <v>36</v>
      </c>
      <c r="B51" s="2">
        <f>E42/SUM(E42,B42)</f>
        <v>0.37011934198805568</v>
      </c>
    </row>
    <row r="52" spans="1:8" x14ac:dyDescent="0.25">
      <c r="A52" s="33" t="s">
        <v>37</v>
      </c>
      <c r="B52" s="2">
        <f>E43/SUM(E43,B43)</f>
        <v>0.37011934198805568</v>
      </c>
    </row>
    <row r="53" spans="1:8" x14ac:dyDescent="0.25">
      <c r="A53" s="33" t="s">
        <v>38</v>
      </c>
      <c r="B53" s="2">
        <f>E44/SUM(E44,B44)</f>
        <v>0.5681026268199223</v>
      </c>
    </row>
    <row r="54" spans="1:8" x14ac:dyDescent="0.25">
      <c r="A54" s="75" t="s">
        <v>39</v>
      </c>
      <c r="B54" s="76">
        <f>E45/SUM(E45,B45)</f>
        <v>0.64537251617075042</v>
      </c>
    </row>
    <row r="55" spans="1:8" x14ac:dyDescent="0.25">
      <c r="A55" s="77" t="s">
        <v>34</v>
      </c>
      <c r="B55" s="78">
        <f>MAX(B50:B54)</f>
        <v>0.64537251617075042</v>
      </c>
      <c r="C55" s="36" t="str">
        <f>IF(B50=B55,A50,IF(B51=B55,A51,IF(B52=B55,A52,IF(B53=B55,A53,IF(B54=B55,A54,IF(B89=B55,A89,IF(B90=B55,A90,IF(B91=B55,A91,IF(B92=B55,A50,IF(B93=B55,A93,IF(B94=B55,A94,IF(B95=B55,A95,IF(B96=B55,A96,IF(B97=B55,A97,IF(B98=B55,A98)))))))))))))))</f>
        <v>V5</v>
      </c>
    </row>
    <row r="58" spans="1:8" x14ac:dyDescent="0.25">
      <c r="F58" s="71"/>
      <c r="G58" s="52"/>
      <c r="H58" s="71"/>
    </row>
    <row r="70" spans="1:5" x14ac:dyDescent="0.25">
      <c r="A70" s="71"/>
      <c r="B70" s="71"/>
      <c r="C70" s="71"/>
      <c r="D70" s="71"/>
      <c r="E70" s="71"/>
    </row>
    <row r="71" spans="1:5" x14ac:dyDescent="0.25">
      <c r="A71" s="44"/>
      <c r="B71" s="52"/>
      <c r="C71" s="52"/>
      <c r="D71" s="54"/>
      <c r="E71" s="52"/>
    </row>
    <row r="72" spans="1:5" x14ac:dyDescent="0.25">
      <c r="A72" s="44"/>
      <c r="B72" s="52"/>
      <c r="C72" s="52"/>
      <c r="D72" s="54"/>
      <c r="E72" s="52"/>
    </row>
    <row r="73" spans="1:5" x14ac:dyDescent="0.25">
      <c r="A73" s="44"/>
      <c r="B73" s="52"/>
      <c r="C73" s="52"/>
      <c r="D73" s="54"/>
      <c r="E73" s="52"/>
    </row>
    <row r="74" spans="1:5" x14ac:dyDescent="0.25">
      <c r="A74" s="44"/>
      <c r="B74" s="52"/>
      <c r="C74" s="52"/>
      <c r="D74" s="54"/>
      <c r="E74" s="52"/>
    </row>
    <row r="75" spans="1:5" x14ac:dyDescent="0.25">
      <c r="A75" s="44"/>
      <c r="B75" s="52"/>
      <c r="C75" s="52"/>
      <c r="D75" s="54"/>
      <c r="E75" s="52"/>
    </row>
    <row r="76" spans="1:5" x14ac:dyDescent="0.25">
      <c r="A76" s="44"/>
      <c r="B76" s="52"/>
      <c r="C76" s="52"/>
      <c r="D76" s="54"/>
      <c r="E76" s="52"/>
    </row>
    <row r="77" spans="1:5" x14ac:dyDescent="0.25">
      <c r="A77" s="44"/>
      <c r="B77" s="52"/>
      <c r="C77" s="52"/>
      <c r="D77" s="54"/>
      <c r="E77" s="52"/>
    </row>
    <row r="78" spans="1:5" x14ac:dyDescent="0.25">
      <c r="A78" s="44"/>
      <c r="B78" s="52"/>
      <c r="C78" s="52"/>
      <c r="D78" s="54"/>
      <c r="E78" s="52"/>
    </row>
    <row r="79" spans="1:5" x14ac:dyDescent="0.25">
      <c r="A79" s="44"/>
      <c r="B79" s="52"/>
      <c r="C79" s="52"/>
      <c r="D79" s="54"/>
      <c r="E79" s="52"/>
    </row>
    <row r="80" spans="1:5" x14ac:dyDescent="0.25">
      <c r="A80" s="44"/>
      <c r="B80" s="52"/>
      <c r="C80" s="52"/>
      <c r="D80" s="54"/>
      <c r="E80" s="52"/>
    </row>
    <row r="89" spans="1:2" x14ac:dyDescent="0.25">
      <c r="A89" s="79"/>
      <c r="B89" s="52"/>
    </row>
    <row r="90" spans="1:2" x14ac:dyDescent="0.25">
      <c r="A90" s="79"/>
      <c r="B90" s="52"/>
    </row>
    <row r="91" spans="1:2" x14ac:dyDescent="0.25">
      <c r="A91" s="79"/>
      <c r="B91" s="52"/>
    </row>
    <row r="92" spans="1:2" x14ac:dyDescent="0.25">
      <c r="A92" s="79"/>
      <c r="B92" s="52"/>
    </row>
    <row r="93" spans="1:2" x14ac:dyDescent="0.25">
      <c r="A93" s="79"/>
      <c r="B93" s="52"/>
    </row>
    <row r="94" spans="1:2" x14ac:dyDescent="0.25">
      <c r="A94" s="79"/>
      <c r="B94" s="52"/>
    </row>
    <row r="95" spans="1:2" x14ac:dyDescent="0.25">
      <c r="A95" s="79"/>
      <c r="B95" s="52"/>
    </row>
    <row r="96" spans="1:2" x14ac:dyDescent="0.25">
      <c r="A96" s="79"/>
      <c r="B96" s="52"/>
    </row>
    <row r="97" spans="1:2" x14ac:dyDescent="0.25">
      <c r="A97" s="79"/>
      <c r="B97" s="52"/>
    </row>
    <row r="98" spans="1:2" x14ac:dyDescent="0.25">
      <c r="A98" s="79"/>
      <c r="B98" s="52"/>
    </row>
  </sheetData>
  <mergeCells count="12">
    <mergeCell ref="A22:B22"/>
    <mergeCell ref="A39:M39"/>
    <mergeCell ref="A48:M48"/>
    <mergeCell ref="A12:B12"/>
    <mergeCell ref="I9:N9"/>
    <mergeCell ref="V19:V22"/>
    <mergeCell ref="V24:V33"/>
    <mergeCell ref="R2:T2"/>
    <mergeCell ref="V3:V6"/>
    <mergeCell ref="V7:V11"/>
    <mergeCell ref="V12:V15"/>
    <mergeCell ref="V16:V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LOWONGAN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butheng</cp:lastModifiedBy>
  <cp:lastPrinted>2018-12-17T14:08:48Z</cp:lastPrinted>
  <dcterms:created xsi:type="dcterms:W3CDTF">2018-12-06T14:48:31Z</dcterms:created>
  <dcterms:modified xsi:type="dcterms:W3CDTF">2020-11-16T08:18:57Z</dcterms:modified>
</cp:coreProperties>
</file>