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562\Desktop\정선영\게임\포트폴리오\섬마을 숭숭이\"/>
    </mc:Choice>
  </mc:AlternateContent>
  <xr:revisionPtr revIDLastSave="0" documentId="13_ncr:1_{A032510F-522E-41BF-AA9A-42110614CCBD}" xr6:coauthVersionLast="47" xr6:coauthVersionMax="47" xr10:uidLastSave="{00000000-0000-0000-0000-000000000000}"/>
  <bookViews>
    <workbookView xWindow="-108" yWindow="-108" windowWidth="23256" windowHeight="12576" tabRatio="773" xr2:uid="{9DA65DB4-D5D8-4DB3-93D2-8F558052D3FC}"/>
  </bookViews>
  <sheets>
    <sheet name="관리번호" sheetId="1" r:id="rId1"/>
    <sheet name="facility_list" sheetId="2" r:id="rId2"/>
    <sheet name="facility_level_list" sheetId="3" r:id="rId3"/>
    <sheet name="facility_increase_list" sheetId="4" r:id="rId4"/>
    <sheet name="cooking_list" sheetId="5" r:id="rId5"/>
    <sheet name="cooking_level_list" sheetId="6" r:id="rId6"/>
    <sheet name="cooking_increase_lis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4" i="6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E4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E53" i="6" s="1"/>
  <c r="B4" i="3"/>
  <c r="E52" i="6" l="1"/>
  <c r="E44" i="6"/>
  <c r="E36" i="6"/>
  <c r="E28" i="6"/>
  <c r="E20" i="6"/>
  <c r="E16" i="6"/>
  <c r="E12" i="6"/>
  <c r="E50" i="6"/>
  <c r="E46" i="6"/>
  <c r="E42" i="6"/>
  <c r="E38" i="6"/>
  <c r="E34" i="6"/>
  <c r="E30" i="6"/>
  <c r="E26" i="6"/>
  <c r="E22" i="6"/>
  <c r="E18" i="6"/>
  <c r="E14" i="6"/>
  <c r="E10" i="6"/>
  <c r="E6" i="6"/>
  <c r="E51" i="6"/>
  <c r="E47" i="6"/>
  <c r="E43" i="6"/>
  <c r="E39" i="6"/>
  <c r="E35" i="6"/>
  <c r="E31" i="6"/>
  <c r="E27" i="6"/>
  <c r="E23" i="6"/>
  <c r="E19" i="6"/>
  <c r="E15" i="6"/>
  <c r="E11" i="6"/>
  <c r="E7" i="6"/>
  <c r="E49" i="6"/>
  <c r="E45" i="6"/>
  <c r="E41" i="6"/>
  <c r="E37" i="6"/>
  <c r="E33" i="6"/>
  <c r="E29" i="6"/>
  <c r="E25" i="6"/>
  <c r="E21" i="6"/>
  <c r="E17" i="6"/>
  <c r="E13" i="6"/>
  <c r="E9" i="6"/>
  <c r="E5" i="6"/>
  <c r="E40" i="6"/>
  <c r="E24" i="6"/>
  <c r="E8" i="6"/>
  <c r="E48" i="6"/>
  <c r="E32" i="6"/>
  <c r="D4" i="3" l="1"/>
  <c r="F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A5" i="3"/>
  <c r="F5" i="3" l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F6" i="3" l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</calcChain>
</file>

<file path=xl/sharedStrings.xml><?xml version="1.0" encoding="utf-8"?>
<sst xmlns="http://schemas.openxmlformats.org/spreadsheetml/2006/main" count="280" uniqueCount="132">
  <si>
    <t>시설 리스트</t>
    <phoneticPr fontId="1" type="noConversion"/>
  </si>
  <si>
    <t>레벨 리스트</t>
    <phoneticPr fontId="1" type="noConversion"/>
  </si>
  <si>
    <t>시설 id</t>
    <phoneticPr fontId="1" type="noConversion"/>
  </si>
  <si>
    <t>시설 종류</t>
    <phoneticPr fontId="1" type="noConversion"/>
  </si>
  <si>
    <t>시설 이름</t>
    <phoneticPr fontId="1" type="noConversion"/>
  </si>
  <si>
    <t>건설 비용</t>
    <phoneticPr fontId="1" type="noConversion"/>
  </si>
  <si>
    <t>시설 설명</t>
    <phoneticPr fontId="1" type="noConversion"/>
  </si>
  <si>
    <t>유학 비용</t>
    <phoneticPr fontId="1" type="noConversion"/>
  </si>
  <si>
    <t>레벨 id</t>
    <phoneticPr fontId="1" type="noConversion"/>
  </si>
  <si>
    <t>항해</t>
    <phoneticPr fontId="1" type="noConversion"/>
  </si>
  <si>
    <t>섬마을 친구</t>
    <phoneticPr fontId="1" type="noConversion"/>
  </si>
  <si>
    <t>유학</t>
    <phoneticPr fontId="1" type="noConversion"/>
  </si>
  <si>
    <t>facility_id</t>
    <phoneticPr fontId="1" type="noConversion"/>
  </si>
  <si>
    <t>facility_type</t>
    <phoneticPr fontId="1" type="noConversion"/>
  </si>
  <si>
    <t>facility_name</t>
    <phoneticPr fontId="1" type="noConversion"/>
  </si>
  <si>
    <t>facility_explanation</t>
    <phoneticPr fontId="1" type="noConversion"/>
  </si>
  <si>
    <t>항해 시간</t>
    <phoneticPr fontId="1" type="noConversion"/>
  </si>
  <si>
    <t>construction_cost</t>
    <phoneticPr fontId="1" type="noConversion"/>
  </si>
  <si>
    <t>voyage</t>
    <phoneticPr fontId="1" type="noConversion"/>
  </si>
  <si>
    <t>voyage_time</t>
    <phoneticPr fontId="1" type="noConversion"/>
  </si>
  <si>
    <t>island_friends</t>
    <phoneticPr fontId="1" type="noConversion"/>
  </si>
  <si>
    <t>study</t>
    <phoneticPr fontId="1" type="noConversion"/>
  </si>
  <si>
    <t>study_cost</t>
    <phoneticPr fontId="1" type="noConversion"/>
  </si>
  <si>
    <t>level_id</t>
    <phoneticPr fontId="1" type="noConversion"/>
  </si>
  <si>
    <t>카테고리</t>
    <phoneticPr fontId="1" type="noConversion"/>
  </si>
  <si>
    <t>관리번호</t>
    <phoneticPr fontId="1" type="noConversion"/>
  </si>
  <si>
    <t>캐릭터 리스트</t>
    <phoneticPr fontId="1" type="noConversion"/>
  </si>
  <si>
    <t>int</t>
    <phoneticPr fontId="1" type="noConversion"/>
  </si>
  <si>
    <t>bool</t>
    <phoneticPr fontId="1" type="noConversion"/>
  </si>
  <si>
    <t>string</t>
    <phoneticPr fontId="1" type="noConversion"/>
  </si>
  <si>
    <t>float</t>
    <phoneticPr fontId="1" type="noConversion"/>
  </si>
  <si>
    <t>스킬 설명</t>
    <phoneticPr fontId="1" type="noConversion"/>
  </si>
  <si>
    <t>값_01</t>
    <phoneticPr fontId="1" type="noConversion"/>
  </si>
  <si>
    <t>value</t>
    <phoneticPr fontId="1" type="noConversion"/>
  </si>
  <si>
    <t>소방서</t>
    <phoneticPr fontId="1" type="noConversion"/>
  </si>
  <si>
    <t>병원</t>
    <phoneticPr fontId="1" type="noConversion"/>
  </si>
  <si>
    <t>숲 확장</t>
    <phoneticPr fontId="1" type="noConversion"/>
  </si>
  <si>
    <t>획득 재화</t>
    <phoneticPr fontId="1" type="noConversion"/>
  </si>
  <si>
    <t>유학 시설</t>
    <phoneticPr fontId="1" type="noConversion"/>
  </si>
  <si>
    <t>기능 시설</t>
    <phoneticPr fontId="1" type="noConversion"/>
  </si>
  <si>
    <t>특별 시설</t>
    <phoneticPr fontId="1" type="noConversion"/>
  </si>
  <si>
    <t>acquisition_goods</t>
    <phoneticPr fontId="1" type="noConversion"/>
  </si>
  <si>
    <t>골드</t>
    <phoneticPr fontId="1" type="noConversion"/>
  </si>
  <si>
    <t>바나나</t>
    <phoneticPr fontId="1" type="noConversion"/>
  </si>
  <si>
    <t>숲</t>
    <phoneticPr fontId="1" type="noConversion"/>
  </si>
  <si>
    <t>레벨 스킬</t>
    <phoneticPr fontId="1" type="noConversion"/>
  </si>
  <si>
    <t>level_skil</t>
    <phoneticPr fontId="1" type="noConversion"/>
  </si>
  <si>
    <t>골드 획득량 상승</t>
    <phoneticPr fontId="1" type="noConversion"/>
  </si>
  <si>
    <t>바나나 획득량 상승</t>
    <phoneticPr fontId="1" type="noConversion"/>
  </si>
  <si>
    <t>X</t>
    <phoneticPr fontId="1" type="noConversion"/>
  </si>
  <si>
    <t>캐릭터 등급</t>
    <phoneticPr fontId="1" type="noConversion"/>
  </si>
  <si>
    <t>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</si>
  <si>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</si>
  <si>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</si>
  <si>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</si>
  <si>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섬마을의 골드를 지켜 요정을 소환하자</t>
    <phoneticPr fontId="1" type="noConversion"/>
  </si>
  <si>
    <t>숭숭이의 안락한 보금자리</t>
    <phoneticPr fontId="1" type="noConversion"/>
  </si>
  <si>
    <t>아이템</t>
    <phoneticPr fontId="1" type="noConversion"/>
  </si>
  <si>
    <t>바나나 농장</t>
    <phoneticPr fontId="1" type="noConversion"/>
  </si>
  <si>
    <t>배고플 땐 바나나! 바나나!</t>
    <phoneticPr fontId="1" type="noConversion"/>
  </si>
  <si>
    <t>요가 공터</t>
    <phoneticPr fontId="1" type="noConversion"/>
  </si>
  <si>
    <t>100a</t>
    <phoneticPr fontId="1" type="noConversion"/>
  </si>
  <si>
    <t>숭숭이</t>
    <phoneticPr fontId="1" type="noConversion"/>
  </si>
  <si>
    <t>조개 개수</t>
    <phoneticPr fontId="1" type="noConversion"/>
  </si>
  <si>
    <t>number_clam</t>
    <phoneticPr fontId="1" type="noConversion"/>
  </si>
  <si>
    <t>뽑기 창고</t>
    <phoneticPr fontId="1" type="noConversion"/>
  </si>
  <si>
    <t>광고 티켓</t>
    <phoneticPr fontId="1" type="noConversion"/>
  </si>
  <si>
    <t>2000a</t>
    <phoneticPr fontId="1" type="noConversion"/>
  </si>
  <si>
    <t>1000a</t>
    <phoneticPr fontId="1" type="noConversion"/>
  </si>
  <si>
    <t>관리자</t>
    <phoneticPr fontId="1" type="noConversion"/>
  </si>
  <si>
    <t>manager</t>
  </si>
  <si>
    <t>골드 창고</t>
    <phoneticPr fontId="1" type="noConversion"/>
  </si>
  <si>
    <t>숭숭이, 펭귄</t>
    <phoneticPr fontId="1" type="noConversion"/>
  </si>
  <si>
    <t>시설 레벨</t>
    <phoneticPr fontId="1" type="noConversion"/>
  </si>
  <si>
    <t>facility_level</t>
    <phoneticPr fontId="1" type="noConversion"/>
  </si>
  <si>
    <t>필요 골드</t>
    <phoneticPr fontId="1" type="noConversion"/>
  </si>
  <si>
    <t>골드 획득량 { } 상승</t>
    <phoneticPr fontId="1" type="noConversion"/>
  </si>
  <si>
    <t>바나나 획득량 { } 상승</t>
    <phoneticPr fontId="1" type="noConversion"/>
  </si>
  <si>
    <t>레벨1 id</t>
    <phoneticPr fontId="1" type="noConversion"/>
  </si>
  <si>
    <t>gold_needed</t>
    <phoneticPr fontId="1" type="noConversion"/>
  </si>
  <si>
    <t>10a</t>
    <phoneticPr fontId="1" type="noConversion"/>
  </si>
  <si>
    <t>레벨업 필요 골드</t>
    <phoneticPr fontId="1" type="noConversion"/>
  </si>
  <si>
    <t>levelup_gold_needed</t>
    <phoneticPr fontId="1" type="noConversion"/>
  </si>
  <si>
    <t>11a</t>
    <phoneticPr fontId="1" type="noConversion"/>
  </si>
  <si>
    <t>30a</t>
    <phoneticPr fontId="1" type="noConversion"/>
  </si>
  <si>
    <t>175a</t>
    <phoneticPr fontId="1" type="noConversion"/>
  </si>
  <si>
    <t>재화 획득량</t>
    <phoneticPr fontId="1" type="noConversion"/>
  </si>
  <si>
    <t>amountgoods_acquired</t>
    <phoneticPr fontId="1" type="noConversion"/>
  </si>
  <si>
    <t>3a</t>
    <phoneticPr fontId="1" type="noConversion"/>
  </si>
  <si>
    <t>2a</t>
    <phoneticPr fontId="1" type="noConversion"/>
  </si>
  <si>
    <t>92a</t>
    <phoneticPr fontId="1" type="noConversion"/>
  </si>
  <si>
    <t>요리 id</t>
    <phoneticPr fontId="1" type="noConversion"/>
  </si>
  <si>
    <t>요리 종류</t>
    <phoneticPr fontId="1" type="noConversion"/>
  </si>
  <si>
    <t>음식</t>
    <phoneticPr fontId="1" type="noConversion"/>
  </si>
  <si>
    <t>음료</t>
    <phoneticPr fontId="1" type="noConversion"/>
  </si>
  <si>
    <t>요리 이름</t>
    <phoneticPr fontId="1" type="noConversion"/>
  </si>
  <si>
    <t>바나나 비용</t>
    <phoneticPr fontId="1" type="noConversion"/>
  </si>
  <si>
    <t>레벨업 필요 바나나</t>
    <phoneticPr fontId="1" type="noConversion"/>
  </si>
  <si>
    <t>cooking_id</t>
    <phoneticPr fontId="1" type="noConversion"/>
  </si>
  <si>
    <t>cooking_type</t>
    <phoneticPr fontId="1" type="noConversion"/>
  </si>
  <si>
    <t>cooking_name</t>
    <phoneticPr fontId="1" type="noConversion"/>
  </si>
  <si>
    <t>banana_cost</t>
    <phoneticPr fontId="1" type="noConversion"/>
  </si>
  <si>
    <t>levelup_banana_needed</t>
    <phoneticPr fontId="1" type="noConversion"/>
  </si>
  <si>
    <t>바나나 과자</t>
    <phoneticPr fontId="1" type="noConversion"/>
  </si>
  <si>
    <t>바나나 튀김</t>
    <phoneticPr fontId="1" type="noConversion"/>
  </si>
  <si>
    <t>바나나 에이드</t>
    <phoneticPr fontId="1" type="noConversion"/>
  </si>
  <si>
    <t>바나나 볶음밥</t>
    <phoneticPr fontId="1" type="noConversion"/>
  </si>
  <si>
    <t>바나나 하우스</t>
    <phoneticPr fontId="1" type="noConversion"/>
  </si>
  <si>
    <t>불이야! 화재로부터 섬마을을 지켜요</t>
    <phoneticPr fontId="1" type="noConversion"/>
  </si>
  <si>
    <t>마구마구 보물 뽑기</t>
    <phoneticPr fontId="1" type="noConversion"/>
  </si>
  <si>
    <t>쭈우욱~ 숭트레칭 해요!</t>
    <phoneticPr fontId="1" type="noConversion"/>
  </si>
  <si>
    <t>숭타벅스</t>
    <phoneticPr fontId="1" type="noConversion"/>
  </si>
  <si>
    <t>카페인 솔솔~ 커피 프린숭 1호점</t>
    <phoneticPr fontId="1" type="noConversion"/>
  </si>
  <si>
    <t>영차영차 섬마을을 넓히자!</t>
    <phoneticPr fontId="1" type="noConversion"/>
  </si>
  <si>
    <t>아야! 숭숭이가 다쳤어요 OTL</t>
    <phoneticPr fontId="1" type="noConversion"/>
  </si>
  <si>
    <t>몽스타그램</t>
    <phoneticPr fontId="1" type="noConversion"/>
  </si>
  <si>
    <t>광고 건너뛰기 티켓 DM 문의 부탁드립니다 //</t>
    <phoneticPr fontId="1" type="noConversion"/>
  </si>
  <si>
    <t>우체통</t>
    <phoneticPr fontId="1" type="noConversion"/>
  </si>
  <si>
    <t>띵동 오늘의 미션 도착</t>
    <phoneticPr fontId="1" type="noConversion"/>
  </si>
  <si>
    <t>몽키살롱</t>
    <phoneticPr fontId="1" type="noConversion"/>
  </si>
  <si>
    <t>원숭이의 변신은 무죄</t>
    <phoneticPr fontId="1" type="noConversion"/>
  </si>
  <si>
    <t>캐릭터 스킨</t>
    <phoneticPr fontId="1" type="noConversion"/>
  </si>
  <si>
    <t>바나나 토스트</t>
    <phoneticPr fontId="1" type="noConversion"/>
  </si>
  <si>
    <t>100b</t>
    <phoneticPr fontId="1" type="noConversion"/>
  </si>
  <si>
    <t>요리 리스트</t>
    <phoneticPr fontId="1" type="noConversion"/>
  </si>
  <si>
    <t>요리 레벨</t>
    <phoneticPr fontId="1" type="noConversion"/>
  </si>
  <si>
    <t>필요 바나나</t>
    <phoneticPr fontId="1" type="noConversion"/>
  </si>
  <si>
    <t>cooking_level</t>
    <phoneticPr fontId="1" type="noConversion"/>
  </si>
  <si>
    <t>banana_needed</t>
    <phoneticPr fontId="1" type="noConversion"/>
  </si>
  <si>
    <t>skill_explanation</t>
    <phoneticPr fontId="1" type="noConversion"/>
  </si>
  <si>
    <t>32a</t>
    <phoneticPr fontId="1" type="noConversion"/>
  </si>
  <si>
    <t>469a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</si>
</sst>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AD4A-7F44-423B-94BD-92DFDC145960}">
  <dimension ref="B1:L9"/>
  <sheetViews>
    <sheetView tabSelected="1" zoomScale="70" zoomScaleNormal="70" workbookViewId="0">
      <selection activeCell="M12" sqref="M12"/>
    </sheetView>
  </sheetViews>
  <sheetFormatPr defaultRowHeight="17.399999999999999" x14ac:dyDescent="0.4"/>
  <cols>
    <col min="1" max="1" width="8.796875" style="1"/>
    <col min="2" max="2" width="17.796875" style="1" customWidth="1"/>
    <col min="3" max="3" width="8.796875" style="1" customWidth="1"/>
    <col min="4" max="4" width="8.796875" style="1"/>
    <col min="5" max="5" width="17.796875" style="1" customWidth="1"/>
    <col min="6" max="6" width="8.796875" style="1" customWidth="1"/>
    <col min="7" max="7" width="8.796875" style="1"/>
    <col min="8" max="8" width="17.796875" style="1" customWidth="1"/>
    <col min="9" max="9" width="8.796875" style="1" customWidth="1"/>
    <col min="10" max="10" width="8.796875" style="1"/>
    <col min="11" max="11" width="17.796875" style="1" customWidth="1"/>
    <col min="12" max="12" width="8.796875" style="1" customWidth="1"/>
    <col min="13" max="16384" width="8.796875" style="1"/>
  </cols>
  <sheetData>
    <row r="1" spans="2:12" ht="18" thickBot="1" x14ac:dyDescent="0.45"/>
    <row r="2" spans="2:12" x14ac:dyDescent="0.4">
      <c r="B2" s="24" t="s">
        <v>24</v>
      </c>
      <c r="C2" s="25" t="s">
        <v>25</v>
      </c>
      <c r="E2" s="26" t="s">
        <v>3</v>
      </c>
      <c r="F2" s="27" t="s">
        <v>25</v>
      </c>
      <c r="H2" s="26" t="s">
        <v>50</v>
      </c>
      <c r="I2" s="27" t="s">
        <v>25</v>
      </c>
      <c r="K2" s="26" t="s">
        <v>92</v>
      </c>
      <c r="L2" s="27" t="s">
        <v>25</v>
      </c>
    </row>
    <row r="3" spans="2:12" x14ac:dyDescent="0.4">
      <c r="B3" s="17" t="s">
        <v>0</v>
      </c>
      <c r="C3" s="18">
        <v>1</v>
      </c>
      <c r="E3" s="21" t="s">
        <v>38</v>
      </c>
      <c r="F3" s="22">
        <v>1</v>
      </c>
      <c r="H3" s="21" t="s">
        <v>51</v>
      </c>
      <c r="I3" s="22">
        <v>1</v>
      </c>
      <c r="K3" s="21" t="s">
        <v>93</v>
      </c>
      <c r="L3" s="22">
        <v>1</v>
      </c>
    </row>
    <row r="4" spans="2:12" x14ac:dyDescent="0.4">
      <c r="B4" s="17" t="s">
        <v>26</v>
      </c>
      <c r="C4" s="18">
        <v>2</v>
      </c>
      <c r="E4" s="21" t="s">
        <v>39</v>
      </c>
      <c r="F4" s="22">
        <v>2</v>
      </c>
      <c r="H4" s="21" t="s">
        <v>52</v>
      </c>
      <c r="I4" s="22">
        <v>2</v>
      </c>
      <c r="K4" s="23" t="s">
        <v>94</v>
      </c>
      <c r="L4" s="2">
        <v>2</v>
      </c>
    </row>
    <row r="5" spans="2:12" ht="18" thickBot="1" x14ac:dyDescent="0.45">
      <c r="B5" s="19" t="s">
        <v>124</v>
      </c>
      <c r="C5" s="20">
        <v>3</v>
      </c>
      <c r="E5" s="23" t="s">
        <v>40</v>
      </c>
      <c r="F5" s="2">
        <v>3</v>
      </c>
      <c r="H5" s="21" t="s">
        <v>53</v>
      </c>
      <c r="I5" s="22">
        <v>3</v>
      </c>
    </row>
    <row r="6" spans="2:12" x14ac:dyDescent="0.4">
      <c r="E6" s="32"/>
      <c r="F6" s="32"/>
      <c r="H6" s="23" t="s">
        <v>54</v>
      </c>
      <c r="I6" s="2">
        <v>4</v>
      </c>
    </row>
    <row r="7" spans="2:12" ht="18" thickBot="1" x14ac:dyDescent="0.45">
      <c r="H7" s="32"/>
      <c r="I7" s="32"/>
    </row>
    <row r="8" spans="2:12" x14ac:dyDescent="0.4">
      <c r="B8" s="24" t="s">
        <v>24</v>
      </c>
      <c r="C8" s="25" t="s">
        <v>25</v>
      </c>
    </row>
    <row r="9" spans="2:12" ht="18" thickBot="1" x14ac:dyDescent="0.45">
      <c r="B9" s="19" t="s">
        <v>1</v>
      </c>
      <c r="C9" s="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49D0-C225-4229-A590-DA2B487E82DE}">
  <dimension ref="A1:P15"/>
  <sheetViews>
    <sheetView zoomScale="62" zoomScaleNormal="62" workbookViewId="0">
      <selection activeCell="O16" sqref="O16"/>
    </sheetView>
  </sheetViews>
  <sheetFormatPr defaultRowHeight="17.399999999999999" x14ac:dyDescent="0.4"/>
  <cols>
    <col min="1" max="4" width="13.3984375" style="1" customWidth="1"/>
    <col min="5" max="5" width="66.796875" style="1" customWidth="1"/>
    <col min="6" max="6" width="13.3984375" style="1" customWidth="1"/>
    <col min="7" max="7" width="17.69921875" style="1" customWidth="1"/>
    <col min="8" max="8" width="23.69921875" style="1" customWidth="1"/>
    <col min="9" max="9" width="17.69921875" style="1" customWidth="1"/>
    <col min="10" max="10" width="13.5" style="1" customWidth="1"/>
    <col min="11" max="13" width="13.3984375" style="1" customWidth="1"/>
    <col min="14" max="14" width="17.69921875" style="1" customWidth="1"/>
    <col min="15" max="15" width="21.59765625" style="1" bestFit="1" customWidth="1"/>
    <col min="16" max="16" width="24.19921875" style="1" bestFit="1" customWidth="1"/>
    <col min="17" max="16384" width="8.796875" style="1"/>
  </cols>
  <sheetData>
    <row r="1" spans="1:16" x14ac:dyDescent="0.4">
      <c r="A1" s="3" t="s">
        <v>2</v>
      </c>
      <c r="B1" s="4" t="s">
        <v>3</v>
      </c>
      <c r="C1" s="4" t="s">
        <v>11</v>
      </c>
      <c r="D1" s="4" t="s">
        <v>4</v>
      </c>
      <c r="E1" s="4" t="s">
        <v>6</v>
      </c>
      <c r="F1" s="4" t="s">
        <v>7</v>
      </c>
      <c r="G1" s="4" t="s">
        <v>5</v>
      </c>
      <c r="H1" s="4" t="s">
        <v>45</v>
      </c>
      <c r="I1" s="4" t="s">
        <v>37</v>
      </c>
      <c r="J1" s="4" t="s">
        <v>9</v>
      </c>
      <c r="K1" s="4" t="s">
        <v>16</v>
      </c>
      <c r="L1" s="4" t="s">
        <v>63</v>
      </c>
      <c r="M1" s="4" t="s">
        <v>69</v>
      </c>
      <c r="N1" s="5" t="s">
        <v>10</v>
      </c>
      <c r="O1" s="4" t="s">
        <v>81</v>
      </c>
      <c r="P1" s="4" t="s">
        <v>86</v>
      </c>
    </row>
    <row r="2" spans="1:16" x14ac:dyDescent="0.4">
      <c r="A2" s="9" t="s">
        <v>12</v>
      </c>
      <c r="B2" s="10" t="s">
        <v>13</v>
      </c>
      <c r="C2" s="10" t="s">
        <v>21</v>
      </c>
      <c r="D2" s="10" t="s">
        <v>14</v>
      </c>
      <c r="E2" s="10" t="s">
        <v>15</v>
      </c>
      <c r="F2" s="10" t="s">
        <v>22</v>
      </c>
      <c r="G2" s="10" t="s">
        <v>17</v>
      </c>
      <c r="H2" s="10" t="s">
        <v>46</v>
      </c>
      <c r="I2" s="10" t="s">
        <v>41</v>
      </c>
      <c r="J2" s="10" t="s">
        <v>18</v>
      </c>
      <c r="K2" s="10" t="s">
        <v>19</v>
      </c>
      <c r="L2" s="10" t="s">
        <v>64</v>
      </c>
      <c r="M2" s="10" t="s">
        <v>70</v>
      </c>
      <c r="N2" s="11" t="s">
        <v>20</v>
      </c>
      <c r="O2" s="14" t="s">
        <v>82</v>
      </c>
      <c r="P2" s="14" t="s">
        <v>87</v>
      </c>
    </row>
    <row r="3" spans="1:16" x14ac:dyDescent="0.4">
      <c r="A3" s="6" t="s">
        <v>27</v>
      </c>
      <c r="B3" s="7" t="s">
        <v>27</v>
      </c>
      <c r="C3" s="7" t="s">
        <v>28</v>
      </c>
      <c r="D3" s="7" t="s">
        <v>29</v>
      </c>
      <c r="E3" s="7" t="s">
        <v>29</v>
      </c>
      <c r="F3" s="7" t="s">
        <v>29</v>
      </c>
      <c r="G3" s="7" t="s">
        <v>29</v>
      </c>
      <c r="H3" s="7" t="s">
        <v>29</v>
      </c>
      <c r="I3" s="7" t="s">
        <v>29</v>
      </c>
      <c r="J3" s="7" t="s">
        <v>28</v>
      </c>
      <c r="K3" s="7" t="s">
        <v>27</v>
      </c>
      <c r="L3" s="7" t="s">
        <v>27</v>
      </c>
      <c r="M3" s="7" t="s">
        <v>28</v>
      </c>
      <c r="N3" s="8" t="s">
        <v>29</v>
      </c>
      <c r="O3" s="7" t="s">
        <v>29</v>
      </c>
      <c r="P3" s="7" t="s">
        <v>29</v>
      </c>
    </row>
    <row r="4" spans="1:16" x14ac:dyDescent="0.4">
      <c r="A4" s="1">
        <v>12001</v>
      </c>
      <c r="B4" s="1">
        <v>2</v>
      </c>
      <c r="C4" s="1" t="b">
        <v>0</v>
      </c>
      <c r="D4" s="1" t="s">
        <v>107</v>
      </c>
      <c r="E4" s="1" t="s">
        <v>56</v>
      </c>
      <c r="F4" s="1">
        <v>0</v>
      </c>
      <c r="G4" s="1">
        <v>0</v>
      </c>
      <c r="H4" s="1" t="s">
        <v>47</v>
      </c>
      <c r="I4" s="1" t="s">
        <v>42</v>
      </c>
      <c r="J4" s="1" t="b">
        <v>0</v>
      </c>
      <c r="K4" s="1">
        <v>0</v>
      </c>
      <c r="L4" s="1">
        <v>0</v>
      </c>
      <c r="M4" s="1" t="b">
        <v>1</v>
      </c>
      <c r="N4" s="1" t="s">
        <v>49</v>
      </c>
      <c r="O4" s="1" t="s">
        <v>80</v>
      </c>
      <c r="P4" s="1">
        <v>406</v>
      </c>
    </row>
    <row r="5" spans="1:16" x14ac:dyDescent="0.4">
      <c r="A5" s="1">
        <v>11002</v>
      </c>
      <c r="B5" s="1">
        <v>1</v>
      </c>
      <c r="C5" s="1" t="b">
        <v>1</v>
      </c>
      <c r="D5" s="1" t="s">
        <v>34</v>
      </c>
      <c r="E5" s="1" t="s">
        <v>108</v>
      </c>
      <c r="F5" s="1">
        <v>500</v>
      </c>
      <c r="G5" s="1">
        <v>0</v>
      </c>
      <c r="H5" s="1" t="s">
        <v>48</v>
      </c>
      <c r="I5" s="1" t="s">
        <v>43</v>
      </c>
      <c r="J5" s="1" t="b">
        <v>1</v>
      </c>
      <c r="K5" s="1">
        <v>3</v>
      </c>
      <c r="L5" s="1">
        <v>10</v>
      </c>
      <c r="M5" s="1" t="b">
        <v>1</v>
      </c>
      <c r="N5" s="1" t="s">
        <v>62</v>
      </c>
      <c r="O5" s="1" t="s">
        <v>80</v>
      </c>
      <c r="P5" s="1">
        <v>441</v>
      </c>
    </row>
    <row r="6" spans="1:16" x14ac:dyDescent="0.4">
      <c r="A6" s="1">
        <v>12003</v>
      </c>
      <c r="B6" s="1">
        <v>2</v>
      </c>
      <c r="C6" s="1" t="b">
        <v>0</v>
      </c>
      <c r="D6" s="1" t="s">
        <v>60</v>
      </c>
      <c r="E6" s="1" t="s">
        <v>110</v>
      </c>
      <c r="F6" s="1">
        <v>0</v>
      </c>
      <c r="G6" s="1">
        <v>800</v>
      </c>
      <c r="H6" s="1" t="s">
        <v>47</v>
      </c>
      <c r="I6" s="1" t="s">
        <v>42</v>
      </c>
      <c r="J6" s="1" t="b">
        <v>0</v>
      </c>
      <c r="K6" s="1">
        <v>0</v>
      </c>
      <c r="L6" s="1">
        <v>0</v>
      </c>
      <c r="M6" s="1" t="b">
        <v>0</v>
      </c>
      <c r="N6" s="1" t="s">
        <v>49</v>
      </c>
      <c r="O6" s="1" t="s">
        <v>83</v>
      </c>
      <c r="P6" s="1">
        <v>431</v>
      </c>
    </row>
    <row r="7" spans="1:16" x14ac:dyDescent="0.4">
      <c r="A7" s="1">
        <v>13004</v>
      </c>
      <c r="B7" s="1">
        <v>3</v>
      </c>
      <c r="C7" s="1" t="b">
        <v>0</v>
      </c>
      <c r="D7" s="1" t="s">
        <v>65</v>
      </c>
      <c r="E7" s="1" t="s">
        <v>109</v>
      </c>
      <c r="F7" s="1">
        <v>0</v>
      </c>
      <c r="G7" s="1">
        <v>2000</v>
      </c>
      <c r="H7" s="1" t="s">
        <v>49</v>
      </c>
      <c r="I7" s="1" t="s">
        <v>57</v>
      </c>
      <c r="J7" s="1" t="b">
        <v>0</v>
      </c>
      <c r="K7" s="1">
        <v>0</v>
      </c>
      <c r="L7" s="1">
        <v>0</v>
      </c>
      <c r="M7" s="1" t="b">
        <v>0</v>
      </c>
      <c r="N7" s="1" t="s">
        <v>49</v>
      </c>
      <c r="O7" s="1">
        <v>0</v>
      </c>
      <c r="P7" s="1">
        <v>0</v>
      </c>
    </row>
    <row r="8" spans="1:16" x14ac:dyDescent="0.4">
      <c r="A8" s="1">
        <v>11005</v>
      </c>
      <c r="B8" s="1">
        <v>1</v>
      </c>
      <c r="C8" s="1" t="b">
        <v>1</v>
      </c>
      <c r="D8" s="1" t="s">
        <v>111</v>
      </c>
      <c r="E8" s="1" t="s">
        <v>112</v>
      </c>
      <c r="F8" s="1">
        <v>4000</v>
      </c>
      <c r="G8" s="1">
        <v>0</v>
      </c>
      <c r="H8" s="1" t="s">
        <v>47</v>
      </c>
      <c r="I8" s="1" t="s">
        <v>42</v>
      </c>
      <c r="J8" s="1" t="b">
        <v>1</v>
      </c>
      <c r="K8" s="1">
        <v>8</v>
      </c>
      <c r="L8" s="1">
        <v>20</v>
      </c>
      <c r="M8" s="1" t="b">
        <v>1</v>
      </c>
      <c r="N8" s="1" t="s">
        <v>62</v>
      </c>
      <c r="O8" s="1" t="s">
        <v>84</v>
      </c>
      <c r="P8" s="1">
        <v>601</v>
      </c>
    </row>
    <row r="9" spans="1:16" s="31" customFormat="1" x14ac:dyDescent="0.4">
      <c r="A9" s="30">
        <v>13006</v>
      </c>
      <c r="B9" s="30">
        <v>3</v>
      </c>
      <c r="C9" s="30" t="b">
        <v>0</v>
      </c>
      <c r="D9" s="30" t="s">
        <v>71</v>
      </c>
      <c r="E9" s="30" t="s">
        <v>55</v>
      </c>
      <c r="F9" s="30">
        <v>0</v>
      </c>
      <c r="G9" s="30">
        <v>8000</v>
      </c>
      <c r="H9" s="30" t="s">
        <v>49</v>
      </c>
      <c r="I9" s="30" t="s">
        <v>42</v>
      </c>
      <c r="J9" s="30" t="b">
        <v>0</v>
      </c>
      <c r="K9" s="30">
        <v>0</v>
      </c>
      <c r="L9" s="30">
        <v>0</v>
      </c>
      <c r="M9" s="30" t="b">
        <v>0</v>
      </c>
      <c r="N9" s="30" t="s">
        <v>49</v>
      </c>
      <c r="O9" s="30">
        <v>0</v>
      </c>
      <c r="P9" s="30">
        <v>0</v>
      </c>
    </row>
    <row r="10" spans="1:16" x14ac:dyDescent="0.4">
      <c r="A10" s="1">
        <v>12007</v>
      </c>
      <c r="B10" s="1">
        <v>2</v>
      </c>
      <c r="C10" s="1" t="b">
        <v>0</v>
      </c>
      <c r="D10" s="1" t="s">
        <v>58</v>
      </c>
      <c r="E10" s="1" t="s">
        <v>59</v>
      </c>
      <c r="F10" s="1">
        <v>0</v>
      </c>
      <c r="G10" s="1" t="s">
        <v>61</v>
      </c>
      <c r="H10" s="1" t="s">
        <v>48</v>
      </c>
      <c r="I10" s="1" t="s">
        <v>43</v>
      </c>
      <c r="J10" s="1" t="b">
        <v>0</v>
      </c>
      <c r="K10" s="1">
        <v>0</v>
      </c>
      <c r="L10" s="1">
        <v>0</v>
      </c>
      <c r="M10" s="1" t="b">
        <v>0</v>
      </c>
      <c r="N10" s="1" t="s">
        <v>49</v>
      </c>
      <c r="O10" s="1" t="s">
        <v>130</v>
      </c>
      <c r="P10" s="1">
        <v>654</v>
      </c>
    </row>
    <row r="11" spans="1:16" x14ac:dyDescent="0.4">
      <c r="A11" s="1">
        <v>13008</v>
      </c>
      <c r="B11" s="1">
        <v>3</v>
      </c>
      <c r="C11" s="1" t="b">
        <v>0</v>
      </c>
      <c r="D11" s="1" t="s">
        <v>36</v>
      </c>
      <c r="E11" s="1" t="s">
        <v>113</v>
      </c>
      <c r="F11" s="1">
        <v>0</v>
      </c>
      <c r="G11" s="1">
        <v>0</v>
      </c>
      <c r="H11" s="1" t="s">
        <v>49</v>
      </c>
      <c r="I11" s="1" t="s">
        <v>44</v>
      </c>
      <c r="J11" s="1" t="b">
        <v>0</v>
      </c>
      <c r="K11" s="1">
        <v>0</v>
      </c>
      <c r="L11" s="1">
        <v>0</v>
      </c>
      <c r="M11" s="1" t="b">
        <v>0</v>
      </c>
      <c r="N11" s="1" t="s">
        <v>49</v>
      </c>
      <c r="O11" s="1">
        <v>0</v>
      </c>
      <c r="P11" s="1">
        <v>0</v>
      </c>
    </row>
    <row r="12" spans="1:16" x14ac:dyDescent="0.4">
      <c r="A12" s="1">
        <v>11009</v>
      </c>
      <c r="B12" s="1">
        <v>1</v>
      </c>
      <c r="C12" s="1" t="b">
        <v>1</v>
      </c>
      <c r="D12" s="1" t="s">
        <v>35</v>
      </c>
      <c r="E12" s="1" t="s">
        <v>114</v>
      </c>
      <c r="F12" s="1" t="s">
        <v>68</v>
      </c>
      <c r="G12" s="1">
        <v>0</v>
      </c>
      <c r="H12" s="1" t="s">
        <v>47</v>
      </c>
      <c r="I12" s="1" t="s">
        <v>42</v>
      </c>
      <c r="J12" s="1" t="b">
        <v>1</v>
      </c>
      <c r="K12" s="1">
        <v>15</v>
      </c>
      <c r="L12" s="1">
        <v>30</v>
      </c>
      <c r="M12" s="1" t="b">
        <v>1</v>
      </c>
      <c r="N12" s="1" t="s">
        <v>72</v>
      </c>
      <c r="O12" s="1" t="s">
        <v>85</v>
      </c>
      <c r="P12" s="1">
        <v>2932</v>
      </c>
    </row>
    <row r="13" spans="1:16" x14ac:dyDescent="0.4">
      <c r="A13" s="1">
        <v>13010</v>
      </c>
      <c r="B13" s="1">
        <v>3</v>
      </c>
      <c r="C13" s="1" t="b">
        <v>0</v>
      </c>
      <c r="D13" s="1" t="s">
        <v>115</v>
      </c>
      <c r="E13" s="1" t="s">
        <v>116</v>
      </c>
      <c r="F13" s="1">
        <v>0</v>
      </c>
      <c r="G13" s="1">
        <v>0</v>
      </c>
      <c r="H13" s="1" t="s">
        <v>49</v>
      </c>
      <c r="I13" s="1" t="s">
        <v>66</v>
      </c>
      <c r="J13" s="1" t="b">
        <v>0</v>
      </c>
      <c r="K13" s="1">
        <v>0</v>
      </c>
      <c r="L13" s="1">
        <v>0</v>
      </c>
      <c r="M13" s="1" t="b">
        <v>1</v>
      </c>
      <c r="N13" s="1" t="s">
        <v>49</v>
      </c>
      <c r="O13" s="1">
        <v>0</v>
      </c>
      <c r="P13" s="1">
        <v>0</v>
      </c>
    </row>
    <row r="14" spans="1:16" x14ac:dyDescent="0.4">
      <c r="A14" s="1">
        <v>13011</v>
      </c>
      <c r="B14" s="1">
        <v>3</v>
      </c>
      <c r="C14" s="1" t="b">
        <v>0</v>
      </c>
      <c r="D14" s="1" t="s">
        <v>117</v>
      </c>
      <c r="E14" s="1" t="s">
        <v>118</v>
      </c>
      <c r="F14" s="1">
        <v>0</v>
      </c>
      <c r="G14" s="1" t="s">
        <v>67</v>
      </c>
      <c r="H14" s="1" t="s">
        <v>49</v>
      </c>
      <c r="I14" s="1" t="s">
        <v>57</v>
      </c>
      <c r="J14" s="1" t="b">
        <v>0</v>
      </c>
      <c r="K14" s="1">
        <v>0</v>
      </c>
      <c r="L14" s="1">
        <v>0</v>
      </c>
      <c r="M14" s="1" t="b">
        <v>0</v>
      </c>
      <c r="N14" s="1" t="s">
        <v>49</v>
      </c>
      <c r="O14" s="1">
        <v>0</v>
      </c>
      <c r="P14" s="1">
        <v>0</v>
      </c>
    </row>
    <row r="15" spans="1:16" x14ac:dyDescent="0.4">
      <c r="A15" s="1">
        <v>13012</v>
      </c>
      <c r="B15" s="1">
        <v>3</v>
      </c>
      <c r="C15" s="1" t="b">
        <v>0</v>
      </c>
      <c r="D15" s="1" t="s">
        <v>119</v>
      </c>
      <c r="E15" s="1" t="s">
        <v>120</v>
      </c>
      <c r="F15" s="1">
        <v>0</v>
      </c>
      <c r="G15" s="1">
        <v>0</v>
      </c>
      <c r="H15" s="1" t="s">
        <v>49</v>
      </c>
      <c r="I15" s="1" t="s">
        <v>121</v>
      </c>
      <c r="J15" s="1" t="b">
        <v>0</v>
      </c>
      <c r="K15" s="1">
        <v>0</v>
      </c>
      <c r="L15" s="1">
        <v>0</v>
      </c>
      <c r="M15" s="1" t="b">
        <v>0</v>
      </c>
      <c r="N15" s="1" t="s">
        <v>49</v>
      </c>
      <c r="O15" s="1">
        <v>0</v>
      </c>
      <c r="P15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54E2-9CA1-451D-BC37-DE0CD11FD233}">
  <dimension ref="A1:F53"/>
  <sheetViews>
    <sheetView zoomScale="60" zoomScaleNormal="60" workbookViewId="0">
      <selection activeCell="D4" sqref="D4"/>
    </sheetView>
  </sheetViews>
  <sheetFormatPr defaultRowHeight="17.399999999999999" x14ac:dyDescent="0.4"/>
  <cols>
    <col min="1" max="4" width="13.3984375" style="1" customWidth="1"/>
    <col min="5" max="5" width="66.69921875" style="1" customWidth="1"/>
    <col min="6" max="6" width="8.796875" style="1" customWidth="1"/>
    <col min="7" max="16384" width="8.796875" style="1"/>
  </cols>
  <sheetData>
    <row r="1" spans="1:6" x14ac:dyDescent="0.4">
      <c r="A1" s="4" t="s">
        <v>2</v>
      </c>
      <c r="B1" s="3" t="s">
        <v>8</v>
      </c>
      <c r="C1" s="4" t="s">
        <v>73</v>
      </c>
      <c r="D1" s="4" t="s">
        <v>75</v>
      </c>
      <c r="E1" s="4" t="s">
        <v>31</v>
      </c>
      <c r="F1" s="5" t="s">
        <v>32</v>
      </c>
    </row>
    <row r="2" spans="1:6" x14ac:dyDescent="0.4">
      <c r="A2" s="14" t="s">
        <v>12</v>
      </c>
      <c r="B2" s="13" t="s">
        <v>23</v>
      </c>
      <c r="C2" s="14" t="s">
        <v>74</v>
      </c>
      <c r="D2" s="14" t="s">
        <v>79</v>
      </c>
      <c r="E2" s="14" t="s">
        <v>129</v>
      </c>
      <c r="F2" s="12" t="s">
        <v>33</v>
      </c>
    </row>
    <row r="3" spans="1:6" x14ac:dyDescent="0.4">
      <c r="A3" s="7" t="s">
        <v>27</v>
      </c>
      <c r="B3" s="6" t="s">
        <v>27</v>
      </c>
      <c r="C3" s="7" t="s">
        <v>27</v>
      </c>
      <c r="D3" s="7" t="s">
        <v>29</v>
      </c>
      <c r="E3" s="7" t="s">
        <v>29</v>
      </c>
      <c r="F3" s="8" t="s">
        <v>30</v>
      </c>
    </row>
    <row r="4" spans="1:6" x14ac:dyDescent="0.4">
      <c r="A4" s="1">
        <v>12001</v>
      </c>
      <c r="B4" s="1">
        <f>VLOOKUP(A4,facility_increase_list!$A$1:$H$103,8,FALSE)</f>
        <v>1200101</v>
      </c>
      <c r="C4" s="1">
        <v>1</v>
      </c>
      <c r="D4" s="1" t="str">
        <f>VLOOKUP(A4,facility_list!$A$1:$P$103,15,FALSE)</f>
        <v>10a</v>
      </c>
      <c r="E4" s="1" t="str">
        <f>VLOOKUP(A4,facility_increase_list!$A$1:$D$103,3,FALSE)</f>
        <v>골드 획득량 { } 상승</v>
      </c>
      <c r="F4" s="1">
        <f>VLOOKUP(A4,facility_list!$A$1:$P$103,16,FALSE)</f>
        <v>406</v>
      </c>
    </row>
    <row r="5" spans="1:6" x14ac:dyDescent="0.4">
      <c r="A5" s="1">
        <f>A4</f>
        <v>12001</v>
      </c>
      <c r="B5" s="1">
        <f>B4+1</f>
        <v>1200102</v>
      </c>
      <c r="C5" s="1">
        <v>2</v>
      </c>
      <c r="D5" s="1" t="e">
        <f>VLOOKUP(A5,facility_increase_list!$A$1:$D$103,2,FALSE)+D4</f>
        <v>#VALUE!</v>
      </c>
      <c r="E5" s="1" t="str">
        <f>E4</f>
        <v>골드 획득량 { } 상승</v>
      </c>
      <c r="F5" s="1">
        <f>VLOOKUP(A5,facility_increase_list!$A$1:$D$103,4,FALSE)+F4</f>
        <v>408</v>
      </c>
    </row>
    <row r="6" spans="1:6" x14ac:dyDescent="0.4">
      <c r="A6" s="1">
        <f t="shared" ref="A6:A53" si="0">A5</f>
        <v>12001</v>
      </c>
      <c r="B6" s="1">
        <f t="shared" ref="B6:B53" si="1">B5+1</f>
        <v>1200103</v>
      </c>
      <c r="C6" s="1">
        <v>3</v>
      </c>
      <c r="D6" s="1" t="e">
        <f>VLOOKUP(A6,facility_increase_list!$A$1:$D$103,2,FALSE)+D5</f>
        <v>#VALUE!</v>
      </c>
      <c r="E6" s="1" t="str">
        <f t="shared" ref="E6:E53" si="2">E5</f>
        <v>골드 획득량 { } 상승</v>
      </c>
      <c r="F6" s="1">
        <f>VLOOKUP(A6,facility_increase_list!$A$1:$H$103,4,FALSE)+F5</f>
        <v>410</v>
      </c>
    </row>
    <row r="7" spans="1:6" x14ac:dyDescent="0.4">
      <c r="A7" s="1">
        <f t="shared" si="0"/>
        <v>12001</v>
      </c>
      <c r="B7" s="1">
        <f t="shared" si="1"/>
        <v>1200104</v>
      </c>
      <c r="C7" s="1">
        <v>4</v>
      </c>
      <c r="D7" s="1" t="e">
        <f>VLOOKUP(A7,facility_increase_list!$A$1:$D$103,2,FALSE)+D6</f>
        <v>#VALUE!</v>
      </c>
      <c r="E7" s="1" t="str">
        <f t="shared" si="2"/>
        <v>골드 획득량 { } 상승</v>
      </c>
      <c r="F7" s="1">
        <f>VLOOKUP(A7,facility_increase_list!$A$1:$H$103,4,FALSE)+F6</f>
        <v>412</v>
      </c>
    </row>
    <row r="8" spans="1:6" x14ac:dyDescent="0.4">
      <c r="A8" s="1">
        <f t="shared" si="0"/>
        <v>12001</v>
      </c>
      <c r="B8" s="1">
        <f t="shared" si="1"/>
        <v>1200105</v>
      </c>
      <c r="C8" s="1">
        <v>5</v>
      </c>
      <c r="D8" s="1" t="e">
        <f>VLOOKUP(A8,facility_increase_list!$A$1:$D$103,2,FALSE)+D7</f>
        <v>#VALUE!</v>
      </c>
      <c r="E8" s="1" t="str">
        <f t="shared" si="2"/>
        <v>골드 획득량 { } 상승</v>
      </c>
      <c r="F8" s="1">
        <f>VLOOKUP(A8,facility_increase_list!$A$1:$H$103,4,FALSE)+F7</f>
        <v>414</v>
      </c>
    </row>
    <row r="9" spans="1:6" x14ac:dyDescent="0.4">
      <c r="A9" s="1">
        <f t="shared" si="0"/>
        <v>12001</v>
      </c>
      <c r="B9" s="1">
        <f t="shared" si="1"/>
        <v>1200106</v>
      </c>
      <c r="C9" s="1">
        <v>6</v>
      </c>
      <c r="D9" s="1" t="e">
        <f>VLOOKUP(A9,facility_increase_list!$A$1:$D$103,2,FALSE)+D8</f>
        <v>#VALUE!</v>
      </c>
      <c r="E9" s="1" t="str">
        <f t="shared" si="2"/>
        <v>골드 획득량 { } 상승</v>
      </c>
      <c r="F9" s="1">
        <f>VLOOKUP(A9,facility_increase_list!$A$1:$H$103,4,FALSE)+F8</f>
        <v>416</v>
      </c>
    </row>
    <row r="10" spans="1:6" x14ac:dyDescent="0.4">
      <c r="A10" s="1">
        <f t="shared" si="0"/>
        <v>12001</v>
      </c>
      <c r="B10" s="1">
        <f t="shared" si="1"/>
        <v>1200107</v>
      </c>
      <c r="C10" s="1">
        <v>7</v>
      </c>
      <c r="D10" s="1" t="e">
        <f>VLOOKUP(A10,facility_increase_list!$A$1:$D$103,2,FALSE)+D9</f>
        <v>#VALUE!</v>
      </c>
      <c r="E10" s="1" t="str">
        <f t="shared" si="2"/>
        <v>골드 획득량 { } 상승</v>
      </c>
      <c r="F10" s="1">
        <f>VLOOKUP(A10,facility_increase_list!$A$1:$H$103,4,FALSE)+F9</f>
        <v>418</v>
      </c>
    </row>
    <row r="11" spans="1:6" x14ac:dyDescent="0.4">
      <c r="A11" s="1">
        <f t="shared" si="0"/>
        <v>12001</v>
      </c>
      <c r="B11" s="1">
        <f t="shared" si="1"/>
        <v>1200108</v>
      </c>
      <c r="C11" s="1">
        <v>8</v>
      </c>
      <c r="D11" s="1" t="e">
        <f>VLOOKUP(A11,facility_increase_list!$A$1:$D$103,2,FALSE)+D10</f>
        <v>#VALUE!</v>
      </c>
      <c r="E11" s="1" t="str">
        <f t="shared" si="2"/>
        <v>골드 획득량 { } 상승</v>
      </c>
      <c r="F11" s="1">
        <f>VLOOKUP(A11,facility_increase_list!$A$1:$H$103,4,FALSE)+F10</f>
        <v>420</v>
      </c>
    </row>
    <row r="12" spans="1:6" x14ac:dyDescent="0.4">
      <c r="A12" s="1">
        <f t="shared" si="0"/>
        <v>12001</v>
      </c>
      <c r="B12" s="1">
        <f t="shared" si="1"/>
        <v>1200109</v>
      </c>
      <c r="C12" s="1">
        <v>9</v>
      </c>
      <c r="D12" s="1" t="e">
        <f>VLOOKUP(A12,facility_increase_list!$A$1:$D$103,2,FALSE)+D11</f>
        <v>#VALUE!</v>
      </c>
      <c r="E12" s="1" t="str">
        <f t="shared" si="2"/>
        <v>골드 획득량 { } 상승</v>
      </c>
      <c r="F12" s="1">
        <f>VLOOKUP(A12,facility_increase_list!$A$1:$H$103,4,FALSE)+F11</f>
        <v>422</v>
      </c>
    </row>
    <row r="13" spans="1:6" x14ac:dyDescent="0.4">
      <c r="A13" s="1">
        <f t="shared" si="0"/>
        <v>12001</v>
      </c>
      <c r="B13" s="1">
        <f t="shared" si="1"/>
        <v>1200110</v>
      </c>
      <c r="C13" s="1">
        <v>10</v>
      </c>
      <c r="D13" s="1" t="e">
        <f>VLOOKUP(A13,facility_increase_list!$A$1:$D$103,2,FALSE)+D12</f>
        <v>#VALUE!</v>
      </c>
      <c r="E13" s="1" t="str">
        <f t="shared" si="2"/>
        <v>골드 획득량 { } 상승</v>
      </c>
      <c r="F13" s="1">
        <f>VLOOKUP(A13,facility_increase_list!$A$1:$H$103,4,FALSE)+F12</f>
        <v>424</v>
      </c>
    </row>
    <row r="14" spans="1:6" x14ac:dyDescent="0.4">
      <c r="A14" s="1">
        <f t="shared" si="0"/>
        <v>12001</v>
      </c>
      <c r="B14" s="1">
        <f t="shared" si="1"/>
        <v>1200111</v>
      </c>
      <c r="C14" s="1">
        <v>11</v>
      </c>
      <c r="D14" s="1" t="e">
        <f>VLOOKUP(A14,facility_increase_list!$A$1:$D$103,2,FALSE)+D13</f>
        <v>#VALUE!</v>
      </c>
      <c r="E14" s="1" t="str">
        <f t="shared" si="2"/>
        <v>골드 획득량 { } 상승</v>
      </c>
      <c r="F14" s="1">
        <f>VLOOKUP(A14,facility_increase_list!$A$1:$H$103,4,FALSE)+F13</f>
        <v>426</v>
      </c>
    </row>
    <row r="15" spans="1:6" x14ac:dyDescent="0.4">
      <c r="A15" s="1">
        <f t="shared" si="0"/>
        <v>12001</v>
      </c>
      <c r="B15" s="1">
        <f t="shared" si="1"/>
        <v>1200112</v>
      </c>
      <c r="C15" s="1">
        <v>12</v>
      </c>
      <c r="D15" s="1" t="e">
        <f>VLOOKUP(A15,facility_increase_list!$A$1:$D$103,2,FALSE)+D14</f>
        <v>#VALUE!</v>
      </c>
      <c r="E15" s="1" t="str">
        <f t="shared" si="2"/>
        <v>골드 획득량 { } 상승</v>
      </c>
      <c r="F15" s="1">
        <f>VLOOKUP(A15,facility_increase_list!$A$1:$H$103,4,FALSE)+F14</f>
        <v>428</v>
      </c>
    </row>
    <row r="16" spans="1:6" x14ac:dyDescent="0.4">
      <c r="A16" s="1">
        <f t="shared" si="0"/>
        <v>12001</v>
      </c>
      <c r="B16" s="1">
        <f t="shared" si="1"/>
        <v>1200113</v>
      </c>
      <c r="C16" s="1">
        <v>13</v>
      </c>
      <c r="D16" s="1" t="e">
        <f>VLOOKUP(A16,facility_increase_list!$A$1:$D$103,2,FALSE)+D15</f>
        <v>#VALUE!</v>
      </c>
      <c r="E16" s="1" t="str">
        <f t="shared" si="2"/>
        <v>골드 획득량 { } 상승</v>
      </c>
      <c r="F16" s="1">
        <f>VLOOKUP(A16,facility_increase_list!$A$1:$H$103,4,FALSE)+F15</f>
        <v>430</v>
      </c>
    </row>
    <row r="17" spans="1:6" x14ac:dyDescent="0.4">
      <c r="A17" s="1">
        <f t="shared" si="0"/>
        <v>12001</v>
      </c>
      <c r="B17" s="1">
        <f t="shared" si="1"/>
        <v>1200114</v>
      </c>
      <c r="C17" s="1">
        <v>14</v>
      </c>
      <c r="D17" s="1" t="e">
        <f>VLOOKUP(A17,facility_increase_list!$A$1:$D$103,2,FALSE)+D16</f>
        <v>#VALUE!</v>
      </c>
      <c r="E17" s="1" t="str">
        <f t="shared" si="2"/>
        <v>골드 획득량 { } 상승</v>
      </c>
      <c r="F17" s="1">
        <f>VLOOKUP(A17,facility_increase_list!$A$1:$H$103,4,FALSE)+F16</f>
        <v>432</v>
      </c>
    </row>
    <row r="18" spans="1:6" x14ac:dyDescent="0.4">
      <c r="A18" s="1">
        <f t="shared" si="0"/>
        <v>12001</v>
      </c>
      <c r="B18" s="1">
        <f t="shared" si="1"/>
        <v>1200115</v>
      </c>
      <c r="C18" s="1">
        <v>15</v>
      </c>
      <c r="D18" s="1" t="e">
        <f>VLOOKUP(A18,facility_increase_list!$A$1:$D$103,2,FALSE)+D17</f>
        <v>#VALUE!</v>
      </c>
      <c r="E18" s="1" t="str">
        <f t="shared" si="2"/>
        <v>골드 획득량 { } 상승</v>
      </c>
      <c r="F18" s="1">
        <f>VLOOKUP(A18,facility_increase_list!$A$1:$H$103,4,FALSE)+F17</f>
        <v>434</v>
      </c>
    </row>
    <row r="19" spans="1:6" x14ac:dyDescent="0.4">
      <c r="A19" s="1">
        <f t="shared" si="0"/>
        <v>12001</v>
      </c>
      <c r="B19" s="1">
        <f t="shared" si="1"/>
        <v>1200116</v>
      </c>
      <c r="C19" s="1">
        <v>16</v>
      </c>
      <c r="D19" s="1" t="e">
        <f>VLOOKUP(A19,facility_increase_list!$A$1:$D$103,2,FALSE)+D18</f>
        <v>#VALUE!</v>
      </c>
      <c r="E19" s="1" t="str">
        <f t="shared" si="2"/>
        <v>골드 획득량 { } 상승</v>
      </c>
      <c r="F19" s="1">
        <f>VLOOKUP(A19,facility_increase_list!$A$1:$H$103,4,FALSE)+F18</f>
        <v>436</v>
      </c>
    </row>
    <row r="20" spans="1:6" x14ac:dyDescent="0.4">
      <c r="A20" s="1">
        <f t="shared" si="0"/>
        <v>12001</v>
      </c>
      <c r="B20" s="1">
        <f t="shared" si="1"/>
        <v>1200117</v>
      </c>
      <c r="C20" s="1">
        <v>17</v>
      </c>
      <c r="D20" s="1" t="e">
        <f>VLOOKUP(A20,facility_increase_list!$A$1:$D$103,2,FALSE)+D19</f>
        <v>#VALUE!</v>
      </c>
      <c r="E20" s="1" t="str">
        <f t="shared" si="2"/>
        <v>골드 획득량 { } 상승</v>
      </c>
      <c r="F20" s="1">
        <f>VLOOKUP(A20,facility_increase_list!$A$1:$H$103,4,FALSE)+F19</f>
        <v>438</v>
      </c>
    </row>
    <row r="21" spans="1:6" x14ac:dyDescent="0.4">
      <c r="A21" s="1">
        <f t="shared" si="0"/>
        <v>12001</v>
      </c>
      <c r="B21" s="1">
        <f t="shared" si="1"/>
        <v>1200118</v>
      </c>
      <c r="C21" s="1">
        <v>18</v>
      </c>
      <c r="D21" s="1" t="e">
        <f>VLOOKUP(A21,facility_increase_list!$A$1:$D$103,2,FALSE)+D20</f>
        <v>#VALUE!</v>
      </c>
      <c r="E21" s="1" t="str">
        <f t="shared" si="2"/>
        <v>골드 획득량 { } 상승</v>
      </c>
      <c r="F21" s="1">
        <f>VLOOKUP(A21,facility_increase_list!$A$1:$H$103,4,FALSE)+F20</f>
        <v>440</v>
      </c>
    </row>
    <row r="22" spans="1:6" x14ac:dyDescent="0.4">
      <c r="A22" s="1">
        <f t="shared" si="0"/>
        <v>12001</v>
      </c>
      <c r="B22" s="1">
        <f t="shared" si="1"/>
        <v>1200119</v>
      </c>
      <c r="C22" s="1">
        <v>19</v>
      </c>
      <c r="D22" s="1" t="e">
        <f>VLOOKUP(A22,facility_increase_list!$A$1:$D$103,2,FALSE)+D21</f>
        <v>#VALUE!</v>
      </c>
      <c r="E22" s="1" t="str">
        <f t="shared" si="2"/>
        <v>골드 획득량 { } 상승</v>
      </c>
      <c r="F22" s="1">
        <f>VLOOKUP(A22,facility_increase_list!$A$1:$H$103,4,FALSE)+F21</f>
        <v>442</v>
      </c>
    </row>
    <row r="23" spans="1:6" x14ac:dyDescent="0.4">
      <c r="A23" s="1">
        <f t="shared" si="0"/>
        <v>12001</v>
      </c>
      <c r="B23" s="1">
        <f t="shared" si="1"/>
        <v>1200120</v>
      </c>
      <c r="C23" s="1">
        <v>20</v>
      </c>
      <c r="D23" s="1" t="e">
        <f>VLOOKUP(A23,facility_increase_list!$A$1:$D$103,2,FALSE)+D22</f>
        <v>#VALUE!</v>
      </c>
      <c r="E23" s="1" t="str">
        <f t="shared" si="2"/>
        <v>골드 획득량 { } 상승</v>
      </c>
      <c r="F23" s="1">
        <f>VLOOKUP(A23,facility_increase_list!$A$1:$H$103,4,FALSE)+F22</f>
        <v>444</v>
      </c>
    </row>
    <row r="24" spans="1:6" x14ac:dyDescent="0.4">
      <c r="A24" s="1">
        <f t="shared" si="0"/>
        <v>12001</v>
      </c>
      <c r="B24" s="1">
        <f t="shared" si="1"/>
        <v>1200121</v>
      </c>
      <c r="C24" s="1">
        <v>21</v>
      </c>
      <c r="D24" s="1" t="e">
        <f>VLOOKUP(A24,facility_increase_list!$A$1:$D$103,2,FALSE)+D23</f>
        <v>#VALUE!</v>
      </c>
      <c r="E24" s="1" t="str">
        <f t="shared" si="2"/>
        <v>골드 획득량 { } 상승</v>
      </c>
      <c r="F24" s="1">
        <f>VLOOKUP(A24,facility_increase_list!$A$1:$H$103,4,FALSE)+F23</f>
        <v>446</v>
      </c>
    </row>
    <row r="25" spans="1:6" x14ac:dyDescent="0.4">
      <c r="A25" s="1">
        <f t="shared" si="0"/>
        <v>12001</v>
      </c>
      <c r="B25" s="1">
        <f t="shared" si="1"/>
        <v>1200122</v>
      </c>
      <c r="C25" s="1">
        <v>22</v>
      </c>
      <c r="D25" s="1" t="e">
        <f>VLOOKUP(A25,facility_increase_list!$A$1:$D$103,2,FALSE)+D24</f>
        <v>#VALUE!</v>
      </c>
      <c r="E25" s="1" t="str">
        <f t="shared" si="2"/>
        <v>골드 획득량 { } 상승</v>
      </c>
      <c r="F25" s="1">
        <f>VLOOKUP(A25,facility_increase_list!$A$1:$H$103,4,FALSE)+F24</f>
        <v>448</v>
      </c>
    </row>
    <row r="26" spans="1:6" x14ac:dyDescent="0.4">
      <c r="A26" s="1">
        <f t="shared" si="0"/>
        <v>12001</v>
      </c>
      <c r="B26" s="1">
        <f t="shared" si="1"/>
        <v>1200123</v>
      </c>
      <c r="C26" s="1">
        <v>23</v>
      </c>
      <c r="D26" s="1" t="e">
        <f>VLOOKUP(A26,facility_increase_list!$A$1:$D$103,2,FALSE)+D25</f>
        <v>#VALUE!</v>
      </c>
      <c r="E26" s="1" t="str">
        <f t="shared" si="2"/>
        <v>골드 획득량 { } 상승</v>
      </c>
      <c r="F26" s="1">
        <f>VLOOKUP(A26,facility_increase_list!$A$1:$H$103,4,FALSE)+F25</f>
        <v>450</v>
      </c>
    </row>
    <row r="27" spans="1:6" x14ac:dyDescent="0.4">
      <c r="A27" s="1">
        <f t="shared" si="0"/>
        <v>12001</v>
      </c>
      <c r="B27" s="1">
        <f t="shared" si="1"/>
        <v>1200124</v>
      </c>
      <c r="C27" s="1">
        <v>24</v>
      </c>
      <c r="D27" s="1" t="e">
        <f>VLOOKUP(A27,facility_increase_list!$A$1:$D$103,2,FALSE)+D26</f>
        <v>#VALUE!</v>
      </c>
      <c r="E27" s="1" t="str">
        <f t="shared" si="2"/>
        <v>골드 획득량 { } 상승</v>
      </c>
      <c r="F27" s="1">
        <f>VLOOKUP(A27,facility_increase_list!$A$1:$H$103,4,FALSE)+F26</f>
        <v>452</v>
      </c>
    </row>
    <row r="28" spans="1:6" x14ac:dyDescent="0.4">
      <c r="A28" s="1">
        <f t="shared" si="0"/>
        <v>12001</v>
      </c>
      <c r="B28" s="1">
        <f t="shared" si="1"/>
        <v>1200125</v>
      </c>
      <c r="C28" s="1">
        <v>25</v>
      </c>
      <c r="D28" s="1" t="e">
        <f>VLOOKUP(A28,facility_increase_list!$A$1:$D$103,2,FALSE)+D27</f>
        <v>#VALUE!</v>
      </c>
      <c r="E28" s="1" t="str">
        <f t="shared" si="2"/>
        <v>골드 획득량 { } 상승</v>
      </c>
      <c r="F28" s="1">
        <f>VLOOKUP(A28,facility_increase_list!$A$1:$H$103,4,FALSE)+F27</f>
        <v>454</v>
      </c>
    </row>
    <row r="29" spans="1:6" x14ac:dyDescent="0.4">
      <c r="A29" s="1">
        <f t="shared" si="0"/>
        <v>12001</v>
      </c>
      <c r="B29" s="1">
        <f t="shared" si="1"/>
        <v>1200126</v>
      </c>
      <c r="C29" s="1">
        <v>26</v>
      </c>
      <c r="D29" s="1" t="e">
        <f>VLOOKUP(A29,facility_increase_list!$A$1:$D$103,2,FALSE)+D28</f>
        <v>#VALUE!</v>
      </c>
      <c r="E29" s="1" t="str">
        <f t="shared" si="2"/>
        <v>골드 획득량 { } 상승</v>
      </c>
      <c r="F29" s="1">
        <f>VLOOKUP(A29,facility_increase_list!$A$1:$H$103,4,FALSE)+F28</f>
        <v>456</v>
      </c>
    </row>
    <row r="30" spans="1:6" x14ac:dyDescent="0.4">
      <c r="A30" s="1">
        <f t="shared" si="0"/>
        <v>12001</v>
      </c>
      <c r="B30" s="1">
        <f t="shared" si="1"/>
        <v>1200127</v>
      </c>
      <c r="C30" s="1">
        <v>27</v>
      </c>
      <c r="D30" s="1" t="e">
        <f>VLOOKUP(A30,facility_increase_list!$A$1:$D$103,2,FALSE)+D29</f>
        <v>#VALUE!</v>
      </c>
      <c r="E30" s="1" t="str">
        <f t="shared" si="2"/>
        <v>골드 획득량 { } 상승</v>
      </c>
      <c r="F30" s="1">
        <f>VLOOKUP(A30,facility_increase_list!$A$1:$H$103,4,FALSE)+F29</f>
        <v>458</v>
      </c>
    </row>
    <row r="31" spans="1:6" x14ac:dyDescent="0.4">
      <c r="A31" s="1">
        <f t="shared" si="0"/>
        <v>12001</v>
      </c>
      <c r="B31" s="1">
        <f t="shared" si="1"/>
        <v>1200128</v>
      </c>
      <c r="C31" s="1">
        <v>28</v>
      </c>
      <c r="D31" s="1" t="e">
        <f>VLOOKUP(A31,facility_increase_list!$A$1:$D$103,2,FALSE)+D30</f>
        <v>#VALUE!</v>
      </c>
      <c r="E31" s="1" t="str">
        <f t="shared" si="2"/>
        <v>골드 획득량 { } 상승</v>
      </c>
      <c r="F31" s="1">
        <f>VLOOKUP(A31,facility_increase_list!$A$1:$H$103,4,FALSE)+F30</f>
        <v>460</v>
      </c>
    </row>
    <row r="32" spans="1:6" x14ac:dyDescent="0.4">
      <c r="A32" s="1">
        <f t="shared" si="0"/>
        <v>12001</v>
      </c>
      <c r="B32" s="1">
        <f t="shared" si="1"/>
        <v>1200129</v>
      </c>
      <c r="C32" s="1">
        <v>29</v>
      </c>
      <c r="D32" s="1" t="e">
        <f>VLOOKUP(A32,facility_increase_list!$A$1:$D$103,2,FALSE)+D31</f>
        <v>#VALUE!</v>
      </c>
      <c r="E32" s="1" t="str">
        <f t="shared" si="2"/>
        <v>골드 획득량 { } 상승</v>
      </c>
      <c r="F32" s="1">
        <f>VLOOKUP(A32,facility_increase_list!$A$1:$H$103,4,FALSE)+F31</f>
        <v>462</v>
      </c>
    </row>
    <row r="33" spans="1:6" x14ac:dyDescent="0.4">
      <c r="A33" s="1">
        <f t="shared" si="0"/>
        <v>12001</v>
      </c>
      <c r="B33" s="1">
        <f t="shared" si="1"/>
        <v>1200130</v>
      </c>
      <c r="C33" s="1">
        <v>30</v>
      </c>
      <c r="D33" s="1" t="e">
        <f>VLOOKUP(A33,facility_increase_list!$A$1:$D$103,2,FALSE)+D32</f>
        <v>#VALUE!</v>
      </c>
      <c r="E33" s="1" t="str">
        <f t="shared" si="2"/>
        <v>골드 획득량 { } 상승</v>
      </c>
      <c r="F33" s="1">
        <f>VLOOKUP(A33,facility_increase_list!$A$1:$H$103,4,FALSE)+F32</f>
        <v>464</v>
      </c>
    </row>
    <row r="34" spans="1:6" x14ac:dyDescent="0.4">
      <c r="A34" s="1">
        <f t="shared" si="0"/>
        <v>12001</v>
      </c>
      <c r="B34" s="1">
        <f t="shared" si="1"/>
        <v>1200131</v>
      </c>
      <c r="C34" s="1">
        <v>31</v>
      </c>
      <c r="D34" s="1" t="e">
        <f>VLOOKUP(A34,facility_increase_list!$A$1:$D$103,2,FALSE)+D33</f>
        <v>#VALUE!</v>
      </c>
      <c r="E34" s="1" t="str">
        <f t="shared" si="2"/>
        <v>골드 획득량 { } 상승</v>
      </c>
      <c r="F34" s="1">
        <f>VLOOKUP(A34,facility_increase_list!$A$1:$H$103,4,FALSE)+F33</f>
        <v>466</v>
      </c>
    </row>
    <row r="35" spans="1:6" x14ac:dyDescent="0.4">
      <c r="A35" s="1">
        <f t="shared" si="0"/>
        <v>12001</v>
      </c>
      <c r="B35" s="1">
        <f t="shared" si="1"/>
        <v>1200132</v>
      </c>
      <c r="C35" s="1">
        <v>32</v>
      </c>
      <c r="D35" s="1" t="e">
        <f>VLOOKUP(A35,facility_increase_list!$A$1:$D$103,2,FALSE)+D34</f>
        <v>#VALUE!</v>
      </c>
      <c r="E35" s="1" t="str">
        <f t="shared" si="2"/>
        <v>골드 획득량 { } 상승</v>
      </c>
      <c r="F35" s="1">
        <f>VLOOKUP(A35,facility_increase_list!$A$1:$H$103,4,FALSE)+F34</f>
        <v>468</v>
      </c>
    </row>
    <row r="36" spans="1:6" x14ac:dyDescent="0.4">
      <c r="A36" s="1">
        <f t="shared" si="0"/>
        <v>12001</v>
      </c>
      <c r="B36" s="1">
        <f t="shared" si="1"/>
        <v>1200133</v>
      </c>
      <c r="C36" s="1">
        <v>33</v>
      </c>
      <c r="D36" s="1" t="e">
        <f>VLOOKUP(A36,facility_increase_list!$A$1:$D$103,2,FALSE)+D35</f>
        <v>#VALUE!</v>
      </c>
      <c r="E36" s="1" t="str">
        <f t="shared" si="2"/>
        <v>골드 획득량 { } 상승</v>
      </c>
      <c r="F36" s="1">
        <f>VLOOKUP(A36,facility_increase_list!$A$1:$H$103,4,FALSE)+F35</f>
        <v>470</v>
      </c>
    </row>
    <row r="37" spans="1:6" x14ac:dyDescent="0.4">
      <c r="A37" s="1">
        <f t="shared" si="0"/>
        <v>12001</v>
      </c>
      <c r="B37" s="1">
        <f t="shared" si="1"/>
        <v>1200134</v>
      </c>
      <c r="C37" s="1">
        <v>34</v>
      </c>
      <c r="D37" s="1" t="e">
        <f>VLOOKUP(A37,facility_increase_list!$A$1:$D$103,2,FALSE)+D36</f>
        <v>#VALUE!</v>
      </c>
      <c r="E37" s="1" t="str">
        <f t="shared" si="2"/>
        <v>골드 획득량 { } 상승</v>
      </c>
      <c r="F37" s="1">
        <f>VLOOKUP(A37,facility_increase_list!$A$1:$H$103,4,FALSE)+F36</f>
        <v>472</v>
      </c>
    </row>
    <row r="38" spans="1:6" x14ac:dyDescent="0.4">
      <c r="A38" s="1">
        <f t="shared" si="0"/>
        <v>12001</v>
      </c>
      <c r="B38" s="1">
        <f t="shared" si="1"/>
        <v>1200135</v>
      </c>
      <c r="C38" s="1">
        <v>35</v>
      </c>
      <c r="D38" s="1" t="e">
        <f>VLOOKUP(A38,facility_increase_list!$A$1:$D$103,2,FALSE)+D37</f>
        <v>#VALUE!</v>
      </c>
      <c r="E38" s="1" t="str">
        <f t="shared" si="2"/>
        <v>골드 획득량 { } 상승</v>
      </c>
      <c r="F38" s="1">
        <f>VLOOKUP(A38,facility_increase_list!$A$1:$H$103,4,FALSE)+F37</f>
        <v>474</v>
      </c>
    </row>
    <row r="39" spans="1:6" x14ac:dyDescent="0.4">
      <c r="A39" s="1">
        <f t="shared" si="0"/>
        <v>12001</v>
      </c>
      <c r="B39" s="1">
        <f t="shared" si="1"/>
        <v>1200136</v>
      </c>
      <c r="C39" s="1">
        <v>36</v>
      </c>
      <c r="D39" s="1" t="e">
        <f>VLOOKUP(A39,facility_increase_list!$A$1:$D$103,2,FALSE)+D38</f>
        <v>#VALUE!</v>
      </c>
      <c r="E39" s="1" t="str">
        <f t="shared" si="2"/>
        <v>골드 획득량 { } 상승</v>
      </c>
      <c r="F39" s="1">
        <f>VLOOKUP(A39,facility_increase_list!$A$1:$H$103,4,FALSE)+F38</f>
        <v>476</v>
      </c>
    </row>
    <row r="40" spans="1:6" x14ac:dyDescent="0.4">
      <c r="A40" s="1">
        <f t="shared" si="0"/>
        <v>12001</v>
      </c>
      <c r="B40" s="1">
        <f t="shared" si="1"/>
        <v>1200137</v>
      </c>
      <c r="C40" s="1">
        <v>37</v>
      </c>
      <c r="D40" s="1" t="e">
        <f>VLOOKUP(A40,facility_increase_list!$A$1:$D$103,2,FALSE)+D39</f>
        <v>#VALUE!</v>
      </c>
      <c r="E40" s="1" t="str">
        <f t="shared" si="2"/>
        <v>골드 획득량 { } 상승</v>
      </c>
      <c r="F40" s="1">
        <f>VLOOKUP(A40,facility_increase_list!$A$1:$H$103,4,FALSE)+F39</f>
        <v>478</v>
      </c>
    </row>
    <row r="41" spans="1:6" x14ac:dyDescent="0.4">
      <c r="A41" s="1">
        <f t="shared" si="0"/>
        <v>12001</v>
      </c>
      <c r="B41" s="1">
        <f t="shared" si="1"/>
        <v>1200138</v>
      </c>
      <c r="C41" s="1">
        <v>38</v>
      </c>
      <c r="D41" s="1" t="e">
        <f>VLOOKUP(A41,facility_increase_list!$A$1:$D$103,2,FALSE)+D40</f>
        <v>#VALUE!</v>
      </c>
      <c r="E41" s="1" t="str">
        <f t="shared" si="2"/>
        <v>골드 획득량 { } 상승</v>
      </c>
      <c r="F41" s="1">
        <f>VLOOKUP(A41,facility_increase_list!$A$1:$H$103,4,FALSE)+F40</f>
        <v>480</v>
      </c>
    </row>
    <row r="42" spans="1:6" x14ac:dyDescent="0.4">
      <c r="A42" s="1">
        <f t="shared" si="0"/>
        <v>12001</v>
      </c>
      <c r="B42" s="1">
        <f t="shared" si="1"/>
        <v>1200139</v>
      </c>
      <c r="C42" s="1">
        <v>39</v>
      </c>
      <c r="D42" s="1" t="e">
        <f>VLOOKUP(A42,facility_increase_list!$A$1:$D$103,2,FALSE)+D41</f>
        <v>#VALUE!</v>
      </c>
      <c r="E42" s="1" t="str">
        <f t="shared" si="2"/>
        <v>골드 획득량 { } 상승</v>
      </c>
      <c r="F42" s="1">
        <f>VLOOKUP(A42,facility_increase_list!$A$1:$H$103,4,FALSE)+F41</f>
        <v>482</v>
      </c>
    </row>
    <row r="43" spans="1:6" x14ac:dyDescent="0.4">
      <c r="A43" s="1">
        <f t="shared" si="0"/>
        <v>12001</v>
      </c>
      <c r="B43" s="1">
        <f t="shared" si="1"/>
        <v>1200140</v>
      </c>
      <c r="C43" s="1">
        <v>40</v>
      </c>
      <c r="D43" s="1" t="e">
        <f>VLOOKUP(A43,facility_increase_list!$A$1:$D$103,2,FALSE)+D42</f>
        <v>#VALUE!</v>
      </c>
      <c r="E43" s="1" t="str">
        <f t="shared" si="2"/>
        <v>골드 획득량 { } 상승</v>
      </c>
      <c r="F43" s="1">
        <f>VLOOKUP(A43,facility_increase_list!$A$1:$H$103,4,FALSE)+F42</f>
        <v>484</v>
      </c>
    </row>
    <row r="44" spans="1:6" x14ac:dyDescent="0.4">
      <c r="A44" s="1">
        <f t="shared" si="0"/>
        <v>12001</v>
      </c>
      <c r="B44" s="1">
        <f t="shared" si="1"/>
        <v>1200141</v>
      </c>
      <c r="C44" s="1">
        <v>41</v>
      </c>
      <c r="D44" s="1" t="e">
        <f>VLOOKUP(A44,facility_increase_list!$A$1:$D$103,2,FALSE)+D43</f>
        <v>#VALUE!</v>
      </c>
      <c r="E44" s="1" t="str">
        <f t="shared" si="2"/>
        <v>골드 획득량 { } 상승</v>
      </c>
      <c r="F44" s="1">
        <f>VLOOKUP(A44,facility_increase_list!$A$1:$H$103,4,FALSE)+F43</f>
        <v>486</v>
      </c>
    </row>
    <row r="45" spans="1:6" x14ac:dyDescent="0.4">
      <c r="A45" s="1">
        <f t="shared" si="0"/>
        <v>12001</v>
      </c>
      <c r="B45" s="1">
        <f t="shared" si="1"/>
        <v>1200142</v>
      </c>
      <c r="C45" s="1">
        <v>42</v>
      </c>
      <c r="D45" s="1" t="e">
        <f>VLOOKUP(A45,facility_increase_list!$A$1:$D$103,2,FALSE)+D44</f>
        <v>#VALUE!</v>
      </c>
      <c r="E45" s="1" t="str">
        <f t="shared" si="2"/>
        <v>골드 획득량 { } 상승</v>
      </c>
      <c r="F45" s="1">
        <f>VLOOKUP(A45,facility_increase_list!$A$1:$H$103,4,FALSE)+F44</f>
        <v>488</v>
      </c>
    </row>
    <row r="46" spans="1:6" x14ac:dyDescent="0.4">
      <c r="A46" s="1">
        <f t="shared" si="0"/>
        <v>12001</v>
      </c>
      <c r="B46" s="1">
        <f t="shared" si="1"/>
        <v>1200143</v>
      </c>
      <c r="C46" s="1">
        <v>43</v>
      </c>
      <c r="D46" s="1" t="e">
        <f>VLOOKUP(A46,facility_increase_list!$A$1:$D$103,2,FALSE)+D45</f>
        <v>#VALUE!</v>
      </c>
      <c r="E46" s="1" t="str">
        <f t="shared" si="2"/>
        <v>골드 획득량 { } 상승</v>
      </c>
      <c r="F46" s="1">
        <f>VLOOKUP(A46,facility_increase_list!$A$1:$H$103,4,FALSE)+F45</f>
        <v>490</v>
      </c>
    </row>
    <row r="47" spans="1:6" x14ac:dyDescent="0.4">
      <c r="A47" s="1">
        <f t="shared" si="0"/>
        <v>12001</v>
      </c>
      <c r="B47" s="1">
        <f t="shared" si="1"/>
        <v>1200144</v>
      </c>
      <c r="C47" s="1">
        <v>44</v>
      </c>
      <c r="D47" s="1" t="e">
        <f>VLOOKUP(A47,facility_increase_list!$A$1:$D$103,2,FALSE)+D46</f>
        <v>#VALUE!</v>
      </c>
      <c r="E47" s="1" t="str">
        <f t="shared" si="2"/>
        <v>골드 획득량 { } 상승</v>
      </c>
      <c r="F47" s="1">
        <f>VLOOKUP(A47,facility_increase_list!$A$1:$H$103,4,FALSE)+F46</f>
        <v>492</v>
      </c>
    </row>
    <row r="48" spans="1:6" x14ac:dyDescent="0.4">
      <c r="A48" s="1">
        <f t="shared" si="0"/>
        <v>12001</v>
      </c>
      <c r="B48" s="1">
        <f t="shared" si="1"/>
        <v>1200145</v>
      </c>
      <c r="C48" s="1">
        <v>45</v>
      </c>
      <c r="D48" s="1" t="e">
        <f>VLOOKUP(A48,facility_increase_list!$A$1:$D$103,2,FALSE)+D47</f>
        <v>#VALUE!</v>
      </c>
      <c r="E48" s="1" t="str">
        <f t="shared" si="2"/>
        <v>골드 획득량 { } 상승</v>
      </c>
      <c r="F48" s="1">
        <f>VLOOKUP(A48,facility_increase_list!$A$1:$H$103,4,FALSE)+F47</f>
        <v>494</v>
      </c>
    </row>
    <row r="49" spans="1:6" x14ac:dyDescent="0.4">
      <c r="A49" s="1">
        <f t="shared" si="0"/>
        <v>12001</v>
      </c>
      <c r="B49" s="1">
        <f t="shared" si="1"/>
        <v>1200146</v>
      </c>
      <c r="C49" s="1">
        <v>46</v>
      </c>
      <c r="D49" s="1" t="e">
        <f>VLOOKUP(A49,facility_increase_list!$A$1:$D$103,2,FALSE)+D48</f>
        <v>#VALUE!</v>
      </c>
      <c r="E49" s="1" t="str">
        <f t="shared" si="2"/>
        <v>골드 획득량 { } 상승</v>
      </c>
      <c r="F49" s="1">
        <f>VLOOKUP(A49,facility_increase_list!$A$1:$H$103,4,FALSE)+F48</f>
        <v>496</v>
      </c>
    </row>
    <row r="50" spans="1:6" x14ac:dyDescent="0.4">
      <c r="A50" s="1">
        <f t="shared" si="0"/>
        <v>12001</v>
      </c>
      <c r="B50" s="1">
        <f t="shared" si="1"/>
        <v>1200147</v>
      </c>
      <c r="C50" s="1">
        <v>47</v>
      </c>
      <c r="D50" s="1" t="e">
        <f>VLOOKUP(A50,facility_increase_list!$A$1:$D$103,2,FALSE)+D49</f>
        <v>#VALUE!</v>
      </c>
      <c r="E50" s="1" t="str">
        <f t="shared" si="2"/>
        <v>골드 획득량 { } 상승</v>
      </c>
      <c r="F50" s="1">
        <f>VLOOKUP(A50,facility_increase_list!$A$1:$H$103,4,FALSE)+F49</f>
        <v>498</v>
      </c>
    </row>
    <row r="51" spans="1:6" x14ac:dyDescent="0.4">
      <c r="A51" s="1">
        <f t="shared" si="0"/>
        <v>12001</v>
      </c>
      <c r="B51" s="1">
        <f t="shared" si="1"/>
        <v>1200148</v>
      </c>
      <c r="C51" s="1">
        <v>48</v>
      </c>
      <c r="D51" s="1" t="e">
        <f>VLOOKUP(A51,facility_increase_list!$A$1:$D$103,2,FALSE)+D50</f>
        <v>#VALUE!</v>
      </c>
      <c r="E51" s="1" t="str">
        <f t="shared" si="2"/>
        <v>골드 획득량 { } 상승</v>
      </c>
      <c r="F51" s="1">
        <f>VLOOKUP(A51,facility_increase_list!$A$1:$H$103,4,FALSE)+F50</f>
        <v>500</v>
      </c>
    </row>
    <row r="52" spans="1:6" x14ac:dyDescent="0.4">
      <c r="A52" s="1">
        <f t="shared" si="0"/>
        <v>12001</v>
      </c>
      <c r="B52" s="1">
        <f t="shared" si="1"/>
        <v>1200149</v>
      </c>
      <c r="C52" s="1">
        <v>49</v>
      </c>
      <c r="D52" s="1" t="e">
        <f>VLOOKUP(A52,facility_increase_list!$A$1:$D$103,2,FALSE)+D51</f>
        <v>#VALUE!</v>
      </c>
      <c r="E52" s="1" t="str">
        <f t="shared" si="2"/>
        <v>골드 획득량 { } 상승</v>
      </c>
      <c r="F52" s="1">
        <f>VLOOKUP(A52,facility_increase_list!$A$1:$H$103,4,FALSE)+F51</f>
        <v>502</v>
      </c>
    </row>
    <row r="53" spans="1:6" x14ac:dyDescent="0.4">
      <c r="A53" s="1">
        <f t="shared" si="0"/>
        <v>12001</v>
      </c>
      <c r="B53" s="1">
        <f t="shared" si="1"/>
        <v>1200150</v>
      </c>
      <c r="C53" s="1">
        <v>50</v>
      </c>
      <c r="D53" s="1" t="e">
        <f>VLOOKUP(A53,facility_increase_list!$A$1:$D$103,2,FALSE)+D52</f>
        <v>#VALUE!</v>
      </c>
      <c r="E53" s="1" t="str">
        <f t="shared" si="2"/>
        <v>골드 획득량 { } 상승</v>
      </c>
      <c r="F53" s="1">
        <f>VLOOKUP(A53,facility_increase_list!$A$1:$H$103,4,FALSE)+F52</f>
        <v>504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0BC4-CE5A-4AA1-A3C9-0CB8FA1C0404}">
  <dimension ref="A1:H9"/>
  <sheetViews>
    <sheetView zoomScale="58" zoomScaleNormal="58" workbookViewId="0">
      <selection activeCell="J1" sqref="J1:K1048576"/>
    </sheetView>
  </sheetViews>
  <sheetFormatPr defaultRowHeight="17.399999999999999" x14ac:dyDescent="0.4"/>
  <cols>
    <col min="1" max="1" width="13.3984375" style="1" customWidth="1"/>
    <col min="2" max="2" width="13.19921875" style="1" customWidth="1"/>
    <col min="3" max="3" width="66.796875" style="1" customWidth="1"/>
    <col min="4" max="4" width="8.69921875" style="1" customWidth="1"/>
    <col min="5" max="6" width="8.796875" style="1"/>
    <col min="7" max="8" width="13.5" style="1" customWidth="1"/>
    <col min="9" max="9" width="8.796875" style="1" customWidth="1"/>
    <col min="10" max="16384" width="8.796875" style="1"/>
  </cols>
  <sheetData>
    <row r="1" spans="1:8" x14ac:dyDescent="0.4">
      <c r="A1" s="4" t="s">
        <v>2</v>
      </c>
      <c r="B1" s="4" t="s">
        <v>75</v>
      </c>
      <c r="C1" s="4" t="s">
        <v>31</v>
      </c>
      <c r="D1" s="5" t="s">
        <v>32</v>
      </c>
      <c r="G1" s="15" t="s">
        <v>2</v>
      </c>
      <c r="H1" s="15" t="s">
        <v>78</v>
      </c>
    </row>
    <row r="2" spans="1:8" x14ac:dyDescent="0.4">
      <c r="A2" s="14" t="s">
        <v>12</v>
      </c>
      <c r="B2" s="14" t="s">
        <v>79</v>
      </c>
      <c r="C2" s="14" t="s">
        <v>129</v>
      </c>
      <c r="D2" s="12" t="s">
        <v>33</v>
      </c>
      <c r="G2" s="14" t="s">
        <v>12</v>
      </c>
      <c r="H2" s="14" t="s">
        <v>23</v>
      </c>
    </row>
    <row r="3" spans="1:8" x14ac:dyDescent="0.4">
      <c r="A3" s="7" t="s">
        <v>27</v>
      </c>
      <c r="B3" s="7" t="s">
        <v>29</v>
      </c>
      <c r="C3" s="7" t="s">
        <v>29</v>
      </c>
      <c r="D3" s="8" t="s">
        <v>29</v>
      </c>
      <c r="G3" s="16" t="s">
        <v>27</v>
      </c>
      <c r="H3" s="16" t="s">
        <v>27</v>
      </c>
    </row>
    <row r="4" spans="1:8" x14ac:dyDescent="0.4">
      <c r="A4" s="1">
        <v>12001</v>
      </c>
      <c r="B4" s="1" t="s">
        <v>89</v>
      </c>
      <c r="C4" s="1" t="s">
        <v>76</v>
      </c>
      <c r="D4" s="1">
        <v>2</v>
      </c>
      <c r="G4" s="1">
        <v>12001</v>
      </c>
      <c r="H4" s="1">
        <v>1200101</v>
      </c>
    </row>
    <row r="5" spans="1:8" x14ac:dyDescent="0.4">
      <c r="A5" s="1">
        <v>11002</v>
      </c>
      <c r="B5" s="1" t="s">
        <v>89</v>
      </c>
      <c r="C5" s="1" t="s">
        <v>77</v>
      </c>
      <c r="D5" s="1">
        <v>3</v>
      </c>
      <c r="G5" s="1">
        <v>11002</v>
      </c>
      <c r="H5" s="1">
        <v>1100201</v>
      </c>
    </row>
    <row r="6" spans="1:8" x14ac:dyDescent="0.4">
      <c r="A6" s="1">
        <v>12003</v>
      </c>
      <c r="B6" s="1" t="s">
        <v>89</v>
      </c>
      <c r="C6" s="1" t="s">
        <v>76</v>
      </c>
      <c r="D6" s="1">
        <v>3</v>
      </c>
      <c r="G6" s="1">
        <v>12003</v>
      </c>
      <c r="H6" s="1">
        <v>1200301</v>
      </c>
    </row>
    <row r="7" spans="1:8" x14ac:dyDescent="0.4">
      <c r="A7" s="1">
        <v>11005</v>
      </c>
      <c r="B7" s="1" t="s">
        <v>88</v>
      </c>
      <c r="C7" s="1" t="s">
        <v>76</v>
      </c>
      <c r="D7" s="1">
        <v>3</v>
      </c>
      <c r="G7" s="1">
        <v>11005</v>
      </c>
      <c r="H7" s="1">
        <v>1100501</v>
      </c>
    </row>
    <row r="8" spans="1:8" x14ac:dyDescent="0.4">
      <c r="A8" s="1">
        <v>12007</v>
      </c>
      <c r="B8" s="1" t="s">
        <v>61</v>
      </c>
      <c r="C8" s="1" t="s">
        <v>77</v>
      </c>
      <c r="D8" s="1">
        <v>154</v>
      </c>
      <c r="G8" s="1">
        <v>12007</v>
      </c>
      <c r="H8" s="1">
        <v>1200701</v>
      </c>
    </row>
    <row r="9" spans="1:8" x14ac:dyDescent="0.4">
      <c r="A9" s="1">
        <v>11009</v>
      </c>
      <c r="B9" s="1" t="s">
        <v>90</v>
      </c>
      <c r="C9" s="1" t="s">
        <v>76</v>
      </c>
      <c r="D9" s="1">
        <v>1532</v>
      </c>
      <c r="G9" s="1">
        <v>11009</v>
      </c>
      <c r="H9" s="1">
        <v>1100901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7D04-50E2-4A34-B56E-F2C4C092BDE2}">
  <dimension ref="A1:H8"/>
  <sheetViews>
    <sheetView zoomScale="58" zoomScaleNormal="58" workbookViewId="0">
      <selection activeCell="A4" sqref="A4:A8"/>
    </sheetView>
  </sheetViews>
  <sheetFormatPr defaultRowHeight="17.399999999999999" x14ac:dyDescent="0.4"/>
  <cols>
    <col min="1" max="2" width="13.5" style="1" customWidth="1"/>
    <col min="3" max="3" width="15.296875" style="1" bestFit="1" customWidth="1"/>
    <col min="4" max="4" width="13.5" style="1" customWidth="1"/>
    <col min="5" max="5" width="19.09765625" style="1" bestFit="1" customWidth="1"/>
    <col min="6" max="6" width="23.796875" style="1" customWidth="1"/>
    <col min="7" max="7" width="24.59765625" style="1" bestFit="1" customWidth="1"/>
    <col min="8" max="8" width="21.59765625" style="1" customWidth="1"/>
    <col min="9" max="16384" width="8.796875" style="1"/>
  </cols>
  <sheetData>
    <row r="1" spans="1:8" x14ac:dyDescent="0.4">
      <c r="A1" s="28" t="s">
        <v>91</v>
      </c>
      <c r="B1" s="29" t="s">
        <v>92</v>
      </c>
      <c r="C1" s="29" t="s">
        <v>95</v>
      </c>
      <c r="D1" s="29" t="s">
        <v>96</v>
      </c>
      <c r="E1" s="29" t="s">
        <v>37</v>
      </c>
      <c r="F1" s="29" t="s">
        <v>45</v>
      </c>
      <c r="G1" s="29" t="s">
        <v>97</v>
      </c>
      <c r="H1" s="28" t="s">
        <v>86</v>
      </c>
    </row>
    <row r="2" spans="1:8" x14ac:dyDescent="0.4">
      <c r="A2" s="9" t="s">
        <v>98</v>
      </c>
      <c r="B2" s="10" t="s">
        <v>99</v>
      </c>
      <c r="C2" s="10" t="s">
        <v>100</v>
      </c>
      <c r="D2" s="10" t="s">
        <v>101</v>
      </c>
      <c r="E2" s="10" t="s">
        <v>41</v>
      </c>
      <c r="F2" s="10" t="s">
        <v>46</v>
      </c>
      <c r="G2" s="14" t="s">
        <v>102</v>
      </c>
      <c r="H2" s="10" t="s">
        <v>41</v>
      </c>
    </row>
    <row r="3" spans="1:8" x14ac:dyDescent="0.4">
      <c r="A3" s="6" t="s">
        <v>27</v>
      </c>
      <c r="B3" s="7" t="s">
        <v>27</v>
      </c>
      <c r="C3" s="7" t="s">
        <v>29</v>
      </c>
      <c r="D3" s="7" t="s">
        <v>29</v>
      </c>
      <c r="E3" s="7" t="s">
        <v>29</v>
      </c>
      <c r="F3" s="7" t="s">
        <v>29</v>
      </c>
      <c r="G3" s="7" t="s">
        <v>29</v>
      </c>
      <c r="H3" s="7" t="s">
        <v>29</v>
      </c>
    </row>
    <row r="4" spans="1:8" x14ac:dyDescent="0.4">
      <c r="A4" s="1">
        <v>31001</v>
      </c>
      <c r="B4" s="1">
        <v>1</v>
      </c>
      <c r="C4" s="1" t="s">
        <v>103</v>
      </c>
      <c r="D4" s="1">
        <v>100</v>
      </c>
      <c r="E4" s="1" t="s">
        <v>42</v>
      </c>
      <c r="F4" s="1" t="s">
        <v>47</v>
      </c>
      <c r="G4" s="1">
        <v>100</v>
      </c>
      <c r="H4" s="1">
        <v>1581</v>
      </c>
    </row>
    <row r="5" spans="1:8" x14ac:dyDescent="0.4">
      <c r="A5" s="1">
        <v>31002</v>
      </c>
      <c r="B5" s="1">
        <v>1</v>
      </c>
      <c r="C5" s="1" t="s">
        <v>104</v>
      </c>
      <c r="D5" s="1">
        <v>1000</v>
      </c>
      <c r="E5" s="1" t="s">
        <v>42</v>
      </c>
      <c r="F5" s="1" t="s">
        <v>47</v>
      </c>
      <c r="G5" s="1">
        <v>1000</v>
      </c>
      <c r="H5" s="1">
        <v>1725</v>
      </c>
    </row>
    <row r="6" spans="1:8" x14ac:dyDescent="0.4">
      <c r="A6" s="1">
        <v>31003</v>
      </c>
      <c r="B6" s="1">
        <v>1</v>
      </c>
      <c r="C6" s="1" t="s">
        <v>106</v>
      </c>
      <c r="D6" s="1" t="s">
        <v>61</v>
      </c>
      <c r="E6" s="1" t="s">
        <v>42</v>
      </c>
      <c r="F6" s="1" t="s">
        <v>47</v>
      </c>
      <c r="G6" s="1" t="s">
        <v>80</v>
      </c>
      <c r="H6" s="1">
        <v>1869</v>
      </c>
    </row>
    <row r="7" spans="1:8" x14ac:dyDescent="0.4">
      <c r="A7" s="1">
        <v>32004</v>
      </c>
      <c r="B7" s="1">
        <v>2</v>
      </c>
      <c r="C7" s="1" t="s">
        <v>105</v>
      </c>
      <c r="D7" s="1" t="s">
        <v>80</v>
      </c>
      <c r="E7" s="1" t="s">
        <v>42</v>
      </c>
      <c r="F7" s="1" t="s">
        <v>47</v>
      </c>
      <c r="G7" s="1" t="s">
        <v>61</v>
      </c>
      <c r="H7" s="1">
        <v>7794</v>
      </c>
    </row>
    <row r="8" spans="1:8" x14ac:dyDescent="0.4">
      <c r="A8" s="1">
        <v>31005</v>
      </c>
      <c r="B8" s="1">
        <v>1</v>
      </c>
      <c r="C8" s="1" t="s">
        <v>122</v>
      </c>
      <c r="D8" s="1" t="s">
        <v>123</v>
      </c>
      <c r="E8" s="1" t="s">
        <v>42</v>
      </c>
      <c r="F8" s="1" t="s">
        <v>47</v>
      </c>
      <c r="G8" s="1" t="s">
        <v>123</v>
      </c>
      <c r="H8" s="1" t="s">
        <v>131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447D-F779-43BF-BECA-DBB06D855C55}">
  <dimension ref="A1:F53"/>
  <sheetViews>
    <sheetView zoomScale="58" zoomScaleNormal="58" workbookViewId="0">
      <selection activeCell="U20" sqref="U20"/>
    </sheetView>
  </sheetViews>
  <sheetFormatPr defaultRowHeight="17.399999999999999" x14ac:dyDescent="0.4"/>
  <cols>
    <col min="1" max="1" width="13.19921875" style="1" customWidth="1"/>
    <col min="2" max="3" width="13.296875" style="1" customWidth="1"/>
    <col min="4" max="4" width="16.5" style="1" bestFit="1" customWidth="1"/>
    <col min="5" max="5" width="66.59765625" style="1" customWidth="1"/>
    <col min="6" max="16384" width="8.796875" style="1"/>
  </cols>
  <sheetData>
    <row r="1" spans="1:6" x14ac:dyDescent="0.4">
      <c r="A1" s="4" t="s">
        <v>91</v>
      </c>
      <c r="B1" s="3" t="s">
        <v>8</v>
      </c>
      <c r="C1" s="4" t="s">
        <v>125</v>
      </c>
      <c r="D1" s="4" t="s">
        <v>126</v>
      </c>
      <c r="E1" s="4" t="s">
        <v>31</v>
      </c>
      <c r="F1" s="5" t="s">
        <v>32</v>
      </c>
    </row>
    <row r="2" spans="1:6" x14ac:dyDescent="0.4">
      <c r="A2" s="9" t="s">
        <v>98</v>
      </c>
      <c r="B2" s="13" t="s">
        <v>23</v>
      </c>
      <c r="C2" s="14" t="s">
        <v>127</v>
      </c>
      <c r="D2" s="14" t="s">
        <v>128</v>
      </c>
      <c r="E2" s="14" t="s">
        <v>129</v>
      </c>
      <c r="F2" s="12" t="s">
        <v>33</v>
      </c>
    </row>
    <row r="3" spans="1:6" x14ac:dyDescent="0.4">
      <c r="A3" s="7" t="s">
        <v>27</v>
      </c>
      <c r="B3" s="6" t="s">
        <v>27</v>
      </c>
      <c r="C3" s="7" t="s">
        <v>27</v>
      </c>
      <c r="D3" s="7" t="s">
        <v>29</v>
      </c>
      <c r="E3" s="7" t="s">
        <v>29</v>
      </c>
      <c r="F3" s="8" t="s">
        <v>30</v>
      </c>
    </row>
    <row r="4" spans="1:6" x14ac:dyDescent="0.4">
      <c r="A4" s="1">
        <v>31001</v>
      </c>
      <c r="B4" s="1">
        <f>VLOOKUP(A4,cooking_increase_list!$A$1:$H$103,8,FALSE)</f>
        <v>3100101</v>
      </c>
      <c r="C4" s="1">
        <v>1</v>
      </c>
      <c r="D4" s="1">
        <f>VLOOKUP(A4,cooking_list!$A$1:$H$103,7,FALSE)</f>
        <v>100</v>
      </c>
      <c r="E4" s="1" t="str">
        <f>VLOOKUP(A4,cooking_increase_list!$A$1:$H$103,3,FALSE)</f>
        <v>골드 획득량 { } 상승</v>
      </c>
      <c r="F4" s="1">
        <f>VLOOKUP(A4,cooking_list!$A$1:$H$103,8,FALSE)</f>
        <v>1581</v>
      </c>
    </row>
    <row r="5" spans="1:6" x14ac:dyDescent="0.4">
      <c r="A5" s="1">
        <f>A4</f>
        <v>31001</v>
      </c>
      <c r="B5" s="1">
        <f>B4+1</f>
        <v>3100102</v>
      </c>
      <c r="C5" s="1">
        <v>2</v>
      </c>
      <c r="D5" s="1" t="e">
        <f>VLOOKUP(A4,cooking_increase_list!$A$1:$H$103,2,FALSE)+D4</f>
        <v>#VALUE!</v>
      </c>
      <c r="E5" s="1" t="str">
        <f>VLOOKUP(A5,cooking_increase_list!$A$1:$H$103,3,FALSE)</f>
        <v>골드 획득량 { } 상승</v>
      </c>
      <c r="F5" s="1">
        <f>VLOOKUP(A4,cooking_increase_list!$A$1:$H$103,4,FALSE)+F4</f>
        <v>1591</v>
      </c>
    </row>
    <row r="6" spans="1:6" x14ac:dyDescent="0.4">
      <c r="A6" s="1">
        <f t="shared" ref="A6:A53" si="0">A5</f>
        <v>31001</v>
      </c>
      <c r="B6" s="1">
        <f t="shared" ref="B6:B53" si="1">B5+1</f>
        <v>3100103</v>
      </c>
      <c r="C6" s="1">
        <v>3</v>
      </c>
      <c r="D6" s="1" t="e">
        <f>VLOOKUP(A5,cooking_increase_list!$A$1:$H$103,2,FALSE)+D5</f>
        <v>#VALUE!</v>
      </c>
      <c r="E6" s="1" t="str">
        <f>VLOOKUP(A6,cooking_increase_list!$A$1:$H$103,3,FALSE)</f>
        <v>골드 획득량 { } 상승</v>
      </c>
      <c r="F6" s="1">
        <f>VLOOKUP(A5,cooking_increase_list!$A$1:$H$103,4,FALSE)+F5</f>
        <v>1601</v>
      </c>
    </row>
    <row r="7" spans="1:6" x14ac:dyDescent="0.4">
      <c r="A7" s="1">
        <f t="shared" si="0"/>
        <v>31001</v>
      </c>
      <c r="B7" s="1">
        <f t="shared" si="1"/>
        <v>3100104</v>
      </c>
      <c r="C7" s="1">
        <v>4</v>
      </c>
      <c r="D7" s="1" t="e">
        <f>VLOOKUP(A6,cooking_increase_list!$A$1:$H$103,2,FALSE)+D6</f>
        <v>#VALUE!</v>
      </c>
      <c r="E7" s="1" t="str">
        <f>VLOOKUP(A7,cooking_increase_list!$A$1:$H$103,3,FALSE)</f>
        <v>골드 획득량 { } 상승</v>
      </c>
      <c r="F7" s="1">
        <f>VLOOKUP(A6,cooking_increase_list!$A$1:$H$103,4,FALSE)+F6</f>
        <v>1611</v>
      </c>
    </row>
    <row r="8" spans="1:6" x14ac:dyDescent="0.4">
      <c r="A8" s="1">
        <f t="shared" si="0"/>
        <v>31001</v>
      </c>
      <c r="B8" s="1">
        <f t="shared" si="1"/>
        <v>3100105</v>
      </c>
      <c r="C8" s="1">
        <v>5</v>
      </c>
      <c r="D8" s="1" t="e">
        <f>VLOOKUP(A7,cooking_increase_list!$A$1:$H$103,2,FALSE)+D7</f>
        <v>#VALUE!</v>
      </c>
      <c r="E8" s="1" t="str">
        <f>VLOOKUP(A8,cooking_increase_list!$A$1:$H$103,3,FALSE)</f>
        <v>골드 획득량 { } 상승</v>
      </c>
      <c r="F8" s="1">
        <f>VLOOKUP(A7,cooking_increase_list!$A$1:$H$103,4,FALSE)+F7</f>
        <v>1621</v>
      </c>
    </row>
    <row r="9" spans="1:6" x14ac:dyDescent="0.4">
      <c r="A9" s="1">
        <f t="shared" si="0"/>
        <v>31001</v>
      </c>
      <c r="B9" s="1">
        <f t="shared" si="1"/>
        <v>3100106</v>
      </c>
      <c r="C9" s="1">
        <v>6</v>
      </c>
      <c r="D9" s="1" t="e">
        <f>VLOOKUP(A8,cooking_increase_list!$A$1:$H$103,2,FALSE)+D8</f>
        <v>#VALUE!</v>
      </c>
      <c r="E9" s="1" t="str">
        <f>VLOOKUP(A9,cooking_increase_list!$A$1:$H$103,3,FALSE)</f>
        <v>골드 획득량 { } 상승</v>
      </c>
      <c r="F9" s="1">
        <f>VLOOKUP(A8,cooking_increase_list!$A$1:$H$103,4,FALSE)+F8</f>
        <v>1631</v>
      </c>
    </row>
    <row r="10" spans="1:6" x14ac:dyDescent="0.4">
      <c r="A10" s="1">
        <f t="shared" si="0"/>
        <v>31001</v>
      </c>
      <c r="B10" s="1">
        <f t="shared" si="1"/>
        <v>3100107</v>
      </c>
      <c r="C10" s="1">
        <v>7</v>
      </c>
      <c r="D10" s="1" t="e">
        <f>VLOOKUP(A9,cooking_increase_list!$A$1:$H$103,2,FALSE)+D9</f>
        <v>#VALUE!</v>
      </c>
      <c r="E10" s="1" t="str">
        <f>VLOOKUP(A10,cooking_increase_list!$A$1:$H$103,3,FALSE)</f>
        <v>골드 획득량 { } 상승</v>
      </c>
      <c r="F10" s="1">
        <f>VLOOKUP(A9,cooking_increase_list!$A$1:$H$103,4,FALSE)+F9</f>
        <v>1641</v>
      </c>
    </row>
    <row r="11" spans="1:6" x14ac:dyDescent="0.4">
      <c r="A11" s="1">
        <f t="shared" si="0"/>
        <v>31001</v>
      </c>
      <c r="B11" s="1">
        <f t="shared" si="1"/>
        <v>3100108</v>
      </c>
      <c r="C11" s="1">
        <v>8</v>
      </c>
      <c r="D11" s="1" t="e">
        <f>VLOOKUP(A10,cooking_increase_list!$A$1:$H$103,2,FALSE)+D10</f>
        <v>#VALUE!</v>
      </c>
      <c r="E11" s="1" t="str">
        <f>VLOOKUP(A11,cooking_increase_list!$A$1:$H$103,3,FALSE)</f>
        <v>골드 획득량 { } 상승</v>
      </c>
      <c r="F11" s="1">
        <f>VLOOKUP(A10,cooking_increase_list!$A$1:$H$103,4,FALSE)+F10</f>
        <v>1651</v>
      </c>
    </row>
    <row r="12" spans="1:6" x14ac:dyDescent="0.4">
      <c r="A12" s="1">
        <f t="shared" si="0"/>
        <v>31001</v>
      </c>
      <c r="B12" s="1">
        <f t="shared" si="1"/>
        <v>3100109</v>
      </c>
      <c r="C12" s="1">
        <v>9</v>
      </c>
      <c r="D12" s="1" t="e">
        <f>VLOOKUP(A11,cooking_increase_list!$A$1:$H$103,2,FALSE)+D11</f>
        <v>#VALUE!</v>
      </c>
      <c r="E12" s="1" t="str">
        <f>VLOOKUP(A12,cooking_increase_list!$A$1:$H$103,3,FALSE)</f>
        <v>골드 획득량 { } 상승</v>
      </c>
      <c r="F12" s="1">
        <f>VLOOKUP(A11,cooking_increase_list!$A$1:$H$103,4,FALSE)+F11</f>
        <v>1661</v>
      </c>
    </row>
    <row r="13" spans="1:6" x14ac:dyDescent="0.4">
      <c r="A13" s="1">
        <f t="shared" si="0"/>
        <v>31001</v>
      </c>
      <c r="B13" s="1">
        <f t="shared" si="1"/>
        <v>3100110</v>
      </c>
      <c r="C13" s="1">
        <v>10</v>
      </c>
      <c r="D13" s="1" t="e">
        <f>VLOOKUP(A12,cooking_increase_list!$A$1:$H$103,2,FALSE)+D12</f>
        <v>#VALUE!</v>
      </c>
      <c r="E13" s="1" t="str">
        <f>VLOOKUP(A13,cooking_increase_list!$A$1:$H$103,3,FALSE)</f>
        <v>골드 획득량 { } 상승</v>
      </c>
      <c r="F13" s="1">
        <f>VLOOKUP(A12,cooking_increase_list!$A$1:$H$103,4,FALSE)+F12</f>
        <v>1671</v>
      </c>
    </row>
    <row r="14" spans="1:6" x14ac:dyDescent="0.4">
      <c r="A14" s="1">
        <f t="shared" si="0"/>
        <v>31001</v>
      </c>
      <c r="B14" s="1">
        <f t="shared" si="1"/>
        <v>3100111</v>
      </c>
      <c r="C14" s="1">
        <v>11</v>
      </c>
      <c r="D14" s="1" t="e">
        <f>VLOOKUP(A13,cooking_increase_list!$A$1:$H$103,2,FALSE)+D13</f>
        <v>#VALUE!</v>
      </c>
      <c r="E14" s="1" t="str">
        <f>VLOOKUP(A14,cooking_increase_list!$A$1:$H$103,3,FALSE)</f>
        <v>골드 획득량 { } 상승</v>
      </c>
      <c r="F14" s="1">
        <f>VLOOKUP(A13,cooking_increase_list!$A$1:$H$103,4,FALSE)+F13</f>
        <v>1681</v>
      </c>
    </row>
    <row r="15" spans="1:6" x14ac:dyDescent="0.4">
      <c r="A15" s="1">
        <f t="shared" si="0"/>
        <v>31001</v>
      </c>
      <c r="B15" s="1">
        <f t="shared" si="1"/>
        <v>3100112</v>
      </c>
      <c r="C15" s="1">
        <v>12</v>
      </c>
      <c r="D15" s="1" t="e">
        <f>VLOOKUP(A14,cooking_increase_list!$A$1:$H$103,2,FALSE)+D14</f>
        <v>#VALUE!</v>
      </c>
      <c r="E15" s="1" t="str">
        <f>VLOOKUP(A15,cooking_increase_list!$A$1:$H$103,3,FALSE)</f>
        <v>골드 획득량 { } 상승</v>
      </c>
      <c r="F15" s="1">
        <f>VLOOKUP(A14,cooking_increase_list!$A$1:$H$103,4,FALSE)+F14</f>
        <v>1691</v>
      </c>
    </row>
    <row r="16" spans="1:6" x14ac:dyDescent="0.4">
      <c r="A16" s="1">
        <f t="shared" si="0"/>
        <v>31001</v>
      </c>
      <c r="B16" s="1">
        <f t="shared" si="1"/>
        <v>3100113</v>
      </c>
      <c r="C16" s="1">
        <v>13</v>
      </c>
      <c r="D16" s="1" t="e">
        <f>VLOOKUP(A15,cooking_increase_list!$A$1:$H$103,2,FALSE)+D15</f>
        <v>#VALUE!</v>
      </c>
      <c r="E16" s="1" t="str">
        <f>VLOOKUP(A16,cooking_increase_list!$A$1:$H$103,3,FALSE)</f>
        <v>골드 획득량 { } 상승</v>
      </c>
      <c r="F16" s="1">
        <f>VLOOKUP(A15,cooking_increase_list!$A$1:$H$103,4,FALSE)+F15</f>
        <v>1701</v>
      </c>
    </row>
    <row r="17" spans="1:6" x14ac:dyDescent="0.4">
      <c r="A17" s="1">
        <f t="shared" si="0"/>
        <v>31001</v>
      </c>
      <c r="B17" s="1">
        <f t="shared" si="1"/>
        <v>3100114</v>
      </c>
      <c r="C17" s="1">
        <v>14</v>
      </c>
      <c r="D17" s="1" t="e">
        <f>VLOOKUP(A16,cooking_increase_list!$A$1:$H$103,2,FALSE)+D16</f>
        <v>#VALUE!</v>
      </c>
      <c r="E17" s="1" t="str">
        <f>VLOOKUP(A17,cooking_increase_list!$A$1:$H$103,3,FALSE)</f>
        <v>골드 획득량 { } 상승</v>
      </c>
      <c r="F17" s="1">
        <f>VLOOKUP(A16,cooking_increase_list!$A$1:$H$103,4,FALSE)+F16</f>
        <v>1711</v>
      </c>
    </row>
    <row r="18" spans="1:6" x14ac:dyDescent="0.4">
      <c r="A18" s="1">
        <f t="shared" si="0"/>
        <v>31001</v>
      </c>
      <c r="B18" s="1">
        <f t="shared" si="1"/>
        <v>3100115</v>
      </c>
      <c r="C18" s="1">
        <v>15</v>
      </c>
      <c r="D18" s="1" t="e">
        <f>VLOOKUP(A17,cooking_increase_list!$A$1:$H$103,2,FALSE)+D17</f>
        <v>#VALUE!</v>
      </c>
      <c r="E18" s="1" t="str">
        <f>VLOOKUP(A18,cooking_increase_list!$A$1:$H$103,3,FALSE)</f>
        <v>골드 획득량 { } 상승</v>
      </c>
      <c r="F18" s="1">
        <f>VLOOKUP(A17,cooking_increase_list!$A$1:$H$103,4,FALSE)+F17</f>
        <v>1721</v>
      </c>
    </row>
    <row r="19" spans="1:6" x14ac:dyDescent="0.4">
      <c r="A19" s="1">
        <f t="shared" si="0"/>
        <v>31001</v>
      </c>
      <c r="B19" s="1">
        <f t="shared" si="1"/>
        <v>3100116</v>
      </c>
      <c r="C19" s="1">
        <v>16</v>
      </c>
      <c r="D19" s="1" t="e">
        <f>VLOOKUP(A18,cooking_increase_list!$A$1:$H$103,2,FALSE)+D18</f>
        <v>#VALUE!</v>
      </c>
      <c r="E19" s="1" t="str">
        <f>VLOOKUP(A19,cooking_increase_list!$A$1:$H$103,3,FALSE)</f>
        <v>골드 획득량 { } 상승</v>
      </c>
      <c r="F19" s="1">
        <f>VLOOKUP(A18,cooking_increase_list!$A$1:$H$103,4,FALSE)+F18</f>
        <v>1731</v>
      </c>
    </row>
    <row r="20" spans="1:6" x14ac:dyDescent="0.4">
      <c r="A20" s="1">
        <f t="shared" si="0"/>
        <v>31001</v>
      </c>
      <c r="B20" s="1">
        <f t="shared" si="1"/>
        <v>3100117</v>
      </c>
      <c r="C20" s="1">
        <v>17</v>
      </c>
      <c r="D20" s="1" t="e">
        <f>VLOOKUP(A19,cooking_increase_list!$A$1:$H$103,2,FALSE)+D19</f>
        <v>#VALUE!</v>
      </c>
      <c r="E20" s="1" t="str">
        <f>VLOOKUP(A20,cooking_increase_list!$A$1:$H$103,3,FALSE)</f>
        <v>골드 획득량 { } 상승</v>
      </c>
      <c r="F20" s="1">
        <f>VLOOKUP(A19,cooking_increase_list!$A$1:$H$103,4,FALSE)+F19</f>
        <v>1741</v>
      </c>
    </row>
    <row r="21" spans="1:6" x14ac:dyDescent="0.4">
      <c r="A21" s="1">
        <f t="shared" si="0"/>
        <v>31001</v>
      </c>
      <c r="B21" s="1">
        <f t="shared" si="1"/>
        <v>3100118</v>
      </c>
      <c r="C21" s="1">
        <v>18</v>
      </c>
      <c r="D21" s="1" t="e">
        <f>VLOOKUP(A20,cooking_increase_list!$A$1:$H$103,2,FALSE)+D20</f>
        <v>#VALUE!</v>
      </c>
      <c r="E21" s="1" t="str">
        <f>VLOOKUP(A21,cooking_increase_list!$A$1:$H$103,3,FALSE)</f>
        <v>골드 획득량 { } 상승</v>
      </c>
      <c r="F21" s="1">
        <f>VLOOKUP(A20,cooking_increase_list!$A$1:$H$103,4,FALSE)+F20</f>
        <v>1751</v>
      </c>
    </row>
    <row r="22" spans="1:6" x14ac:dyDescent="0.4">
      <c r="A22" s="1">
        <f t="shared" si="0"/>
        <v>31001</v>
      </c>
      <c r="B22" s="1">
        <f t="shared" si="1"/>
        <v>3100119</v>
      </c>
      <c r="C22" s="1">
        <v>19</v>
      </c>
      <c r="D22" s="1" t="e">
        <f>VLOOKUP(A21,cooking_increase_list!$A$1:$H$103,2,FALSE)+D21</f>
        <v>#VALUE!</v>
      </c>
      <c r="E22" s="1" t="str">
        <f>VLOOKUP(A22,cooking_increase_list!$A$1:$H$103,3,FALSE)</f>
        <v>골드 획득량 { } 상승</v>
      </c>
      <c r="F22" s="1">
        <f>VLOOKUP(A21,cooking_increase_list!$A$1:$H$103,4,FALSE)+F21</f>
        <v>1761</v>
      </c>
    </row>
    <row r="23" spans="1:6" x14ac:dyDescent="0.4">
      <c r="A23" s="1">
        <f t="shared" si="0"/>
        <v>31001</v>
      </c>
      <c r="B23" s="1">
        <f t="shared" si="1"/>
        <v>3100120</v>
      </c>
      <c r="C23" s="1">
        <v>20</v>
      </c>
      <c r="D23" s="1" t="e">
        <f>VLOOKUP(A22,cooking_increase_list!$A$1:$H$103,2,FALSE)+D22</f>
        <v>#VALUE!</v>
      </c>
      <c r="E23" s="1" t="str">
        <f>VLOOKUP(A23,cooking_increase_list!$A$1:$H$103,3,FALSE)</f>
        <v>골드 획득량 { } 상승</v>
      </c>
      <c r="F23" s="1">
        <f>VLOOKUP(A22,cooking_increase_list!$A$1:$H$103,4,FALSE)+F22</f>
        <v>1771</v>
      </c>
    </row>
    <row r="24" spans="1:6" x14ac:dyDescent="0.4">
      <c r="A24" s="1">
        <f t="shared" si="0"/>
        <v>31001</v>
      </c>
      <c r="B24" s="1">
        <f t="shared" si="1"/>
        <v>3100121</v>
      </c>
      <c r="C24" s="1">
        <v>21</v>
      </c>
      <c r="D24" s="1" t="e">
        <f>VLOOKUP(A23,cooking_increase_list!$A$1:$H$103,2,FALSE)+D23</f>
        <v>#VALUE!</v>
      </c>
      <c r="E24" s="1" t="str">
        <f>VLOOKUP(A24,cooking_increase_list!$A$1:$H$103,3,FALSE)</f>
        <v>골드 획득량 { } 상승</v>
      </c>
      <c r="F24" s="1">
        <f>VLOOKUP(A23,cooking_increase_list!$A$1:$H$103,4,FALSE)+F23</f>
        <v>1781</v>
      </c>
    </row>
    <row r="25" spans="1:6" x14ac:dyDescent="0.4">
      <c r="A25" s="1">
        <f t="shared" si="0"/>
        <v>31001</v>
      </c>
      <c r="B25" s="1">
        <f t="shared" si="1"/>
        <v>3100122</v>
      </c>
      <c r="C25" s="1">
        <v>22</v>
      </c>
      <c r="D25" s="1" t="e">
        <f>VLOOKUP(A24,cooking_increase_list!$A$1:$H$103,2,FALSE)+D24</f>
        <v>#VALUE!</v>
      </c>
      <c r="E25" s="1" t="str">
        <f>VLOOKUP(A25,cooking_increase_list!$A$1:$H$103,3,FALSE)</f>
        <v>골드 획득량 { } 상승</v>
      </c>
      <c r="F25" s="1">
        <f>VLOOKUP(A24,cooking_increase_list!$A$1:$H$103,4,FALSE)+F24</f>
        <v>1791</v>
      </c>
    </row>
    <row r="26" spans="1:6" x14ac:dyDescent="0.4">
      <c r="A26" s="1">
        <f t="shared" si="0"/>
        <v>31001</v>
      </c>
      <c r="B26" s="1">
        <f t="shared" si="1"/>
        <v>3100123</v>
      </c>
      <c r="C26" s="1">
        <v>23</v>
      </c>
      <c r="D26" s="1" t="e">
        <f>VLOOKUP(A25,cooking_increase_list!$A$1:$H$103,2,FALSE)+D25</f>
        <v>#VALUE!</v>
      </c>
      <c r="E26" s="1" t="str">
        <f>VLOOKUP(A26,cooking_increase_list!$A$1:$H$103,3,FALSE)</f>
        <v>골드 획득량 { } 상승</v>
      </c>
      <c r="F26" s="1">
        <f>VLOOKUP(A25,cooking_increase_list!$A$1:$H$103,4,FALSE)+F25</f>
        <v>1801</v>
      </c>
    </row>
    <row r="27" spans="1:6" x14ac:dyDescent="0.4">
      <c r="A27" s="1">
        <f t="shared" si="0"/>
        <v>31001</v>
      </c>
      <c r="B27" s="1">
        <f t="shared" si="1"/>
        <v>3100124</v>
      </c>
      <c r="C27" s="1">
        <v>24</v>
      </c>
      <c r="D27" s="1" t="e">
        <f>VLOOKUP(A26,cooking_increase_list!$A$1:$H$103,2,FALSE)+D26</f>
        <v>#VALUE!</v>
      </c>
      <c r="E27" s="1" t="str">
        <f>VLOOKUP(A27,cooking_increase_list!$A$1:$H$103,3,FALSE)</f>
        <v>골드 획득량 { } 상승</v>
      </c>
      <c r="F27" s="1">
        <f>VLOOKUP(A26,cooking_increase_list!$A$1:$H$103,4,FALSE)+F26</f>
        <v>1811</v>
      </c>
    </row>
    <row r="28" spans="1:6" x14ac:dyDescent="0.4">
      <c r="A28" s="1">
        <f t="shared" si="0"/>
        <v>31001</v>
      </c>
      <c r="B28" s="1">
        <f t="shared" si="1"/>
        <v>3100125</v>
      </c>
      <c r="C28" s="1">
        <v>25</v>
      </c>
      <c r="D28" s="1" t="e">
        <f>VLOOKUP(A27,cooking_increase_list!$A$1:$H$103,2,FALSE)+D27</f>
        <v>#VALUE!</v>
      </c>
      <c r="E28" s="1" t="str">
        <f>VLOOKUP(A28,cooking_increase_list!$A$1:$H$103,3,FALSE)</f>
        <v>골드 획득량 { } 상승</v>
      </c>
      <c r="F28" s="1">
        <f>VLOOKUP(A27,cooking_increase_list!$A$1:$H$103,4,FALSE)+F27</f>
        <v>1821</v>
      </c>
    </row>
    <row r="29" spans="1:6" x14ac:dyDescent="0.4">
      <c r="A29" s="1">
        <f t="shared" si="0"/>
        <v>31001</v>
      </c>
      <c r="B29" s="1">
        <f t="shared" si="1"/>
        <v>3100126</v>
      </c>
      <c r="C29" s="1">
        <v>26</v>
      </c>
      <c r="D29" s="1" t="e">
        <f>VLOOKUP(A28,cooking_increase_list!$A$1:$H$103,2,FALSE)+D28</f>
        <v>#VALUE!</v>
      </c>
      <c r="E29" s="1" t="str">
        <f>VLOOKUP(A29,cooking_increase_list!$A$1:$H$103,3,FALSE)</f>
        <v>골드 획득량 { } 상승</v>
      </c>
      <c r="F29" s="1">
        <f>VLOOKUP(A28,cooking_increase_list!$A$1:$H$103,4,FALSE)+F28</f>
        <v>1831</v>
      </c>
    </row>
    <row r="30" spans="1:6" x14ac:dyDescent="0.4">
      <c r="A30" s="1">
        <f t="shared" si="0"/>
        <v>31001</v>
      </c>
      <c r="B30" s="1">
        <f t="shared" si="1"/>
        <v>3100127</v>
      </c>
      <c r="C30" s="1">
        <v>27</v>
      </c>
      <c r="D30" s="1" t="e">
        <f>VLOOKUP(A29,cooking_increase_list!$A$1:$H$103,2,FALSE)+D29</f>
        <v>#VALUE!</v>
      </c>
      <c r="E30" s="1" t="str">
        <f>VLOOKUP(A30,cooking_increase_list!$A$1:$H$103,3,FALSE)</f>
        <v>골드 획득량 { } 상승</v>
      </c>
      <c r="F30" s="1">
        <f>VLOOKUP(A29,cooking_increase_list!$A$1:$H$103,4,FALSE)+F29</f>
        <v>1841</v>
      </c>
    </row>
    <row r="31" spans="1:6" x14ac:dyDescent="0.4">
      <c r="A31" s="1">
        <f t="shared" si="0"/>
        <v>31001</v>
      </c>
      <c r="B31" s="1">
        <f t="shared" si="1"/>
        <v>3100128</v>
      </c>
      <c r="C31" s="1">
        <v>28</v>
      </c>
      <c r="D31" s="1" t="e">
        <f>VLOOKUP(A30,cooking_increase_list!$A$1:$H$103,2,FALSE)+D30</f>
        <v>#VALUE!</v>
      </c>
      <c r="E31" s="1" t="str">
        <f>VLOOKUP(A31,cooking_increase_list!$A$1:$H$103,3,FALSE)</f>
        <v>골드 획득량 { } 상승</v>
      </c>
      <c r="F31" s="1">
        <f>VLOOKUP(A30,cooking_increase_list!$A$1:$H$103,4,FALSE)+F30</f>
        <v>1851</v>
      </c>
    </row>
    <row r="32" spans="1:6" x14ac:dyDescent="0.4">
      <c r="A32" s="1">
        <f t="shared" si="0"/>
        <v>31001</v>
      </c>
      <c r="B32" s="1">
        <f t="shared" si="1"/>
        <v>3100129</v>
      </c>
      <c r="C32" s="1">
        <v>29</v>
      </c>
      <c r="D32" s="1" t="e">
        <f>VLOOKUP(A31,cooking_increase_list!$A$1:$H$103,2,FALSE)+D31</f>
        <v>#VALUE!</v>
      </c>
      <c r="E32" s="1" t="str">
        <f>VLOOKUP(A32,cooking_increase_list!$A$1:$H$103,3,FALSE)</f>
        <v>골드 획득량 { } 상승</v>
      </c>
      <c r="F32" s="1">
        <f>VLOOKUP(A31,cooking_increase_list!$A$1:$H$103,4,FALSE)+F31</f>
        <v>1861</v>
      </c>
    </row>
    <row r="33" spans="1:6" x14ac:dyDescent="0.4">
      <c r="A33" s="1">
        <f t="shared" si="0"/>
        <v>31001</v>
      </c>
      <c r="B33" s="1">
        <f t="shared" si="1"/>
        <v>3100130</v>
      </c>
      <c r="C33" s="1">
        <v>30</v>
      </c>
      <c r="D33" s="1" t="e">
        <f>VLOOKUP(A32,cooking_increase_list!$A$1:$H$103,2,FALSE)+D32</f>
        <v>#VALUE!</v>
      </c>
      <c r="E33" s="1" t="str">
        <f>VLOOKUP(A33,cooking_increase_list!$A$1:$H$103,3,FALSE)</f>
        <v>골드 획득량 { } 상승</v>
      </c>
      <c r="F33" s="1">
        <f>VLOOKUP(A32,cooking_increase_list!$A$1:$H$103,4,FALSE)+F32</f>
        <v>1871</v>
      </c>
    </row>
    <row r="34" spans="1:6" x14ac:dyDescent="0.4">
      <c r="A34" s="1">
        <f t="shared" si="0"/>
        <v>31001</v>
      </c>
      <c r="B34" s="1">
        <f t="shared" si="1"/>
        <v>3100131</v>
      </c>
      <c r="C34" s="1">
        <v>31</v>
      </c>
      <c r="D34" s="1" t="e">
        <f>VLOOKUP(A33,cooking_increase_list!$A$1:$H$103,2,FALSE)+D33</f>
        <v>#VALUE!</v>
      </c>
      <c r="E34" s="1" t="str">
        <f>VLOOKUP(A34,cooking_increase_list!$A$1:$H$103,3,FALSE)</f>
        <v>골드 획득량 { } 상승</v>
      </c>
      <c r="F34" s="1">
        <f>VLOOKUP(A33,cooking_increase_list!$A$1:$H$103,4,FALSE)+F33</f>
        <v>1881</v>
      </c>
    </row>
    <row r="35" spans="1:6" x14ac:dyDescent="0.4">
      <c r="A35" s="1">
        <f t="shared" si="0"/>
        <v>31001</v>
      </c>
      <c r="B35" s="1">
        <f t="shared" si="1"/>
        <v>3100132</v>
      </c>
      <c r="C35" s="1">
        <v>32</v>
      </c>
      <c r="D35" s="1" t="e">
        <f>VLOOKUP(A34,cooking_increase_list!$A$1:$H$103,2,FALSE)+D34</f>
        <v>#VALUE!</v>
      </c>
      <c r="E35" s="1" t="str">
        <f>VLOOKUP(A35,cooking_increase_list!$A$1:$H$103,3,FALSE)</f>
        <v>골드 획득량 { } 상승</v>
      </c>
      <c r="F35" s="1">
        <f>VLOOKUP(A34,cooking_increase_list!$A$1:$H$103,4,FALSE)+F34</f>
        <v>1891</v>
      </c>
    </row>
    <row r="36" spans="1:6" x14ac:dyDescent="0.4">
      <c r="A36" s="1">
        <f t="shared" si="0"/>
        <v>31001</v>
      </c>
      <c r="B36" s="1">
        <f t="shared" si="1"/>
        <v>3100133</v>
      </c>
      <c r="C36" s="1">
        <v>33</v>
      </c>
      <c r="D36" s="1" t="e">
        <f>VLOOKUP(A35,cooking_increase_list!$A$1:$H$103,2,FALSE)+D35</f>
        <v>#VALUE!</v>
      </c>
      <c r="E36" s="1" t="str">
        <f>VLOOKUP(A36,cooking_increase_list!$A$1:$H$103,3,FALSE)</f>
        <v>골드 획득량 { } 상승</v>
      </c>
      <c r="F36" s="1">
        <f>VLOOKUP(A35,cooking_increase_list!$A$1:$H$103,4,FALSE)+F35</f>
        <v>1901</v>
      </c>
    </row>
    <row r="37" spans="1:6" x14ac:dyDescent="0.4">
      <c r="A37" s="1">
        <f t="shared" si="0"/>
        <v>31001</v>
      </c>
      <c r="B37" s="1">
        <f t="shared" si="1"/>
        <v>3100134</v>
      </c>
      <c r="C37" s="1">
        <v>34</v>
      </c>
      <c r="D37" s="1" t="e">
        <f>VLOOKUP(A36,cooking_increase_list!$A$1:$H$103,2,FALSE)+D36</f>
        <v>#VALUE!</v>
      </c>
      <c r="E37" s="1" t="str">
        <f>VLOOKUP(A37,cooking_increase_list!$A$1:$H$103,3,FALSE)</f>
        <v>골드 획득량 { } 상승</v>
      </c>
      <c r="F37" s="1">
        <f>VLOOKUP(A36,cooking_increase_list!$A$1:$H$103,4,FALSE)+F36</f>
        <v>1911</v>
      </c>
    </row>
    <row r="38" spans="1:6" x14ac:dyDescent="0.4">
      <c r="A38" s="1">
        <f t="shared" si="0"/>
        <v>31001</v>
      </c>
      <c r="B38" s="1">
        <f t="shared" si="1"/>
        <v>3100135</v>
      </c>
      <c r="C38" s="1">
        <v>35</v>
      </c>
      <c r="D38" s="1" t="e">
        <f>VLOOKUP(A37,cooking_increase_list!$A$1:$H$103,2,FALSE)+D37</f>
        <v>#VALUE!</v>
      </c>
      <c r="E38" s="1" t="str">
        <f>VLOOKUP(A38,cooking_increase_list!$A$1:$H$103,3,FALSE)</f>
        <v>골드 획득량 { } 상승</v>
      </c>
      <c r="F38" s="1">
        <f>VLOOKUP(A37,cooking_increase_list!$A$1:$H$103,4,FALSE)+F37</f>
        <v>1921</v>
      </c>
    </row>
    <row r="39" spans="1:6" x14ac:dyDescent="0.4">
      <c r="A39" s="1">
        <f t="shared" si="0"/>
        <v>31001</v>
      </c>
      <c r="B39" s="1">
        <f t="shared" si="1"/>
        <v>3100136</v>
      </c>
      <c r="C39" s="1">
        <v>36</v>
      </c>
      <c r="D39" s="1" t="e">
        <f>VLOOKUP(A38,cooking_increase_list!$A$1:$H$103,2,FALSE)+D38</f>
        <v>#VALUE!</v>
      </c>
      <c r="E39" s="1" t="str">
        <f>VLOOKUP(A39,cooking_increase_list!$A$1:$H$103,3,FALSE)</f>
        <v>골드 획득량 { } 상승</v>
      </c>
      <c r="F39" s="1">
        <f>VLOOKUP(A38,cooking_increase_list!$A$1:$H$103,4,FALSE)+F38</f>
        <v>1931</v>
      </c>
    </row>
    <row r="40" spans="1:6" x14ac:dyDescent="0.4">
      <c r="A40" s="1">
        <f t="shared" si="0"/>
        <v>31001</v>
      </c>
      <c r="B40" s="1">
        <f t="shared" si="1"/>
        <v>3100137</v>
      </c>
      <c r="C40" s="1">
        <v>37</v>
      </c>
      <c r="D40" s="1" t="e">
        <f>VLOOKUP(A39,cooking_increase_list!$A$1:$H$103,2,FALSE)+D39</f>
        <v>#VALUE!</v>
      </c>
      <c r="E40" s="1" t="str">
        <f>VLOOKUP(A40,cooking_increase_list!$A$1:$H$103,3,FALSE)</f>
        <v>골드 획득량 { } 상승</v>
      </c>
      <c r="F40" s="1">
        <f>VLOOKUP(A39,cooking_increase_list!$A$1:$H$103,4,FALSE)+F39</f>
        <v>1941</v>
      </c>
    </row>
    <row r="41" spans="1:6" x14ac:dyDescent="0.4">
      <c r="A41" s="1">
        <f t="shared" si="0"/>
        <v>31001</v>
      </c>
      <c r="B41" s="1">
        <f t="shared" si="1"/>
        <v>3100138</v>
      </c>
      <c r="C41" s="1">
        <v>38</v>
      </c>
      <c r="D41" s="1" t="e">
        <f>VLOOKUP(A40,cooking_increase_list!$A$1:$H$103,2,FALSE)+D40</f>
        <v>#VALUE!</v>
      </c>
      <c r="E41" s="1" t="str">
        <f>VLOOKUP(A41,cooking_increase_list!$A$1:$H$103,3,FALSE)</f>
        <v>골드 획득량 { } 상승</v>
      </c>
      <c r="F41" s="1">
        <f>VLOOKUP(A40,cooking_increase_list!$A$1:$H$103,4,FALSE)+F40</f>
        <v>1951</v>
      </c>
    </row>
    <row r="42" spans="1:6" x14ac:dyDescent="0.4">
      <c r="A42" s="1">
        <f t="shared" si="0"/>
        <v>31001</v>
      </c>
      <c r="B42" s="1">
        <f t="shared" si="1"/>
        <v>3100139</v>
      </c>
      <c r="C42" s="1">
        <v>39</v>
      </c>
      <c r="D42" s="1" t="e">
        <f>VLOOKUP(A41,cooking_increase_list!$A$1:$H$103,2,FALSE)+D41</f>
        <v>#VALUE!</v>
      </c>
      <c r="E42" s="1" t="str">
        <f>VLOOKUP(A42,cooking_increase_list!$A$1:$H$103,3,FALSE)</f>
        <v>골드 획득량 { } 상승</v>
      </c>
      <c r="F42" s="1">
        <f>VLOOKUP(A41,cooking_increase_list!$A$1:$H$103,4,FALSE)+F41</f>
        <v>1961</v>
      </c>
    </row>
    <row r="43" spans="1:6" x14ac:dyDescent="0.4">
      <c r="A43" s="1">
        <f t="shared" si="0"/>
        <v>31001</v>
      </c>
      <c r="B43" s="1">
        <f t="shared" si="1"/>
        <v>3100140</v>
      </c>
      <c r="C43" s="1">
        <v>40</v>
      </c>
      <c r="D43" s="1" t="e">
        <f>VLOOKUP(A42,cooking_increase_list!$A$1:$H$103,2,FALSE)+D42</f>
        <v>#VALUE!</v>
      </c>
      <c r="E43" s="1" t="str">
        <f>VLOOKUP(A43,cooking_increase_list!$A$1:$H$103,3,FALSE)</f>
        <v>골드 획득량 { } 상승</v>
      </c>
      <c r="F43" s="1">
        <f>VLOOKUP(A42,cooking_increase_list!$A$1:$H$103,4,FALSE)+F42</f>
        <v>1971</v>
      </c>
    </row>
    <row r="44" spans="1:6" x14ac:dyDescent="0.4">
      <c r="A44" s="1">
        <f t="shared" si="0"/>
        <v>31001</v>
      </c>
      <c r="B44" s="1">
        <f t="shared" si="1"/>
        <v>3100141</v>
      </c>
      <c r="C44" s="1">
        <v>41</v>
      </c>
      <c r="D44" s="1" t="e">
        <f>VLOOKUP(A43,cooking_increase_list!$A$1:$H$103,2,FALSE)+D43</f>
        <v>#VALUE!</v>
      </c>
      <c r="E44" s="1" t="str">
        <f>VLOOKUP(A44,cooking_increase_list!$A$1:$H$103,3,FALSE)</f>
        <v>골드 획득량 { } 상승</v>
      </c>
      <c r="F44" s="1">
        <f>VLOOKUP(A43,cooking_increase_list!$A$1:$H$103,4,FALSE)+F43</f>
        <v>1981</v>
      </c>
    </row>
    <row r="45" spans="1:6" x14ac:dyDescent="0.4">
      <c r="A45" s="1">
        <f t="shared" si="0"/>
        <v>31001</v>
      </c>
      <c r="B45" s="1">
        <f t="shared" si="1"/>
        <v>3100142</v>
      </c>
      <c r="C45" s="1">
        <v>42</v>
      </c>
      <c r="D45" s="1" t="e">
        <f>VLOOKUP(A44,cooking_increase_list!$A$1:$H$103,2,FALSE)+D44</f>
        <v>#VALUE!</v>
      </c>
      <c r="E45" s="1" t="str">
        <f>VLOOKUP(A45,cooking_increase_list!$A$1:$H$103,3,FALSE)</f>
        <v>골드 획득량 { } 상승</v>
      </c>
      <c r="F45" s="1">
        <f>VLOOKUP(A44,cooking_increase_list!$A$1:$H$103,4,FALSE)+F44</f>
        <v>1991</v>
      </c>
    </row>
    <row r="46" spans="1:6" x14ac:dyDescent="0.4">
      <c r="A46" s="1">
        <f t="shared" si="0"/>
        <v>31001</v>
      </c>
      <c r="B46" s="1">
        <f t="shared" si="1"/>
        <v>3100143</v>
      </c>
      <c r="C46" s="1">
        <v>43</v>
      </c>
      <c r="D46" s="1" t="e">
        <f>VLOOKUP(A45,cooking_increase_list!$A$1:$H$103,2,FALSE)+D45</f>
        <v>#VALUE!</v>
      </c>
      <c r="E46" s="1" t="str">
        <f>VLOOKUP(A46,cooking_increase_list!$A$1:$H$103,3,FALSE)</f>
        <v>골드 획득량 { } 상승</v>
      </c>
      <c r="F46" s="1">
        <f>VLOOKUP(A45,cooking_increase_list!$A$1:$H$103,4,FALSE)+F45</f>
        <v>2001</v>
      </c>
    </row>
    <row r="47" spans="1:6" x14ac:dyDescent="0.4">
      <c r="A47" s="1">
        <f t="shared" si="0"/>
        <v>31001</v>
      </c>
      <c r="B47" s="1">
        <f t="shared" si="1"/>
        <v>3100144</v>
      </c>
      <c r="C47" s="1">
        <v>44</v>
      </c>
      <c r="D47" s="1" t="e">
        <f>VLOOKUP(A46,cooking_increase_list!$A$1:$H$103,2,FALSE)+D46</f>
        <v>#VALUE!</v>
      </c>
      <c r="E47" s="1" t="str">
        <f>VLOOKUP(A47,cooking_increase_list!$A$1:$H$103,3,FALSE)</f>
        <v>골드 획득량 { } 상승</v>
      </c>
      <c r="F47" s="1">
        <f>VLOOKUP(A46,cooking_increase_list!$A$1:$H$103,4,FALSE)+F46</f>
        <v>2011</v>
      </c>
    </row>
    <row r="48" spans="1:6" x14ac:dyDescent="0.4">
      <c r="A48" s="1">
        <f t="shared" si="0"/>
        <v>31001</v>
      </c>
      <c r="B48" s="1">
        <f t="shared" si="1"/>
        <v>3100145</v>
      </c>
      <c r="C48" s="1">
        <v>45</v>
      </c>
      <c r="D48" s="1" t="e">
        <f>VLOOKUP(A47,cooking_increase_list!$A$1:$H$103,2,FALSE)+D47</f>
        <v>#VALUE!</v>
      </c>
      <c r="E48" s="1" t="str">
        <f>VLOOKUP(A48,cooking_increase_list!$A$1:$H$103,3,FALSE)</f>
        <v>골드 획득량 { } 상승</v>
      </c>
      <c r="F48" s="1">
        <f>VLOOKUP(A47,cooking_increase_list!$A$1:$H$103,4,FALSE)+F47</f>
        <v>2021</v>
      </c>
    </row>
    <row r="49" spans="1:6" x14ac:dyDescent="0.4">
      <c r="A49" s="1">
        <f t="shared" si="0"/>
        <v>31001</v>
      </c>
      <c r="B49" s="1">
        <f t="shared" si="1"/>
        <v>3100146</v>
      </c>
      <c r="C49" s="1">
        <v>46</v>
      </c>
      <c r="D49" s="1" t="e">
        <f>VLOOKUP(A48,cooking_increase_list!$A$1:$H$103,2,FALSE)+D48</f>
        <v>#VALUE!</v>
      </c>
      <c r="E49" s="1" t="str">
        <f>VLOOKUP(A49,cooking_increase_list!$A$1:$H$103,3,FALSE)</f>
        <v>골드 획득량 { } 상승</v>
      </c>
      <c r="F49" s="1">
        <f>VLOOKUP(A48,cooking_increase_list!$A$1:$H$103,4,FALSE)+F48</f>
        <v>2031</v>
      </c>
    </row>
    <row r="50" spans="1:6" x14ac:dyDescent="0.4">
      <c r="A50" s="1">
        <f t="shared" si="0"/>
        <v>31001</v>
      </c>
      <c r="B50" s="1">
        <f t="shared" si="1"/>
        <v>3100147</v>
      </c>
      <c r="C50" s="1">
        <v>47</v>
      </c>
      <c r="D50" s="1" t="e">
        <f>VLOOKUP(A49,cooking_increase_list!$A$1:$H$103,2,FALSE)+D49</f>
        <v>#VALUE!</v>
      </c>
      <c r="E50" s="1" t="str">
        <f>VLOOKUP(A50,cooking_increase_list!$A$1:$H$103,3,FALSE)</f>
        <v>골드 획득량 { } 상승</v>
      </c>
      <c r="F50" s="1">
        <f>VLOOKUP(A49,cooking_increase_list!$A$1:$H$103,4,FALSE)+F49</f>
        <v>2041</v>
      </c>
    </row>
    <row r="51" spans="1:6" x14ac:dyDescent="0.4">
      <c r="A51" s="1">
        <f t="shared" si="0"/>
        <v>31001</v>
      </c>
      <c r="B51" s="1">
        <f t="shared" si="1"/>
        <v>3100148</v>
      </c>
      <c r="C51" s="1">
        <v>48</v>
      </c>
      <c r="D51" s="1" t="e">
        <f>VLOOKUP(A50,cooking_increase_list!$A$1:$H$103,2,FALSE)+D50</f>
        <v>#VALUE!</v>
      </c>
      <c r="E51" s="1" t="str">
        <f>VLOOKUP(A51,cooking_increase_list!$A$1:$H$103,3,FALSE)</f>
        <v>골드 획득량 { } 상승</v>
      </c>
      <c r="F51" s="1">
        <f>VLOOKUP(A50,cooking_increase_list!$A$1:$H$103,4,FALSE)+F50</f>
        <v>2051</v>
      </c>
    </row>
    <row r="52" spans="1:6" x14ac:dyDescent="0.4">
      <c r="A52" s="1">
        <f t="shared" si="0"/>
        <v>31001</v>
      </c>
      <c r="B52" s="1">
        <f t="shared" si="1"/>
        <v>3100149</v>
      </c>
      <c r="C52" s="1">
        <v>49</v>
      </c>
      <c r="D52" s="1" t="e">
        <f>VLOOKUP(A51,cooking_increase_list!$A$1:$H$103,2,FALSE)+D51</f>
        <v>#VALUE!</v>
      </c>
      <c r="E52" s="1" t="str">
        <f>VLOOKUP(A52,cooking_increase_list!$A$1:$H$103,3,FALSE)</f>
        <v>골드 획득량 { } 상승</v>
      </c>
      <c r="F52" s="1">
        <f>VLOOKUP(A51,cooking_increase_list!$A$1:$H$103,4,FALSE)+F51</f>
        <v>2061</v>
      </c>
    </row>
    <row r="53" spans="1:6" x14ac:dyDescent="0.4">
      <c r="A53" s="1">
        <f t="shared" si="0"/>
        <v>31001</v>
      </c>
      <c r="B53" s="1">
        <f t="shared" si="1"/>
        <v>3100150</v>
      </c>
      <c r="C53" s="1">
        <v>50</v>
      </c>
      <c r="D53" s="1" t="e">
        <f>VLOOKUP(A52,cooking_increase_list!$A$1:$H$103,2,FALSE)+D52</f>
        <v>#VALUE!</v>
      </c>
      <c r="E53" s="1" t="str">
        <f>VLOOKUP(A53,cooking_increase_list!$A$1:$H$103,3,FALSE)</f>
        <v>골드 획득량 { } 상승</v>
      </c>
      <c r="F53" s="1">
        <f>VLOOKUP(A52,cooking_increase_list!$A$1:$H$103,4,FALSE)+F52</f>
        <v>2071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A204-2794-402A-AA75-84F10748C96A}">
  <dimension ref="A1:H8"/>
  <sheetViews>
    <sheetView zoomScale="60" zoomScaleNormal="60" workbookViewId="0">
      <selection activeCell="P16" sqref="P16"/>
    </sheetView>
  </sheetViews>
  <sheetFormatPr defaultRowHeight="17.399999999999999" x14ac:dyDescent="0.4"/>
  <cols>
    <col min="1" max="1" width="13.296875" style="1" customWidth="1"/>
    <col min="2" max="2" width="15" style="1" bestFit="1" customWidth="1"/>
    <col min="3" max="3" width="66.69921875" style="1" customWidth="1"/>
    <col min="4" max="4" width="8.69921875" style="1" customWidth="1"/>
    <col min="5" max="6" width="8.796875" style="1"/>
    <col min="7" max="7" width="13.296875" style="1" customWidth="1"/>
    <col min="8" max="8" width="13.3984375" style="1" customWidth="1"/>
    <col min="9" max="16384" width="8.796875" style="1"/>
  </cols>
  <sheetData>
    <row r="1" spans="1:8" x14ac:dyDescent="0.4">
      <c r="A1" s="4" t="s">
        <v>91</v>
      </c>
      <c r="B1" s="4" t="s">
        <v>126</v>
      </c>
      <c r="C1" s="4" t="s">
        <v>31</v>
      </c>
      <c r="D1" s="5" t="s">
        <v>32</v>
      </c>
      <c r="G1" s="15" t="s">
        <v>91</v>
      </c>
      <c r="H1" s="15" t="s">
        <v>78</v>
      </c>
    </row>
    <row r="2" spans="1:8" x14ac:dyDescent="0.4">
      <c r="A2" s="14" t="s">
        <v>98</v>
      </c>
      <c r="B2" s="14" t="s">
        <v>128</v>
      </c>
      <c r="C2" s="14" t="s">
        <v>129</v>
      </c>
      <c r="D2" s="12" t="s">
        <v>33</v>
      </c>
      <c r="G2" s="14" t="s">
        <v>98</v>
      </c>
      <c r="H2" s="14" t="s">
        <v>23</v>
      </c>
    </row>
    <row r="3" spans="1:8" x14ac:dyDescent="0.4">
      <c r="A3" s="7" t="s">
        <v>27</v>
      </c>
      <c r="B3" s="7" t="s">
        <v>29</v>
      </c>
      <c r="C3" s="7" t="s">
        <v>29</v>
      </c>
      <c r="D3" s="8" t="s">
        <v>29</v>
      </c>
      <c r="G3" s="16" t="s">
        <v>27</v>
      </c>
      <c r="H3" s="16" t="s">
        <v>27</v>
      </c>
    </row>
    <row r="4" spans="1:8" x14ac:dyDescent="0.4">
      <c r="A4" s="1">
        <v>31001</v>
      </c>
      <c r="B4" s="1" t="s">
        <v>68</v>
      </c>
      <c r="C4" s="1" t="s">
        <v>76</v>
      </c>
      <c r="D4" s="1">
        <v>10</v>
      </c>
      <c r="G4" s="1">
        <v>31001</v>
      </c>
      <c r="H4" s="1">
        <v>3100101</v>
      </c>
    </row>
    <row r="5" spans="1:8" x14ac:dyDescent="0.4">
      <c r="A5" s="1">
        <v>31002</v>
      </c>
      <c r="B5" s="1" t="s">
        <v>68</v>
      </c>
      <c r="C5" s="1" t="s">
        <v>76</v>
      </c>
      <c r="D5" s="1">
        <v>10</v>
      </c>
      <c r="G5" s="1">
        <v>31002</v>
      </c>
      <c r="H5" s="1">
        <v>3100201</v>
      </c>
    </row>
    <row r="6" spans="1:8" x14ac:dyDescent="0.4">
      <c r="A6" s="1">
        <v>31003</v>
      </c>
      <c r="B6" s="1" t="s">
        <v>68</v>
      </c>
      <c r="C6" s="1" t="s">
        <v>76</v>
      </c>
      <c r="D6" s="1">
        <v>10</v>
      </c>
      <c r="G6" s="1">
        <v>31003</v>
      </c>
      <c r="H6" s="1">
        <v>3100301</v>
      </c>
    </row>
    <row r="7" spans="1:8" x14ac:dyDescent="0.4">
      <c r="A7" s="1">
        <v>32004</v>
      </c>
      <c r="B7" s="1" t="s">
        <v>68</v>
      </c>
      <c r="C7" s="1" t="s">
        <v>76</v>
      </c>
      <c r="D7" s="1">
        <v>10</v>
      </c>
      <c r="G7" s="1">
        <v>32004</v>
      </c>
      <c r="H7" s="1">
        <v>3200401</v>
      </c>
    </row>
    <row r="8" spans="1:8" x14ac:dyDescent="0.4">
      <c r="A8" s="1">
        <v>31005</v>
      </c>
      <c r="B8" s="1" t="s">
        <v>68</v>
      </c>
      <c r="C8" s="1" t="s">
        <v>76</v>
      </c>
      <c r="D8" s="1">
        <v>10</v>
      </c>
      <c r="G8" s="1">
        <v>31005</v>
      </c>
      <c r="H8" s="1">
        <v>3100501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관리번호</vt:lpstr>
      <vt:lpstr>facility_list</vt:lpstr>
      <vt:lpstr>facility_level_list</vt:lpstr>
      <vt:lpstr>facility_increase_list</vt:lpstr>
      <vt:lpstr>cooking_list</vt:lpstr>
      <vt:lpstr>cooking_level_list</vt:lpstr>
      <vt:lpstr>cooking_increase_list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eon kim</dc:creator>
  <cp:lastModifiedBy>seung eon kim</cp:lastModifiedBy>
  <dcterms:created xsi:type="dcterms:W3CDTF">2023-06-26T07:50:50Z</dcterms:created>
  <dcterms:modified xsi:type="dcterms:W3CDTF">2023-07-15T19:23:22Z</dcterms:modified>
</cp:coreProperties>
</file>