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dableItem" sheetId="1" r:id="rId4"/>
    <sheet state="visible" name="ItemShape" sheetId="2" r:id="rId5"/>
    <sheet state="visible" name="Facility" sheetId="3" r:id="rId6"/>
    <sheet state="visible" name="ShipWeapon" sheetId="4" r:id="rId7"/>
    <sheet state="visible" name="EquipmentWeapon" sheetId="5" r:id="rId8"/>
    <sheet state="visible" name="EquipmentShield" sheetId="6" r:id="rId9"/>
    <sheet state="visible" name="Assistant" sheetId="7" r:id="rId10"/>
    <sheet state="visible" name="Race" sheetId="8" r:id="rId11"/>
    <sheet state="visible" name="비교 테이블" sheetId="9" r:id="rId12"/>
  </sheets>
  <definedNames/>
  <calcPr/>
</workbook>
</file>

<file path=xl/sharedStrings.xml><?xml version="1.0" encoding="utf-8"?>
<sst xmlns="http://schemas.openxmlformats.org/spreadsheetml/2006/main" count="794" uniqueCount="408">
  <si>
    <t>id</t>
  </si>
  <si>
    <t>planet</t>
  </si>
  <si>
    <t>tier</t>
  </si>
  <si>
    <t>언어세팅 Key</t>
  </si>
  <si>
    <t>이름</t>
  </si>
  <si>
    <t>분류</t>
  </si>
  <si>
    <t>최소 보관 온도</t>
  </si>
  <si>
    <t>최대 보관 온도</t>
  </si>
  <si>
    <t>모양</t>
  </si>
  <si>
    <t>가격 (COMA/kg)</t>
  </si>
  <si>
    <t>최대 적층량(kg)</t>
  </si>
  <si>
    <t>최소 가격(COMA)</t>
  </si>
  <si>
    <t>변동폭(%)</t>
  </si>
  <si>
    <t>최대 가격(COMA)</t>
  </si>
  <si>
    <t>설명 Key</t>
  </si>
  <si>
    <t>sprite_direction</t>
  </si>
  <si>
    <t>SIS</t>
  </si>
  <si>
    <t>T1</t>
  </si>
  <si>
    <t>item.name.0</t>
  </si>
  <si>
    <t>소금</t>
  </si>
  <si>
    <t>향신료</t>
  </si>
  <si>
    <t>item.description.0</t>
  </si>
  <si>
    <t>item.name.1</t>
  </si>
  <si>
    <t>날카로운 이빨</t>
  </si>
  <si>
    <t>소재</t>
  </si>
  <si>
    <t>item.description.1</t>
  </si>
  <si>
    <t>item.name.2</t>
  </si>
  <si>
    <t>단단한 비늘</t>
  </si>
  <si>
    <t>item.description.2</t>
  </si>
  <si>
    <t>T2</t>
  </si>
  <si>
    <t>item.name.3</t>
  </si>
  <si>
    <t>진주</t>
  </si>
  <si>
    <t>보석</t>
  </si>
  <si>
    <t>item.description.3</t>
  </si>
  <si>
    <t>item.name.4</t>
  </si>
  <si>
    <t>관상용 산호</t>
  </si>
  <si>
    <t>사치품</t>
  </si>
  <si>
    <t>item.description.4</t>
  </si>
  <si>
    <t>item.name.5</t>
  </si>
  <si>
    <t>삼중수소</t>
  </si>
  <si>
    <t>item.description.5</t>
  </si>
  <si>
    <t>T3</t>
  </si>
  <si>
    <t>item.name.6</t>
  </si>
  <si>
    <t>쪽빛 단괴</t>
  </si>
  <si>
    <t>광물</t>
  </si>
  <si>
    <t>item.description.6</t>
  </si>
  <si>
    <t>item.name.7</t>
  </si>
  <si>
    <t>마법의 소라고둥</t>
  </si>
  <si>
    <t>유물</t>
  </si>
  <si>
    <t>item.description.7</t>
  </si>
  <si>
    <t>CCK</t>
  </si>
  <si>
    <t>item.name.8</t>
  </si>
  <si>
    <t>자색 고사리</t>
  </si>
  <si>
    <t>식량</t>
  </si>
  <si>
    <t>item.description.8</t>
  </si>
  <si>
    <t>item.name.9</t>
  </si>
  <si>
    <t>독성 고사리</t>
  </si>
  <si>
    <t>item.description.9</t>
  </si>
  <si>
    <t>item.name.10</t>
  </si>
  <si>
    <t>단단한 씨앗</t>
  </si>
  <si>
    <t>item.description.10</t>
  </si>
  <si>
    <t>item.name.11</t>
  </si>
  <si>
    <t>가벼운 씨앗</t>
  </si>
  <si>
    <t>item.description.11</t>
  </si>
  <si>
    <t>item.name.12</t>
  </si>
  <si>
    <t>알 수 없는 씨앗</t>
  </si>
  <si>
    <t>item.description.12</t>
  </si>
  <si>
    <t>item.name.13</t>
  </si>
  <si>
    <t>수상한 육포</t>
  </si>
  <si>
    <t>item.description.13</t>
  </si>
  <si>
    <t>item.name.14</t>
  </si>
  <si>
    <t>폭발형 씨앗</t>
  </si>
  <si>
    <t>무기</t>
  </si>
  <si>
    <t>item.description.14</t>
  </si>
  <si>
    <t>item.name.15</t>
  </si>
  <si>
    <t>알 껍질</t>
  </si>
  <si>
    <t>item.description.15</t>
  </si>
  <si>
    <t>item.name.16</t>
  </si>
  <si>
    <t>굼벵이</t>
  </si>
  <si>
    <t>동물</t>
  </si>
  <si>
    <t>item.description.16</t>
  </si>
  <si>
    <t>ICM</t>
  </si>
  <si>
    <t>item.name.17</t>
  </si>
  <si>
    <t>단단한 얼음조각</t>
  </si>
  <si>
    <t>item.description.17</t>
  </si>
  <si>
    <t>item.name.18</t>
  </si>
  <si>
    <t>얼어붙은 수액</t>
  </si>
  <si>
    <t>item.description.18</t>
  </si>
  <si>
    <t>item.name.19</t>
  </si>
  <si>
    <t>따뜻한 모피</t>
  </si>
  <si>
    <t>item.description.19</t>
  </si>
  <si>
    <t>item.name.20</t>
  </si>
  <si>
    <t>거대한 육포</t>
  </si>
  <si>
    <t>item.description.20</t>
  </si>
  <si>
    <t>item.name.21</t>
  </si>
  <si>
    <t>얼음 조각상</t>
  </si>
  <si>
    <t>item.description.21</t>
  </si>
  <si>
    <t>item.name.22</t>
  </si>
  <si>
    <t>차가운 금속</t>
  </si>
  <si>
    <t>item.description.22</t>
  </si>
  <si>
    <t>RCE</t>
  </si>
  <si>
    <t>item.name.23</t>
  </si>
  <si>
    <t>목재</t>
  </si>
  <si>
    <t>item.description.23</t>
  </si>
  <si>
    <t>item.name.24</t>
  </si>
  <si>
    <t>item.description.24</t>
  </si>
  <si>
    <t>item.name.25</t>
  </si>
  <si>
    <t>곡물</t>
  </si>
  <si>
    <t>item.description.25</t>
  </si>
  <si>
    <t>item.name.26</t>
  </si>
  <si>
    <t>생고기</t>
  </si>
  <si>
    <t>item.description.26</t>
  </si>
  <si>
    <t>item.name.27</t>
  </si>
  <si>
    <t>금</t>
  </si>
  <si>
    <t>item.description.27</t>
  </si>
  <si>
    <t>item.name.28</t>
  </si>
  <si>
    <t>광학 렌즈</t>
  </si>
  <si>
    <t>item.description.28</t>
  </si>
  <si>
    <t>item.name.29</t>
  </si>
  <si>
    <t>원자로</t>
  </si>
  <si>
    <t>item.description.29</t>
  </si>
  <si>
    <t>item.name.30</t>
  </si>
  <si>
    <t>소</t>
  </si>
  <si>
    <t>item.description.30</t>
  </si>
  <si>
    <t>KTL</t>
  </si>
  <si>
    <t>item.name.31</t>
  </si>
  <si>
    <t>램프</t>
  </si>
  <si>
    <t>item.description.31</t>
  </si>
  <si>
    <t>item.name.32</t>
  </si>
  <si>
    <t>바늘</t>
  </si>
  <si>
    <t>item.description.32</t>
  </si>
  <si>
    <t>item.name.33</t>
  </si>
  <si>
    <t>불길한 서적</t>
  </si>
  <si>
    <t>item.description.33</t>
  </si>
  <si>
    <t>item.name.34</t>
  </si>
  <si>
    <t>천</t>
  </si>
  <si>
    <t>item.description.34</t>
  </si>
  <si>
    <t>item.name.35</t>
  </si>
  <si>
    <t>눈동자</t>
  </si>
  <si>
    <t>item.description.35</t>
  </si>
  <si>
    <t>item.name.36</t>
  </si>
  <si>
    <t>이빨</t>
  </si>
  <si>
    <t>item.description.36</t>
  </si>
  <si>
    <t>액자 위치</t>
  </si>
  <si>
    <t>시설 분류</t>
  </si>
  <si>
    <t>시설 이름</t>
  </si>
  <si>
    <t>설명</t>
  </si>
  <si>
    <t>2단계 파괴 임계값</t>
  </si>
  <si>
    <t>1단계 파괴 임계값</t>
  </si>
  <si>
    <t>내구도</t>
  </si>
  <si>
    <t>효과</t>
  </si>
  <si>
    <t>가격(COMA)</t>
  </si>
  <si>
    <t>전력 소비량(kW)</t>
  </si>
  <si>
    <t>문 위치</t>
  </si>
  <si>
    <t>외갑판</t>
  </si>
  <si>
    <t>외갑판 Lv.1</t>
  </si>
  <si>
    <t>함선 무기 피격 시, 피해량 감소</t>
  </si>
  <si>
    <t>-</t>
  </si>
  <si>
    <t>외갑판 Lv.2</t>
  </si>
  <si>
    <t>함선 방어력 +5%</t>
  </si>
  <si>
    <t>외갑판 Lv.3</t>
  </si>
  <si>
    <t>함선 방어력 +10%</t>
  </si>
  <si>
    <t>엔진실</t>
  </si>
  <si>
    <t>엔진실 Lv.1</t>
  </si>
  <si>
    <t>회피율, 연료 효율, 연료 보관 용량 증가</t>
  </si>
  <si>
    <t>연료 소모량 10
연료 보관 용량 150.0L</t>
  </si>
  <si>
    <t>2x2</t>
  </si>
  <si>
    <t>(1,0,우)</t>
  </si>
  <si>
    <t>엔진실 Lv.2</t>
  </si>
  <si>
    <t>연료 소모량 8
연료 보관 용량 200.0L
회피율 +2%
연료 효율 +5%</t>
  </si>
  <si>
    <t>3x2</t>
  </si>
  <si>
    <t>(2,1,우)</t>
  </si>
  <si>
    <t>엔진실 Lv.3</t>
  </si>
  <si>
    <t>연료 소모량 5
연료 보관 용량 200.0L
회피율 +5%
연료 효율 +10%</t>
  </si>
  <si>
    <t>3x3</t>
  </si>
  <si>
    <t>(1,1,하)</t>
  </si>
  <si>
    <t>조종실</t>
  </si>
  <si>
    <t>조종실 Lv.1</t>
  </si>
  <si>
    <t>회피율, 연료 효율 증가</t>
  </si>
  <si>
    <t>(0,0,하)</t>
  </si>
  <si>
    <t>조종실 Lv.2</t>
  </si>
  <si>
    <t>회피율 +5%
연료 효율 +2%</t>
  </si>
  <si>
    <t>(1,0,하)</t>
  </si>
  <si>
    <t>조종실 Lv.3</t>
  </si>
  <si>
    <t>회피율 +10%
연료 효율 +5%</t>
  </si>
  <si>
    <t>(0,0,좌)
(2,0,우)</t>
  </si>
  <si>
    <t>산소실</t>
  </si>
  <si>
    <t>산소실 Lv.1</t>
  </si>
  <si>
    <t>함선 내부 산소 농도 증가</t>
  </si>
  <si>
    <t>초당 산소 농도 5% 증가</t>
  </si>
  <si>
    <t>2x1</t>
  </si>
  <si>
    <t>산소실 Lv.2</t>
  </si>
  <si>
    <t>초당 산소 농도 8% 증가</t>
  </si>
  <si>
    <t>전력실</t>
  </si>
  <si>
    <t>전력실 Lv.1</t>
  </si>
  <si>
    <t>함선 전력 공급</t>
  </si>
  <si>
    <t>(1,1,우)</t>
  </si>
  <si>
    <t>전력실 Lv.2</t>
  </si>
  <si>
    <t>(0,1,좌)
(2,1,우)</t>
  </si>
  <si>
    <t>전력실 Lv.3</t>
  </si>
  <si>
    <t>4x4</t>
  </si>
  <si>
    <t>(0,2,좌)
(3,1,우)</t>
  </si>
  <si>
    <t>조준석</t>
  </si>
  <si>
    <t>조준석 Lv.1</t>
  </si>
  <si>
    <t>함선 무기 명중률 증가</t>
  </si>
  <si>
    <t>명중률 +10%</t>
  </si>
  <si>
    <t>조준석 Lv.2</t>
  </si>
  <si>
    <t>명중률 +20%</t>
  </si>
  <si>
    <t>탄약고</t>
  </si>
  <si>
    <t>탄약고 Lv.1</t>
  </si>
  <si>
    <t>함선 무기 피해량, 충전속도 증가</t>
  </si>
  <si>
    <t>초당 함선 무기 충전량 +10%
미사일 사용 가능</t>
  </si>
  <si>
    <t>탄약고 Lv.2</t>
  </si>
  <si>
    <t>초당 함선 무기 충전량 +20%
함선 무기 피해량 +10%
레일건 사용 가능</t>
  </si>
  <si>
    <t>창고</t>
  </si>
  <si>
    <t>일반 창고(소)</t>
  </si>
  <si>
    <t>무역품 상온 보관 가능</t>
  </si>
  <si>
    <t>(0,1,좌)</t>
  </si>
  <si>
    <t>일반 창고(중)</t>
  </si>
  <si>
    <t>일반 창고(대)</t>
  </si>
  <si>
    <t>(0,0,좌)
(3,3,우)</t>
  </si>
  <si>
    <t>온도조절창고(소)</t>
  </si>
  <si>
    <t>온도 조절 가능</t>
  </si>
  <si>
    <t>온도조절창고(중)</t>
  </si>
  <si>
    <t>온도조절창고(대)</t>
  </si>
  <si>
    <t>철창(소)</t>
  </si>
  <si>
    <t>동물' 무역품 보관 가능</t>
  </si>
  <si>
    <t>철창(중)</t>
  </si>
  <si>
    <t>철창(대)</t>
  </si>
  <si>
    <t>배리어실</t>
  </si>
  <si>
    <t>배리어실 Lv.1</t>
  </si>
  <si>
    <t>함선 배리어 피해흡수량, 복구속도 증가</t>
  </si>
  <si>
    <t>배리어 피해흡수량 +500
초당 피해 복구량 +5</t>
  </si>
  <si>
    <t>(2,0,하)</t>
  </si>
  <si>
    <t>배리어실 Lv.2</t>
  </si>
  <si>
    <t>배리어 피해흡수량 +800
초당 피해 복구량 +8</t>
  </si>
  <si>
    <t>의무실</t>
  </si>
  <si>
    <t>의무실 Lv.1</t>
  </si>
  <si>
    <t>시설 내부 선원 체력 회복</t>
  </si>
  <si>
    <t>초당 체력 3% 회복</t>
  </si>
  <si>
    <t>의무실 Lv.2</t>
  </si>
  <si>
    <t>초당 체력 6% 회복</t>
  </si>
  <si>
    <t>(0,0좌)</t>
  </si>
  <si>
    <t>선원 숙소</t>
  </si>
  <si>
    <t>생활관</t>
  </si>
  <si>
    <t>선원 최대 고용 수 증가</t>
  </si>
  <si>
    <t>최대 고용 수 +6</t>
  </si>
  <si>
    <t>4x2</t>
  </si>
  <si>
    <t>(3,0,우)</t>
  </si>
  <si>
    <t>큰 생활관</t>
  </si>
  <si>
    <t>최대 고용 수 +10</t>
  </si>
  <si>
    <t>4x3</t>
  </si>
  <si>
    <t>(3,1,우)</t>
  </si>
  <si>
    <t>텔레포터</t>
  </si>
  <si>
    <t>위치전환기</t>
  </si>
  <si>
    <t>무역품 거래, 적 함선 침투</t>
  </si>
  <si>
    <t>물품 판매 가능
적 함선에 무작위 전송 가능</t>
  </si>
  <si>
    <t>1x1</t>
  </si>
  <si>
    <t>(0,0우)</t>
  </si>
  <si>
    <t>생활시설</t>
  </si>
  <si>
    <t>오락실</t>
  </si>
  <si>
    <t>선원 사기 증가</t>
  </si>
  <si>
    <t>함선 내 선원 사기 +3</t>
  </si>
  <si>
    <t>수면실</t>
  </si>
  <si>
    <t>함선 내 선원 사기 +1</t>
  </si>
  <si>
    <t>사우나</t>
  </si>
  <si>
    <t>함선 내 선원 사기 +2</t>
  </si>
  <si>
    <t>영화관</t>
  </si>
  <si>
    <t>함선 내 선원 사기 +4</t>
  </si>
  <si>
    <t>(0,2,좌)
(3,2,우)</t>
  </si>
  <si>
    <t>복도</t>
  </si>
  <si>
    <t>선원 이동 속도 증가</t>
  </si>
  <si>
    <t>선원 이동 속도 +10%</t>
  </si>
  <si>
    <t>문</t>
  </si>
  <si>
    <t>자동문</t>
  </si>
  <si>
    <t>딜레이 없이 시설 간 이동 가능</t>
  </si>
  <si>
    <t>벽 통과</t>
  </si>
  <si>
    <t>고유 피해량</t>
  </si>
  <si>
    <t>추가 효과</t>
  </si>
  <si>
    <t>전력량(kW)</t>
  </si>
  <si>
    <t>소모 탄환</t>
  </si>
  <si>
    <t>초당 충전량(%)</t>
  </si>
  <si>
    <t>레이저</t>
  </si>
  <si>
    <t>SLS-1</t>
  </si>
  <si>
    <t>가장 기초적인 형태의 레이저 무기</t>
  </si>
  <si>
    <t>SLS-2</t>
  </si>
  <si>
    <t>조금 진화된 레이저 무기</t>
  </si>
  <si>
    <t>SLS-3</t>
  </si>
  <si>
    <t>제법 진화된 레이저 무기</t>
  </si>
  <si>
    <t>IG-1</t>
  </si>
  <si>
    <t>고속 충전이 가능한 모델입니다.</t>
  </si>
  <si>
    <t>IG-2</t>
  </si>
  <si>
    <t>급속 충전이 가능해졌습니다</t>
  </si>
  <si>
    <t>IG-3</t>
  </si>
  <si>
    <t>급속 충전, 급속 전투!</t>
  </si>
  <si>
    <t>미사일</t>
  </si>
  <si>
    <t>MS-7</t>
  </si>
  <si>
    <t>원시적인 미사일 무기</t>
  </si>
  <si>
    <t>착탄 지점 주변 8칸에 고유피해량의 50%만큼 선원 대상 피해 발생</t>
  </si>
  <si>
    <t>미사일탄</t>
  </si>
  <si>
    <t>MS-12</t>
  </si>
  <si>
    <t>진보된 미사일 무기</t>
  </si>
  <si>
    <t>MS-70</t>
  </si>
  <si>
    <t>한층 더 진보된 미사일 무기</t>
  </si>
  <si>
    <t>레일건</t>
  </si>
  <si>
    <t>CRG-1</t>
  </si>
  <si>
    <t>초음속탄을 날리는 가장 진보된 무기</t>
  </si>
  <si>
    <t>배리어 피격 시, 피해량 1.5배</t>
  </si>
  <si>
    <t>초음속탄</t>
  </si>
  <si>
    <t>CRG-2</t>
  </si>
  <si>
    <t>초음속탄을 날리는 한층 더 진보된 무기</t>
  </si>
  <si>
    <t>배리어 피격 시, 피해량 1.7배</t>
  </si>
  <si>
    <t>CRG-3</t>
  </si>
  <si>
    <t>초음속탄을 날리는 무기 기술의 최종체</t>
  </si>
  <si>
    <t>배리어 피격 시, 피해량 2배</t>
  </si>
  <si>
    <t>ID</t>
  </si>
  <si>
    <t>공격력</t>
  </si>
  <si>
    <t>방어력</t>
  </si>
  <si>
    <t>체력</t>
  </si>
  <si>
    <t>가격</t>
  </si>
  <si>
    <t>입수처</t>
  </si>
  <si>
    <t>텅스텐 진압봉</t>
  </si>
  <si>
    <t>묵직한 막대기는 긴 역사상 훌륭한 무기로서 사용되어 왔습니다.</t>
  </si>
  <si>
    <t>0COMA</t>
  </si>
  <si>
    <t>레이저 진압봉</t>
  </si>
  <si>
    <t>밝게 빛나는, 크고 단단한 막대기입니다.</t>
  </si>
  <si>
    <t>1500COMA</t>
  </si>
  <si>
    <t>ALL</t>
  </si>
  <si>
    <t>고전압 진압봉</t>
  </si>
  <si>
    <t>위협적인 전류가 흐르는 진압봉입니다.</t>
  </si>
  <si>
    <t>3000COMA</t>
  </si>
  <si>
    <t>해적 Lv.1</t>
  </si>
  <si>
    <t>해적 Lv.1 전용 무기</t>
  </si>
  <si>
    <t>해적 Lv.2</t>
  </si>
  <si>
    <t>해적 Lv.2 전용 무기</t>
  </si>
  <si>
    <t>해적 Lv.3</t>
  </si>
  <si>
    <t>해적 Lv.3 전용 무기</t>
  </si>
  <si>
    <t>해적 Lv.4</t>
  </si>
  <si>
    <t>해적 Lv.4 전용 무기</t>
  </si>
  <si>
    <t>해적 Lv.5</t>
  </si>
  <si>
    <t>해적 Lv.5 전용 무기</t>
  </si>
  <si>
    <t>자동추적 작살</t>
  </si>
  <si>
    <t>바다로 뒤덮인 행성에서 드물게 발견되는 유물입니다.
그들조차 어떻게 만들었는지 모릅니다.</t>
  </si>
  <si>
    <t>4000COMA</t>
  </si>
  <si>
    <t>큰 발톱</t>
  </si>
  <si>
    <t>높은 산에 서식하는 거대한 조류의 발톱을 가공하여 만든 단검입니다.</t>
  </si>
  <si>
    <t>BF건</t>
  </si>
  <si>
    <t>인간형 종족이 만든 진화의 산물입니다.</t>
  </si>
  <si>
    <t>Name</t>
  </si>
  <si>
    <t>ATK</t>
  </si>
  <si>
    <t>DEF</t>
  </si>
  <si>
    <t>HP</t>
  </si>
  <si>
    <t>Description</t>
  </si>
  <si>
    <t>Price</t>
  </si>
  <si>
    <t>Source</t>
  </si>
  <si>
    <t>탄소섬유 선원복</t>
  </si>
  <si>
    <t>충격을 분산시켜줍니다.
충분할지는 모르겠습니다.</t>
  </si>
  <si>
    <t>고밀도 생물 압축 선원복</t>
  </si>
  <si>
    <t>어떤 생물체의 가죽을 강하게 압축시켜 만든 선원복입니다. 강렬한 누린내가 뇌를 강타합니다.</t>
  </si>
  <si>
    <t>고밀도 압축 금속 선원복</t>
  </si>
  <si>
    <t>여러 행성의 금속을 섞어 만든 합금을 강하게 압축시켜 만든 선원복입니다. 잘 접으면 무기로도 쓸 수 있을 것 같습니다.</t>
  </si>
  <si>
    <t>해적 공용</t>
  </si>
  <si>
    <t>해적 공용 방어구</t>
  </si>
  <si>
    <t>행동 보조 생물</t>
  </si>
  <si>
    <t>다른 생물에 기생하여 살아가는, 부정형 종족 행성 출신의 저지능 생물체입니다. 가끔 착용자의 몸을 간지럼 태웁니다.</t>
  </si>
  <si>
    <t>고밀도 냉각액체</t>
  </si>
  <si>
    <t>고밀도로 압축된 액체가 끊임없이 순환하며 충격을 흡수하는 특수복입니다. 장시간 착용 시, 동상에 주의하세요.</t>
  </si>
  <si>
    <t>수리</t>
  </si>
  <si>
    <t>착용하지 않음</t>
  </si>
  <si>
    <t>아무 것도 착용하지 않은 상태</t>
  </si>
  <si>
    <t>휴대용 전원연결 장치</t>
  </si>
  <si>
    <t>함선이 지금보다 잦은 고장이 발생하던 시절에 수리공이 휴대하던 수리키트의 일부입니다.</t>
  </si>
  <si>
    <t>만능 수리키트</t>
  </si>
  <si>
    <t>무엇이든 고칠 수 있는 수리키트입니다! (단, 생물은 수리가 불가능합니다)</t>
  </si>
  <si>
    <t>응급 의료 키트</t>
  </si>
  <si>
    <t>빠르게 생물의 신체를 복구시킵니다.</t>
  </si>
  <si>
    <t>은하 나침반</t>
  </si>
  <si>
    <t>은하의 방향을 알려주는 나침반입니다.</t>
  </si>
  <si>
    <t>자동 조준 장치</t>
  </si>
  <si>
    <t>함선 무기의 조준을 자동으로 도와주는 친절한 장치입니다.</t>
  </si>
  <si>
    <t>뇌 보조 칩</t>
  </si>
  <si>
    <t>사고 기관을 보조해주는 첨단 기술의 집합체입니다.</t>
  </si>
  <si>
    <t>해적 보조 장치</t>
  </si>
  <si>
    <t>종족명</t>
  </si>
  <si>
    <t>학습속도</t>
  </si>
  <si>
    <t>산소 호흡</t>
  </si>
  <si>
    <t>조종실 숙련도</t>
  </si>
  <si>
    <t>엔진실 숙련도</t>
  </si>
  <si>
    <t>전력실 숙련도</t>
  </si>
  <si>
    <t>배리어실 숙련도</t>
  </si>
  <si>
    <t>조준석 숙련도</t>
  </si>
  <si>
    <t>탄약고 숙련도</t>
  </si>
  <si>
    <t>의무실 숙련도</t>
  </si>
  <si>
    <t>수리 숙련도</t>
  </si>
  <si>
    <t>인간형</t>
  </si>
  <si>
    <t>O</t>
  </si>
  <si>
    <t>부정형</t>
  </si>
  <si>
    <t>X</t>
  </si>
  <si>
    <t>돌격기계형</t>
  </si>
  <si>
    <t>지원기계형</t>
  </si>
  <si>
    <t>짐승형</t>
  </si>
  <si>
    <t>곤충형</t>
  </si>
  <si>
    <t>종족</t>
  </si>
  <si>
    <t>방어구</t>
  </si>
  <si>
    <t>일반 선원</t>
  </si>
  <si>
    <t>이</t>
  </si>
  <si>
    <t>을</t>
  </si>
  <si>
    <t>번 공격하면 죽는다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</si>
</sst>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0.0"/>
      <color theme="1"/>
      <name val="Arial"/>
      <scheme val="minor"/>
    </font>
    <font>
      <color theme="1"/>
      <name val="Arial"/>
      <scheme val="minor"/>
    </font>
    <font>
      <sz val="11.0"/>
      <color theme="1"/>
      <name val="Arial"/>
      <scheme val="minor"/>
    </font>
    <font>
      <color theme="1"/>
      <name val="Arial"/>
    </font>
    <font/>
    <font>
      <sz val="11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wrapText="1"/>
    </xf>
    <xf borderId="1" fillId="0" fontId="4" numFmtId="0" xfId="0" applyAlignment="1" applyBorder="1" applyFont="1">
      <alignment horizontal="center" vertical="center"/>
    </xf>
    <xf borderId="0" fillId="0" fontId="4" numFmtId="0" xfId="0" applyAlignment="1" applyFont="1">
      <alignment vertical="bottom"/>
    </xf>
    <xf borderId="2" fillId="0" fontId="4" numFmtId="0" xfId="0" applyAlignment="1" applyBorder="1" applyFont="1">
      <alignment vertical="bottom"/>
    </xf>
    <xf borderId="3" fillId="0" fontId="5" numFmtId="0" xfId="0" applyBorder="1" applyFont="1"/>
    <xf borderId="0" fillId="2" fontId="4" numFmtId="0" xfId="0" applyAlignment="1" applyFill="1" applyFont="1">
      <alignment vertical="bottom"/>
    </xf>
    <xf borderId="0" fillId="3" fontId="4" numFmtId="0" xfId="0" applyAlignment="1" applyFill="1" applyFont="1">
      <alignment vertical="bottom"/>
    </xf>
    <xf borderId="4" fillId="0" fontId="5" numFmtId="0" xfId="0" applyBorder="1" applyFont="1"/>
    <xf borderId="5" fillId="0" fontId="4" numFmtId="0" xfId="0" applyAlignment="1" applyBorder="1" applyFont="1">
      <alignment vertical="bottom"/>
    </xf>
    <xf borderId="6" fillId="0" fontId="4" numFmtId="0" xfId="0" applyAlignment="1" applyBorder="1" applyFont="1">
      <alignment vertical="bottom"/>
    </xf>
    <xf borderId="2" fillId="0" fontId="2" numFmtId="0" xfId="0" applyBorder="1" applyFont="1"/>
    <xf borderId="7" fillId="0" fontId="4" numFmtId="0" xfId="0" applyAlignment="1" applyBorder="1" applyFont="1">
      <alignment vertical="bottom"/>
    </xf>
    <xf borderId="8" fillId="0" fontId="4" numFmtId="0" xfId="0" applyAlignment="1" applyBorder="1" applyFont="1">
      <alignment vertical="bottom"/>
    </xf>
    <xf borderId="2" fillId="2" fontId="4" numFmtId="0" xfId="0" applyAlignment="1" applyBorder="1" applyFont="1">
      <alignment vertical="bottom"/>
    </xf>
    <xf borderId="0" fillId="4" fontId="2" numFmtId="0" xfId="0" applyAlignment="1" applyFill="1" applyFont="1">
      <alignment horizontal="left" readingOrder="0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readingOrder="0" shrinkToFit="0" vertical="center" wrapText="1"/>
    </xf>
    <xf quotePrefix="1" borderId="0" fillId="0" fontId="2" numFmtId="0" xfId="0" applyAlignment="1" applyFont="1">
      <alignment horizontal="left" readingOrder="0" shrinkToFit="0" vertical="center" wrapText="1"/>
    </xf>
    <xf borderId="0" fillId="5" fontId="6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horizontal="center" vertical="center"/>
    </xf>
    <xf borderId="0" fillId="0" fontId="6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4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9.0"/>
    <col customWidth="1" min="4" max="4" width="18.0"/>
    <col customWidth="1" min="5" max="5" width="17.5"/>
    <col customWidth="1" min="7" max="7" width="16.38"/>
    <col customWidth="1" min="15" max="15" width="17.88"/>
    <col customWidth="1" min="16" max="16" width="12.63"/>
  </cols>
  <sheetData>
    <row r="1" ht="29.2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>
      <c r="A2" s="4">
        <v>0.0</v>
      </c>
      <c r="B2" s="4" t="s">
        <v>16</v>
      </c>
      <c r="C2" s="4" t="s">
        <v>17</v>
      </c>
      <c r="D2" s="4" t="s">
        <v>18</v>
      </c>
      <c r="E2" s="4" t="s">
        <v>19</v>
      </c>
      <c r="F2" s="4" t="s">
        <v>20</v>
      </c>
      <c r="G2" s="4">
        <v>-273.0</v>
      </c>
      <c r="H2" s="4">
        <v>800.0</v>
      </c>
      <c r="I2" s="4">
        <v>0.0</v>
      </c>
      <c r="J2" s="4">
        <v>180.0</v>
      </c>
      <c r="K2" s="4">
        <v>100.0</v>
      </c>
      <c r="L2" s="4">
        <f t="shared" ref="L2:L38" si="1">round(J2*(100-M2)/100,0)</f>
        <v>167</v>
      </c>
      <c r="M2" s="4">
        <v>7.0</v>
      </c>
      <c r="N2" s="4">
        <f t="shared" ref="N2:N38" si="2">round(J2*(100+M2)/100,0)</f>
        <v>193</v>
      </c>
      <c r="O2" s="4" t="s">
        <v>21</v>
      </c>
      <c r="P2" s="5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>
      <c r="A3" s="4">
        <v>1.0</v>
      </c>
      <c r="B3" s="4" t="s">
        <v>16</v>
      </c>
      <c r="C3" s="4" t="s">
        <v>17</v>
      </c>
      <c r="D3" s="4" t="s">
        <v>22</v>
      </c>
      <c r="E3" s="4" t="s">
        <v>23</v>
      </c>
      <c r="F3" s="4" t="s">
        <v>24</v>
      </c>
      <c r="G3" s="4">
        <v>-273.0</v>
      </c>
      <c r="H3" s="4">
        <v>1670.0</v>
      </c>
      <c r="I3" s="4">
        <v>1.0</v>
      </c>
      <c r="J3" s="4">
        <v>150.0</v>
      </c>
      <c r="K3" s="4">
        <v>100.0</v>
      </c>
      <c r="L3" s="4">
        <f t="shared" si="1"/>
        <v>137</v>
      </c>
      <c r="M3" s="4">
        <v>9.0</v>
      </c>
      <c r="N3" s="4">
        <f t="shared" si="2"/>
        <v>164</v>
      </c>
      <c r="O3" s="4" t="s">
        <v>25</v>
      </c>
      <c r="P3" s="5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>
      <c r="A4" s="4">
        <v>2.0</v>
      </c>
      <c r="B4" s="4" t="s">
        <v>16</v>
      </c>
      <c r="C4" s="4" t="s">
        <v>17</v>
      </c>
      <c r="D4" s="4" t="s">
        <v>26</v>
      </c>
      <c r="E4" s="4" t="s">
        <v>27</v>
      </c>
      <c r="F4" s="4" t="s">
        <v>24</v>
      </c>
      <c r="G4" s="4">
        <v>-273.0</v>
      </c>
      <c r="H4" s="4">
        <v>1670.0</v>
      </c>
      <c r="I4" s="4">
        <v>5.0</v>
      </c>
      <c r="J4" s="4">
        <v>160.0</v>
      </c>
      <c r="K4" s="4">
        <v>80.0</v>
      </c>
      <c r="L4" s="4">
        <f t="shared" si="1"/>
        <v>152</v>
      </c>
      <c r="M4" s="4">
        <v>5.0</v>
      </c>
      <c r="N4" s="4">
        <f t="shared" si="2"/>
        <v>168</v>
      </c>
      <c r="O4" s="4" t="s">
        <v>28</v>
      </c>
      <c r="P4" s="5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>
      <c r="A5" s="4">
        <v>3.0</v>
      </c>
      <c r="B5" s="4" t="s">
        <v>16</v>
      </c>
      <c r="C5" s="4" t="s">
        <v>29</v>
      </c>
      <c r="D5" s="4" t="s">
        <v>30</v>
      </c>
      <c r="E5" s="4" t="s">
        <v>31</v>
      </c>
      <c r="F5" s="4" t="s">
        <v>32</v>
      </c>
      <c r="G5" s="4">
        <v>-273.0</v>
      </c>
      <c r="H5" s="4">
        <v>840.0</v>
      </c>
      <c r="I5" s="4">
        <v>9.0</v>
      </c>
      <c r="J5" s="4">
        <v>300.0</v>
      </c>
      <c r="K5" s="4">
        <v>150.0</v>
      </c>
      <c r="L5" s="4">
        <f t="shared" si="1"/>
        <v>264</v>
      </c>
      <c r="M5" s="4">
        <v>12.0</v>
      </c>
      <c r="N5" s="4">
        <f t="shared" si="2"/>
        <v>336</v>
      </c>
      <c r="O5" s="4" t="s">
        <v>33</v>
      </c>
      <c r="P5" s="5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>
      <c r="A6" s="4">
        <v>4.0</v>
      </c>
      <c r="B6" s="4" t="s">
        <v>16</v>
      </c>
      <c r="C6" s="4" t="s">
        <v>29</v>
      </c>
      <c r="D6" s="4" t="s">
        <v>34</v>
      </c>
      <c r="E6" s="4" t="s">
        <v>35</v>
      </c>
      <c r="F6" s="4" t="s">
        <v>36</v>
      </c>
      <c r="G6" s="4">
        <v>-273.0</v>
      </c>
      <c r="H6" s="4">
        <v>20.0</v>
      </c>
      <c r="I6" s="4">
        <v>11.0</v>
      </c>
      <c r="J6" s="4">
        <v>300.0</v>
      </c>
      <c r="K6" s="4">
        <v>100.0</v>
      </c>
      <c r="L6" s="4">
        <f t="shared" si="1"/>
        <v>255</v>
      </c>
      <c r="M6" s="4">
        <v>15.0</v>
      </c>
      <c r="N6" s="4">
        <f t="shared" si="2"/>
        <v>345</v>
      </c>
      <c r="O6" s="4" t="s">
        <v>37</v>
      </c>
      <c r="P6" s="5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</row>
    <row r="7">
      <c r="A7" s="4">
        <v>5.0</v>
      </c>
      <c r="B7" s="4" t="s">
        <v>16</v>
      </c>
      <c r="C7" s="4" t="s">
        <v>29</v>
      </c>
      <c r="D7" s="4" t="s">
        <v>38</v>
      </c>
      <c r="E7" s="4" t="s">
        <v>39</v>
      </c>
      <c r="F7" s="4" t="s">
        <v>24</v>
      </c>
      <c r="G7" s="4">
        <v>-273.0</v>
      </c>
      <c r="H7" s="4">
        <v>0.0</v>
      </c>
      <c r="I7" s="4">
        <v>6.0</v>
      </c>
      <c r="J7" s="4">
        <v>150.0</v>
      </c>
      <c r="K7" s="4">
        <v>500.0</v>
      </c>
      <c r="L7" s="4">
        <f t="shared" si="1"/>
        <v>131</v>
      </c>
      <c r="M7" s="4">
        <v>13.0</v>
      </c>
      <c r="N7" s="4">
        <f t="shared" si="2"/>
        <v>170</v>
      </c>
      <c r="O7" s="4" t="s">
        <v>40</v>
      </c>
      <c r="P7" s="5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>
      <c r="A8" s="4">
        <v>6.0</v>
      </c>
      <c r="B8" s="4" t="s">
        <v>16</v>
      </c>
      <c r="C8" s="4" t="s">
        <v>41</v>
      </c>
      <c r="D8" s="4" t="s">
        <v>42</v>
      </c>
      <c r="E8" s="4" t="s">
        <v>43</v>
      </c>
      <c r="F8" s="4" t="s">
        <v>44</v>
      </c>
      <c r="G8" s="4">
        <v>-273.0</v>
      </c>
      <c r="H8" s="4">
        <v>5000.0</v>
      </c>
      <c r="I8" s="4">
        <v>11.0</v>
      </c>
      <c r="J8" s="4">
        <v>450.0</v>
      </c>
      <c r="K8" s="4">
        <v>80.0</v>
      </c>
      <c r="L8" s="4">
        <f t="shared" si="1"/>
        <v>338</v>
      </c>
      <c r="M8" s="4">
        <v>25.0</v>
      </c>
      <c r="N8" s="4">
        <f t="shared" si="2"/>
        <v>563</v>
      </c>
      <c r="O8" s="4" t="s">
        <v>45</v>
      </c>
      <c r="P8" s="5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>
      <c r="A9" s="4">
        <v>7.0</v>
      </c>
      <c r="B9" s="4" t="s">
        <v>16</v>
      </c>
      <c r="C9" s="4" t="s">
        <v>41</v>
      </c>
      <c r="D9" s="4" t="s">
        <v>46</v>
      </c>
      <c r="E9" s="4" t="s">
        <v>47</v>
      </c>
      <c r="F9" s="4" t="s">
        <v>48</v>
      </c>
      <c r="G9" s="4">
        <v>-273.0</v>
      </c>
      <c r="H9" s="4">
        <v>30.0</v>
      </c>
      <c r="I9" s="4">
        <v>10.0</v>
      </c>
      <c r="J9" s="4">
        <v>1000.0</v>
      </c>
      <c r="K9" s="4">
        <v>10.0</v>
      </c>
      <c r="L9" s="4">
        <f t="shared" si="1"/>
        <v>700</v>
      </c>
      <c r="M9" s="4">
        <v>30.0</v>
      </c>
      <c r="N9" s="4">
        <f t="shared" si="2"/>
        <v>1300</v>
      </c>
      <c r="O9" s="4" t="s">
        <v>49</v>
      </c>
      <c r="P9" s="5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>
      <c r="A10" s="4">
        <v>8.0</v>
      </c>
      <c r="B10" s="4" t="s">
        <v>50</v>
      </c>
      <c r="C10" s="4" t="s">
        <v>17</v>
      </c>
      <c r="D10" s="4" t="s">
        <v>51</v>
      </c>
      <c r="E10" s="4" t="s">
        <v>52</v>
      </c>
      <c r="F10" s="4" t="s">
        <v>53</v>
      </c>
      <c r="G10" s="4">
        <v>-273.0</v>
      </c>
      <c r="H10" s="4">
        <v>15.0</v>
      </c>
      <c r="I10" s="4">
        <v>7.0</v>
      </c>
      <c r="J10" s="4">
        <v>120.0</v>
      </c>
      <c r="K10" s="4">
        <v>200.0</v>
      </c>
      <c r="L10" s="4">
        <f t="shared" si="1"/>
        <v>110</v>
      </c>
      <c r="M10" s="4">
        <v>8.0</v>
      </c>
      <c r="N10" s="4">
        <f t="shared" si="2"/>
        <v>130</v>
      </c>
      <c r="O10" s="4" t="s">
        <v>54</v>
      </c>
      <c r="P10" s="4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>
      <c r="A11" s="4">
        <v>9.0</v>
      </c>
      <c r="B11" s="4" t="s">
        <v>50</v>
      </c>
      <c r="C11" s="4" t="s">
        <v>17</v>
      </c>
      <c r="D11" s="4" t="s">
        <v>55</v>
      </c>
      <c r="E11" s="4" t="s">
        <v>56</v>
      </c>
      <c r="F11" s="4" t="s">
        <v>24</v>
      </c>
      <c r="G11" s="4">
        <v>-273.0</v>
      </c>
      <c r="H11" s="4">
        <v>15.0</v>
      </c>
      <c r="I11" s="4">
        <v>8.0</v>
      </c>
      <c r="J11" s="4">
        <v>150.0</v>
      </c>
      <c r="K11" s="4">
        <v>100.0</v>
      </c>
      <c r="L11" s="4">
        <f t="shared" si="1"/>
        <v>137</v>
      </c>
      <c r="M11" s="4">
        <v>9.0</v>
      </c>
      <c r="N11" s="4">
        <f t="shared" si="2"/>
        <v>164</v>
      </c>
      <c r="O11" s="4" t="s">
        <v>57</v>
      </c>
      <c r="P11" s="4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>
      <c r="A12" s="4">
        <v>10.0</v>
      </c>
      <c r="B12" s="4" t="s">
        <v>50</v>
      </c>
      <c r="C12" s="4" t="s">
        <v>17</v>
      </c>
      <c r="D12" s="4" t="s">
        <v>58</v>
      </c>
      <c r="E12" s="4" t="s">
        <v>59</v>
      </c>
      <c r="F12" s="4" t="s">
        <v>53</v>
      </c>
      <c r="G12" s="4">
        <v>-273.0</v>
      </c>
      <c r="H12" s="4">
        <v>30.0</v>
      </c>
      <c r="I12" s="4">
        <v>9.0</v>
      </c>
      <c r="J12" s="4">
        <v>80.0</v>
      </c>
      <c r="K12" s="4">
        <v>300.0</v>
      </c>
      <c r="L12" s="4">
        <f t="shared" si="1"/>
        <v>72</v>
      </c>
      <c r="M12" s="4">
        <v>10.0</v>
      </c>
      <c r="N12" s="4">
        <f t="shared" si="2"/>
        <v>88</v>
      </c>
      <c r="O12" s="4" t="s">
        <v>60</v>
      </c>
      <c r="P12" s="4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>
      <c r="A13" s="4">
        <v>11.0</v>
      </c>
      <c r="B13" s="4" t="s">
        <v>50</v>
      </c>
      <c r="C13" s="4" t="s">
        <v>17</v>
      </c>
      <c r="D13" s="4" t="s">
        <v>61</v>
      </c>
      <c r="E13" s="4" t="s">
        <v>62</v>
      </c>
      <c r="F13" s="4" t="s">
        <v>53</v>
      </c>
      <c r="G13" s="4">
        <v>-273.0</v>
      </c>
      <c r="H13" s="4">
        <v>30.0</v>
      </c>
      <c r="I13" s="4">
        <v>9.0</v>
      </c>
      <c r="J13" s="4">
        <v>60.0</v>
      </c>
      <c r="K13" s="4">
        <v>500.0</v>
      </c>
      <c r="L13" s="4">
        <f t="shared" si="1"/>
        <v>54</v>
      </c>
      <c r="M13" s="4">
        <v>10.0</v>
      </c>
      <c r="N13" s="4">
        <f t="shared" si="2"/>
        <v>66</v>
      </c>
      <c r="O13" s="4" t="s">
        <v>63</v>
      </c>
      <c r="P13" s="4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4">
      <c r="A14" s="4">
        <v>12.0</v>
      </c>
      <c r="B14" s="4" t="s">
        <v>50</v>
      </c>
      <c r="C14" s="4" t="s">
        <v>17</v>
      </c>
      <c r="D14" s="4" t="s">
        <v>64</v>
      </c>
      <c r="E14" s="4" t="s">
        <v>65</v>
      </c>
      <c r="F14" s="4" t="s">
        <v>24</v>
      </c>
      <c r="G14" s="4">
        <v>-273.0</v>
      </c>
      <c r="H14" s="4">
        <v>30.0</v>
      </c>
      <c r="I14" s="4">
        <v>11.0</v>
      </c>
      <c r="J14" s="4">
        <v>50.0</v>
      </c>
      <c r="K14" s="4">
        <v>500.0</v>
      </c>
      <c r="L14" s="4">
        <f t="shared" si="1"/>
        <v>45</v>
      </c>
      <c r="M14" s="4">
        <v>10.0</v>
      </c>
      <c r="N14" s="4">
        <f t="shared" si="2"/>
        <v>55</v>
      </c>
      <c r="O14" s="4" t="s">
        <v>66</v>
      </c>
      <c r="P14" s="4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>
      <c r="A15" s="4">
        <v>13.0</v>
      </c>
      <c r="B15" s="4" t="s">
        <v>50</v>
      </c>
      <c r="C15" s="4" t="s">
        <v>29</v>
      </c>
      <c r="D15" s="4" t="s">
        <v>67</v>
      </c>
      <c r="E15" s="4" t="s">
        <v>68</v>
      </c>
      <c r="F15" s="4" t="s">
        <v>53</v>
      </c>
      <c r="G15" s="4">
        <v>-273.0</v>
      </c>
      <c r="H15" s="4">
        <v>10.0</v>
      </c>
      <c r="I15" s="4">
        <v>1.0</v>
      </c>
      <c r="J15" s="4">
        <v>180.0</v>
      </c>
      <c r="K15" s="4">
        <v>200.0</v>
      </c>
      <c r="L15" s="4">
        <f t="shared" si="1"/>
        <v>153</v>
      </c>
      <c r="M15" s="4">
        <v>15.0</v>
      </c>
      <c r="N15" s="4">
        <f t="shared" si="2"/>
        <v>207</v>
      </c>
      <c r="O15" s="4" t="s">
        <v>69</v>
      </c>
      <c r="P15" s="4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>
      <c r="A16" s="4">
        <v>14.0</v>
      </c>
      <c r="B16" s="4" t="s">
        <v>50</v>
      </c>
      <c r="C16" s="4" t="s">
        <v>29</v>
      </c>
      <c r="D16" s="4" t="s">
        <v>70</v>
      </c>
      <c r="E16" s="4" t="s">
        <v>71</v>
      </c>
      <c r="F16" s="4" t="s">
        <v>72</v>
      </c>
      <c r="G16" s="4">
        <v>-273.0</v>
      </c>
      <c r="H16" s="4">
        <v>20.0</v>
      </c>
      <c r="I16" s="4">
        <v>6.0</v>
      </c>
      <c r="J16" s="4">
        <v>200.0</v>
      </c>
      <c r="K16" s="4">
        <v>200.0</v>
      </c>
      <c r="L16" s="4">
        <f t="shared" si="1"/>
        <v>170</v>
      </c>
      <c r="M16" s="4">
        <v>15.0</v>
      </c>
      <c r="N16" s="4">
        <f t="shared" si="2"/>
        <v>230</v>
      </c>
      <c r="O16" s="4" t="s">
        <v>73</v>
      </c>
      <c r="P16" s="4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>
      <c r="A17" s="4">
        <v>15.0</v>
      </c>
      <c r="B17" s="4" t="s">
        <v>50</v>
      </c>
      <c r="C17" s="4" t="s">
        <v>29</v>
      </c>
      <c r="D17" s="4" t="s">
        <v>74</v>
      </c>
      <c r="E17" s="4" t="s">
        <v>75</v>
      </c>
      <c r="F17" s="4" t="s">
        <v>24</v>
      </c>
      <c r="G17" s="4">
        <v>-273.0</v>
      </c>
      <c r="H17" s="4">
        <v>100.0</v>
      </c>
      <c r="I17" s="4">
        <v>9.0</v>
      </c>
      <c r="J17" s="4">
        <v>150.0</v>
      </c>
      <c r="K17" s="4">
        <v>100.0</v>
      </c>
      <c r="L17" s="4">
        <f t="shared" si="1"/>
        <v>120</v>
      </c>
      <c r="M17" s="4">
        <v>20.0</v>
      </c>
      <c r="N17" s="4">
        <f t="shared" si="2"/>
        <v>180</v>
      </c>
      <c r="O17" s="4" t="s">
        <v>76</v>
      </c>
      <c r="P17" s="4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>
      <c r="A18" s="4">
        <v>16.0</v>
      </c>
      <c r="B18" s="4" t="s">
        <v>50</v>
      </c>
      <c r="C18" s="4" t="s">
        <v>41</v>
      </c>
      <c r="D18" s="4" t="s">
        <v>77</v>
      </c>
      <c r="E18" s="4" t="s">
        <v>78</v>
      </c>
      <c r="F18" s="4" t="s">
        <v>79</v>
      </c>
      <c r="G18" s="4">
        <v>-273.0</v>
      </c>
      <c r="H18" s="4">
        <v>15.0</v>
      </c>
      <c r="I18" s="4">
        <v>11.0</v>
      </c>
      <c r="J18" s="4">
        <v>500.0</v>
      </c>
      <c r="K18" s="4">
        <v>1.0</v>
      </c>
      <c r="L18" s="4">
        <f t="shared" si="1"/>
        <v>300</v>
      </c>
      <c r="M18" s="4">
        <v>40.0</v>
      </c>
      <c r="N18" s="4">
        <f t="shared" si="2"/>
        <v>700</v>
      </c>
      <c r="O18" s="4" t="s">
        <v>80</v>
      </c>
      <c r="P18" s="4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>
      <c r="A19" s="4">
        <v>17.0</v>
      </c>
      <c r="B19" s="4" t="s">
        <v>81</v>
      </c>
      <c r="C19" s="4" t="s">
        <v>17</v>
      </c>
      <c r="D19" s="4" t="s">
        <v>82</v>
      </c>
      <c r="E19" s="4" t="s">
        <v>83</v>
      </c>
      <c r="F19" s="4" t="s">
        <v>24</v>
      </c>
      <c r="G19" s="4">
        <v>-273.0</v>
      </c>
      <c r="H19" s="4">
        <v>-10.0</v>
      </c>
      <c r="I19" s="4">
        <v>1.0</v>
      </c>
      <c r="J19" s="4">
        <v>50.0</v>
      </c>
      <c r="K19" s="4">
        <v>450.0</v>
      </c>
      <c r="L19" s="4">
        <f t="shared" si="1"/>
        <v>46</v>
      </c>
      <c r="M19" s="4">
        <v>8.0</v>
      </c>
      <c r="N19" s="4">
        <f t="shared" si="2"/>
        <v>54</v>
      </c>
      <c r="O19" s="4" t="s">
        <v>84</v>
      </c>
      <c r="P19" s="4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</row>
    <row r="20">
      <c r="A20" s="4">
        <v>18.0</v>
      </c>
      <c r="B20" s="4" t="s">
        <v>81</v>
      </c>
      <c r="C20" s="4" t="s">
        <v>17</v>
      </c>
      <c r="D20" s="4" t="s">
        <v>85</v>
      </c>
      <c r="E20" s="4" t="s">
        <v>86</v>
      </c>
      <c r="F20" s="4" t="s">
        <v>53</v>
      </c>
      <c r="G20" s="4">
        <v>-273.0</v>
      </c>
      <c r="H20" s="4">
        <v>0.0</v>
      </c>
      <c r="I20" s="4">
        <v>0.0</v>
      </c>
      <c r="J20" s="4">
        <v>120.0</v>
      </c>
      <c r="K20" s="4">
        <v>250.0</v>
      </c>
      <c r="L20" s="4">
        <f t="shared" si="1"/>
        <v>102</v>
      </c>
      <c r="M20" s="4">
        <v>15.0</v>
      </c>
      <c r="N20" s="4">
        <f t="shared" si="2"/>
        <v>138</v>
      </c>
      <c r="O20" s="4" t="s">
        <v>87</v>
      </c>
      <c r="P20" s="4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</row>
    <row r="21">
      <c r="A21" s="4">
        <v>19.0</v>
      </c>
      <c r="B21" s="4" t="s">
        <v>81</v>
      </c>
      <c r="C21" s="4" t="s">
        <v>17</v>
      </c>
      <c r="D21" s="4" t="s">
        <v>88</v>
      </c>
      <c r="E21" s="4" t="s">
        <v>89</v>
      </c>
      <c r="F21" s="4" t="s">
        <v>24</v>
      </c>
      <c r="G21" s="4">
        <v>-273.0</v>
      </c>
      <c r="H21" s="4">
        <v>100.0</v>
      </c>
      <c r="I21" s="4">
        <v>7.0</v>
      </c>
      <c r="J21" s="4">
        <v>150.0</v>
      </c>
      <c r="K21" s="4">
        <v>200.0</v>
      </c>
      <c r="L21" s="4">
        <f t="shared" si="1"/>
        <v>132</v>
      </c>
      <c r="M21" s="4">
        <v>12.0</v>
      </c>
      <c r="N21" s="4">
        <f t="shared" si="2"/>
        <v>168</v>
      </c>
      <c r="O21" s="4" t="s">
        <v>90</v>
      </c>
      <c r="P21" s="4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>
      <c r="A22" s="4">
        <v>20.0</v>
      </c>
      <c r="B22" s="4" t="s">
        <v>81</v>
      </c>
      <c r="C22" s="4" t="s">
        <v>17</v>
      </c>
      <c r="D22" s="4" t="s">
        <v>91</v>
      </c>
      <c r="E22" s="4" t="s">
        <v>92</v>
      </c>
      <c r="F22" s="4" t="s">
        <v>53</v>
      </c>
      <c r="G22" s="4">
        <v>-273.0</v>
      </c>
      <c r="H22" s="4">
        <v>10.0</v>
      </c>
      <c r="I22" s="4">
        <v>9.0</v>
      </c>
      <c r="J22" s="4">
        <v>120.0</v>
      </c>
      <c r="K22" s="4">
        <v>200.0</v>
      </c>
      <c r="L22" s="4">
        <f t="shared" si="1"/>
        <v>102</v>
      </c>
      <c r="M22" s="4">
        <v>15.0</v>
      </c>
      <c r="N22" s="4">
        <f t="shared" si="2"/>
        <v>138</v>
      </c>
      <c r="O22" s="4" t="s">
        <v>93</v>
      </c>
      <c r="P22" s="4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>
      <c r="A23" s="4">
        <v>21.0</v>
      </c>
      <c r="B23" s="4" t="s">
        <v>81</v>
      </c>
      <c r="C23" s="4" t="s">
        <v>29</v>
      </c>
      <c r="D23" s="4" t="s">
        <v>94</v>
      </c>
      <c r="E23" s="4" t="s">
        <v>95</v>
      </c>
      <c r="F23" s="4" t="s">
        <v>36</v>
      </c>
      <c r="G23" s="4">
        <v>-273.0</v>
      </c>
      <c r="H23" s="4">
        <v>-20.0</v>
      </c>
      <c r="I23" s="4">
        <v>10.0</v>
      </c>
      <c r="J23" s="4">
        <v>1000.0</v>
      </c>
      <c r="K23" s="4">
        <v>10.0</v>
      </c>
      <c r="L23" s="4">
        <f t="shared" si="1"/>
        <v>800</v>
      </c>
      <c r="M23" s="4">
        <v>20.0</v>
      </c>
      <c r="N23" s="4">
        <f t="shared" si="2"/>
        <v>1200</v>
      </c>
      <c r="O23" s="4" t="s">
        <v>96</v>
      </c>
      <c r="P23" s="4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>
      <c r="A24" s="4">
        <v>22.0</v>
      </c>
      <c r="B24" s="4" t="s">
        <v>81</v>
      </c>
      <c r="C24" s="4" t="s">
        <v>41</v>
      </c>
      <c r="D24" s="4" t="s">
        <v>97</v>
      </c>
      <c r="E24" s="4" t="s">
        <v>98</v>
      </c>
      <c r="F24" s="4" t="s">
        <v>44</v>
      </c>
      <c r="G24" s="4">
        <v>-273.0</v>
      </c>
      <c r="H24" s="4">
        <v>1200.0</v>
      </c>
      <c r="I24" s="4">
        <v>11.0</v>
      </c>
      <c r="J24" s="4">
        <v>1000.0</v>
      </c>
      <c r="K24" s="4">
        <v>50.0</v>
      </c>
      <c r="L24" s="4">
        <f t="shared" si="1"/>
        <v>700</v>
      </c>
      <c r="M24" s="4">
        <v>30.0</v>
      </c>
      <c r="N24" s="4">
        <f t="shared" si="2"/>
        <v>1300</v>
      </c>
      <c r="O24" s="4" t="s">
        <v>99</v>
      </c>
      <c r="P24" s="4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>
      <c r="A25" s="4">
        <v>23.0</v>
      </c>
      <c r="B25" s="4" t="s">
        <v>100</v>
      </c>
      <c r="C25" s="4" t="s">
        <v>17</v>
      </c>
      <c r="D25" s="4" t="s">
        <v>101</v>
      </c>
      <c r="E25" s="4" t="s">
        <v>102</v>
      </c>
      <c r="F25" s="4" t="s">
        <v>24</v>
      </c>
      <c r="G25" s="4">
        <v>-273.0</v>
      </c>
      <c r="H25" s="4">
        <v>260.0</v>
      </c>
      <c r="I25" s="4">
        <v>6.0</v>
      </c>
      <c r="J25" s="4">
        <v>240.0</v>
      </c>
      <c r="K25" s="4">
        <v>300.0</v>
      </c>
      <c r="L25" s="4">
        <f t="shared" si="1"/>
        <v>216</v>
      </c>
      <c r="M25" s="4">
        <v>10.0</v>
      </c>
      <c r="N25" s="4">
        <f t="shared" si="2"/>
        <v>264</v>
      </c>
      <c r="O25" s="4" t="s">
        <v>103</v>
      </c>
      <c r="P25" s="4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>
      <c r="A26" s="4">
        <v>24.0</v>
      </c>
      <c r="B26" s="4" t="s">
        <v>100</v>
      </c>
      <c r="C26" s="4" t="s">
        <v>17</v>
      </c>
      <c r="D26" s="4" t="s">
        <v>104</v>
      </c>
      <c r="E26" s="4" t="s">
        <v>19</v>
      </c>
      <c r="F26" s="4" t="s">
        <v>20</v>
      </c>
      <c r="G26" s="4">
        <v>-273.0</v>
      </c>
      <c r="H26" s="4">
        <v>100.0</v>
      </c>
      <c r="I26" s="4">
        <v>0.0</v>
      </c>
      <c r="J26" s="4">
        <v>200.0</v>
      </c>
      <c r="K26" s="4">
        <v>100.0</v>
      </c>
      <c r="L26" s="4">
        <f t="shared" si="1"/>
        <v>176</v>
      </c>
      <c r="M26" s="4">
        <v>12.0</v>
      </c>
      <c r="N26" s="4">
        <f t="shared" si="2"/>
        <v>224</v>
      </c>
      <c r="O26" s="4" t="s">
        <v>105</v>
      </c>
      <c r="P26" s="5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>
      <c r="A27" s="4">
        <v>25.0</v>
      </c>
      <c r="B27" s="4" t="s">
        <v>100</v>
      </c>
      <c r="C27" s="4" t="s">
        <v>17</v>
      </c>
      <c r="D27" s="4" t="s">
        <v>106</v>
      </c>
      <c r="E27" s="4" t="s">
        <v>107</v>
      </c>
      <c r="F27" s="4" t="s">
        <v>53</v>
      </c>
      <c r="G27" s="4">
        <v>-273.0</v>
      </c>
      <c r="H27" s="4">
        <v>100.0</v>
      </c>
      <c r="I27" s="4">
        <v>1.0</v>
      </c>
      <c r="J27" s="4">
        <v>300.0</v>
      </c>
      <c r="K27" s="4">
        <v>300.0</v>
      </c>
      <c r="L27" s="4">
        <f t="shared" si="1"/>
        <v>270</v>
      </c>
      <c r="M27" s="4">
        <v>10.0</v>
      </c>
      <c r="N27" s="4">
        <f t="shared" si="2"/>
        <v>330</v>
      </c>
      <c r="O27" s="4" t="s">
        <v>108</v>
      </c>
      <c r="P27" s="4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>
      <c r="A28" s="4">
        <v>26.0</v>
      </c>
      <c r="B28" s="4" t="s">
        <v>100</v>
      </c>
      <c r="C28" s="4" t="s">
        <v>17</v>
      </c>
      <c r="D28" s="4" t="s">
        <v>109</v>
      </c>
      <c r="E28" s="4" t="s">
        <v>110</v>
      </c>
      <c r="F28" s="4" t="s">
        <v>53</v>
      </c>
      <c r="G28" s="4">
        <v>-273.0</v>
      </c>
      <c r="H28" s="4">
        <v>0.0</v>
      </c>
      <c r="I28" s="4">
        <v>1.0</v>
      </c>
      <c r="J28" s="4">
        <v>300.0</v>
      </c>
      <c r="K28" s="4">
        <v>200.0</v>
      </c>
      <c r="L28" s="4">
        <f t="shared" si="1"/>
        <v>270</v>
      </c>
      <c r="M28" s="4">
        <v>10.0</v>
      </c>
      <c r="N28" s="4">
        <f t="shared" si="2"/>
        <v>330</v>
      </c>
      <c r="O28" s="4" t="s">
        <v>111</v>
      </c>
      <c r="P28" s="4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>
      <c r="A29" s="4">
        <v>27.0</v>
      </c>
      <c r="B29" s="4" t="s">
        <v>100</v>
      </c>
      <c r="C29" s="4" t="s">
        <v>29</v>
      </c>
      <c r="D29" s="4" t="s">
        <v>112</v>
      </c>
      <c r="E29" s="4" t="s">
        <v>113</v>
      </c>
      <c r="F29" s="4" t="s">
        <v>44</v>
      </c>
      <c r="G29" s="4">
        <v>-273.0</v>
      </c>
      <c r="H29" s="4">
        <v>3000.0</v>
      </c>
      <c r="I29" s="4">
        <v>9.0</v>
      </c>
      <c r="J29" s="4">
        <v>500.0</v>
      </c>
      <c r="K29" s="4">
        <v>100.0</v>
      </c>
      <c r="L29" s="4">
        <f t="shared" si="1"/>
        <v>400</v>
      </c>
      <c r="M29" s="4">
        <v>20.0</v>
      </c>
      <c r="N29" s="4">
        <f t="shared" si="2"/>
        <v>600</v>
      </c>
      <c r="O29" s="4" t="s">
        <v>114</v>
      </c>
      <c r="P29" s="4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>
      <c r="A30" s="4">
        <v>28.0</v>
      </c>
      <c r="B30" s="4" t="s">
        <v>100</v>
      </c>
      <c r="C30" s="4" t="s">
        <v>29</v>
      </c>
      <c r="D30" s="4" t="s">
        <v>115</v>
      </c>
      <c r="E30" s="4" t="s">
        <v>116</v>
      </c>
      <c r="F30" s="4" t="s">
        <v>24</v>
      </c>
      <c r="G30" s="4">
        <v>-273.0</v>
      </c>
      <c r="H30" s="4">
        <v>100.0</v>
      </c>
      <c r="I30" s="4">
        <v>9.0</v>
      </c>
      <c r="J30" s="4">
        <v>500.0</v>
      </c>
      <c r="K30" s="4">
        <v>50.0</v>
      </c>
      <c r="L30" s="4">
        <f t="shared" si="1"/>
        <v>350</v>
      </c>
      <c r="M30" s="4">
        <v>30.0</v>
      </c>
      <c r="N30" s="4">
        <f t="shared" si="2"/>
        <v>650</v>
      </c>
      <c r="O30" s="4" t="s">
        <v>117</v>
      </c>
      <c r="P30" s="4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>
      <c r="A31" s="4">
        <v>29.0</v>
      </c>
      <c r="B31" s="4" t="s">
        <v>100</v>
      </c>
      <c r="C31" s="4" t="s">
        <v>41</v>
      </c>
      <c r="D31" s="4" t="s">
        <v>118</v>
      </c>
      <c r="E31" s="4" t="s">
        <v>119</v>
      </c>
      <c r="F31" s="4" t="s">
        <v>24</v>
      </c>
      <c r="G31" s="4">
        <v>-273.0</v>
      </c>
      <c r="H31" s="4">
        <v>5000.0</v>
      </c>
      <c r="I31" s="4">
        <v>13.0</v>
      </c>
      <c r="J31" s="4">
        <v>30000.0</v>
      </c>
      <c r="K31" s="4">
        <v>1.0</v>
      </c>
      <c r="L31" s="4">
        <f t="shared" si="1"/>
        <v>27000</v>
      </c>
      <c r="M31" s="4">
        <v>10.0</v>
      </c>
      <c r="N31" s="4">
        <f t="shared" si="2"/>
        <v>33000</v>
      </c>
      <c r="O31" s="4" t="s">
        <v>120</v>
      </c>
      <c r="P31" s="4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</row>
    <row r="32">
      <c r="A32" s="4">
        <v>30.0</v>
      </c>
      <c r="B32" s="4" t="s">
        <v>100</v>
      </c>
      <c r="C32" s="4" t="s">
        <v>41</v>
      </c>
      <c r="D32" s="4" t="s">
        <v>121</v>
      </c>
      <c r="E32" s="4" t="s">
        <v>122</v>
      </c>
      <c r="F32" s="4" t="s">
        <v>79</v>
      </c>
      <c r="G32" s="4">
        <v>-273.0</v>
      </c>
      <c r="H32" s="4">
        <v>25.0</v>
      </c>
      <c r="I32" s="4">
        <v>12.0</v>
      </c>
      <c r="J32" s="4">
        <v>1000.0</v>
      </c>
      <c r="K32" s="4">
        <v>1.0</v>
      </c>
      <c r="L32" s="4">
        <f t="shared" si="1"/>
        <v>800</v>
      </c>
      <c r="M32" s="4">
        <v>20.0</v>
      </c>
      <c r="N32" s="4">
        <f t="shared" si="2"/>
        <v>1200</v>
      </c>
      <c r="O32" s="4" t="s">
        <v>123</v>
      </c>
      <c r="P32" s="4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</row>
    <row r="33">
      <c r="A33" s="4">
        <v>31.0</v>
      </c>
      <c r="B33" s="4" t="s">
        <v>124</v>
      </c>
      <c r="C33" s="4" t="s">
        <v>17</v>
      </c>
      <c r="D33" s="4" t="s">
        <v>125</v>
      </c>
      <c r="E33" s="4" t="s">
        <v>126</v>
      </c>
      <c r="F33" s="4" t="s">
        <v>48</v>
      </c>
      <c r="G33" s="4">
        <v>-273.0</v>
      </c>
      <c r="H33" s="4">
        <v>1000.0</v>
      </c>
      <c r="I33" s="4">
        <v>0.0</v>
      </c>
      <c r="J33" s="4">
        <v>200.0</v>
      </c>
      <c r="K33" s="4">
        <v>100.0</v>
      </c>
      <c r="L33" s="4">
        <f t="shared" si="1"/>
        <v>186</v>
      </c>
      <c r="M33" s="4">
        <v>7.0</v>
      </c>
      <c r="N33" s="4">
        <f t="shared" si="2"/>
        <v>214</v>
      </c>
      <c r="O33" s="4" t="s">
        <v>127</v>
      </c>
      <c r="P33" s="4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>
      <c r="A34" s="4">
        <v>32.0</v>
      </c>
      <c r="B34" s="4" t="s">
        <v>124</v>
      </c>
      <c r="C34" s="4" t="s">
        <v>17</v>
      </c>
      <c r="D34" s="4" t="s">
        <v>128</v>
      </c>
      <c r="E34" s="4" t="s">
        <v>129</v>
      </c>
      <c r="F34" s="4" t="s">
        <v>48</v>
      </c>
      <c r="G34" s="4">
        <v>-273.0</v>
      </c>
      <c r="H34" s="4">
        <v>1000.0</v>
      </c>
      <c r="I34" s="4">
        <v>2.0</v>
      </c>
      <c r="J34" s="4">
        <v>120.0</v>
      </c>
      <c r="K34" s="4">
        <v>200.0</v>
      </c>
      <c r="L34" s="4">
        <f t="shared" si="1"/>
        <v>101</v>
      </c>
      <c r="M34" s="4">
        <v>16.0</v>
      </c>
      <c r="N34" s="4">
        <f t="shared" si="2"/>
        <v>139</v>
      </c>
      <c r="O34" s="4" t="s">
        <v>130</v>
      </c>
      <c r="P34" s="4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</row>
    <row r="35">
      <c r="A35" s="4">
        <v>33.0</v>
      </c>
      <c r="B35" s="4" t="s">
        <v>124</v>
      </c>
      <c r="C35" s="4" t="s">
        <v>29</v>
      </c>
      <c r="D35" s="4" t="s">
        <v>131</v>
      </c>
      <c r="E35" s="4" t="s">
        <v>132</v>
      </c>
      <c r="F35" s="4" t="s">
        <v>48</v>
      </c>
      <c r="G35" s="4">
        <v>-273.0</v>
      </c>
      <c r="H35" s="4">
        <v>400.0</v>
      </c>
      <c r="I35" s="4">
        <v>1.0</v>
      </c>
      <c r="J35" s="4">
        <v>300.0</v>
      </c>
      <c r="K35" s="4">
        <v>100.0</v>
      </c>
      <c r="L35" s="4">
        <f t="shared" si="1"/>
        <v>249</v>
      </c>
      <c r="M35" s="4">
        <v>17.0</v>
      </c>
      <c r="N35" s="4">
        <f t="shared" si="2"/>
        <v>351</v>
      </c>
      <c r="O35" s="4" t="s">
        <v>133</v>
      </c>
      <c r="P35" s="4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>
      <c r="A36" s="4">
        <v>34.0</v>
      </c>
      <c r="B36" s="4" t="s">
        <v>124</v>
      </c>
      <c r="C36" s="4" t="s">
        <v>29</v>
      </c>
      <c r="D36" s="4" t="s">
        <v>134</v>
      </c>
      <c r="E36" s="4" t="s">
        <v>135</v>
      </c>
      <c r="F36" s="4" t="s">
        <v>24</v>
      </c>
      <c r="G36" s="4">
        <v>-273.0</v>
      </c>
      <c r="H36" s="4">
        <v>400.0</v>
      </c>
      <c r="I36" s="4">
        <v>9.0</v>
      </c>
      <c r="J36" s="4">
        <v>200.0</v>
      </c>
      <c r="K36" s="4">
        <v>300.0</v>
      </c>
      <c r="L36" s="4">
        <f t="shared" si="1"/>
        <v>170</v>
      </c>
      <c r="M36" s="4">
        <v>15.0</v>
      </c>
      <c r="N36" s="4">
        <f t="shared" si="2"/>
        <v>230</v>
      </c>
      <c r="O36" s="4" t="s">
        <v>136</v>
      </c>
      <c r="P36" s="4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</row>
    <row r="37">
      <c r="A37" s="4">
        <v>35.0</v>
      </c>
      <c r="B37" s="4" t="s">
        <v>124</v>
      </c>
      <c r="C37" s="4" t="s">
        <v>41</v>
      </c>
      <c r="D37" s="4" t="s">
        <v>137</v>
      </c>
      <c r="E37" s="4" t="s">
        <v>138</v>
      </c>
      <c r="F37" s="4" t="s">
        <v>48</v>
      </c>
      <c r="G37" s="4">
        <v>-273.0</v>
      </c>
      <c r="H37" s="4">
        <v>80.0</v>
      </c>
      <c r="I37" s="4">
        <v>13.0</v>
      </c>
      <c r="J37" s="4">
        <v>500.0</v>
      </c>
      <c r="K37" s="4">
        <v>50.0</v>
      </c>
      <c r="L37" s="4">
        <f t="shared" si="1"/>
        <v>400</v>
      </c>
      <c r="M37" s="4">
        <v>20.0</v>
      </c>
      <c r="N37" s="4">
        <f t="shared" si="2"/>
        <v>600</v>
      </c>
      <c r="O37" s="4" t="s">
        <v>139</v>
      </c>
      <c r="P37" s="4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>
      <c r="A38" s="4">
        <v>36.0</v>
      </c>
      <c r="B38" s="4" t="s">
        <v>124</v>
      </c>
      <c r="C38" s="4" t="s">
        <v>41</v>
      </c>
      <c r="D38" s="4" t="s">
        <v>140</v>
      </c>
      <c r="E38" s="4" t="s">
        <v>141</v>
      </c>
      <c r="F38" s="4" t="s">
        <v>48</v>
      </c>
      <c r="G38" s="4">
        <v>-273.0</v>
      </c>
      <c r="H38" s="4">
        <v>100.0</v>
      </c>
      <c r="I38" s="4">
        <v>5.0</v>
      </c>
      <c r="J38" s="4">
        <v>450.0</v>
      </c>
      <c r="K38" s="4">
        <v>100.0</v>
      </c>
      <c r="L38" s="4">
        <f t="shared" si="1"/>
        <v>383</v>
      </c>
      <c r="M38" s="4">
        <v>15.0</v>
      </c>
      <c r="N38" s="4">
        <f t="shared" si="2"/>
        <v>518</v>
      </c>
      <c r="O38" s="4" t="s">
        <v>142</v>
      </c>
      <c r="P38" s="4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</row>
  </sheetData>
  <dataValidations>
    <dataValidation type="list" allowBlank="1" showErrorMessage="1" sqref="F2:F38">
      <formula1>"식량,향신료,소재,광물,보석,사치품,유물,무기,동물"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6" width="2.63"/>
  </cols>
  <sheetData>
    <row r="1">
      <c r="A1" s="6">
        <v>0.0</v>
      </c>
      <c r="B1" s="7"/>
      <c r="C1" s="7"/>
      <c r="D1" s="7"/>
      <c r="E1" s="7"/>
      <c r="F1" s="8"/>
      <c r="G1" s="7"/>
      <c r="H1" s="7"/>
      <c r="I1" s="7"/>
    </row>
    <row r="2">
      <c r="A2" s="9"/>
      <c r="B2" s="7"/>
      <c r="C2" s="7"/>
      <c r="D2" s="7"/>
      <c r="E2" s="7"/>
      <c r="F2" s="8"/>
      <c r="G2" s="7"/>
      <c r="H2" s="10"/>
      <c r="I2" s="7" t="s">
        <v>8</v>
      </c>
    </row>
    <row r="3">
      <c r="A3" s="9"/>
      <c r="B3" s="7"/>
      <c r="C3" s="7"/>
      <c r="D3" s="11"/>
      <c r="E3" s="7"/>
      <c r="F3" s="8"/>
      <c r="G3" s="7"/>
      <c r="H3" s="11"/>
      <c r="I3" s="7" t="s">
        <v>143</v>
      </c>
    </row>
    <row r="4">
      <c r="A4" s="9"/>
      <c r="B4" s="7"/>
      <c r="C4" s="7"/>
      <c r="D4" s="7"/>
      <c r="E4" s="7"/>
      <c r="F4" s="8"/>
      <c r="G4" s="7"/>
      <c r="H4" s="7"/>
      <c r="I4" s="7"/>
    </row>
    <row r="5">
      <c r="A5" s="12"/>
      <c r="B5" s="13"/>
      <c r="C5" s="13"/>
      <c r="D5" s="13"/>
      <c r="E5" s="13"/>
      <c r="F5" s="14"/>
      <c r="G5" s="7"/>
      <c r="H5" s="7"/>
      <c r="I5" s="7"/>
    </row>
    <row r="6">
      <c r="A6" s="6">
        <v>1.0</v>
      </c>
      <c r="B6" s="7"/>
      <c r="C6" s="7"/>
      <c r="D6" s="7"/>
      <c r="E6" s="7"/>
      <c r="F6" s="8"/>
      <c r="G6" s="7"/>
      <c r="H6" s="7"/>
      <c r="I6" s="7"/>
    </row>
    <row r="7">
      <c r="A7" s="9"/>
      <c r="B7" s="7"/>
      <c r="C7" s="7"/>
      <c r="D7" s="7"/>
      <c r="E7" s="7"/>
      <c r="F7" s="8"/>
      <c r="G7" s="7"/>
      <c r="H7" s="7"/>
      <c r="I7" s="7"/>
    </row>
    <row r="8">
      <c r="A8" s="9"/>
      <c r="B8" s="7"/>
      <c r="C8" s="10"/>
      <c r="D8" s="11"/>
      <c r="E8" s="7"/>
      <c r="F8" s="8"/>
      <c r="G8" s="7"/>
      <c r="H8" s="7"/>
      <c r="I8" s="7"/>
    </row>
    <row r="9">
      <c r="A9" s="9"/>
      <c r="B9" s="7"/>
      <c r="C9" s="7"/>
      <c r="D9" s="7"/>
      <c r="E9" s="7"/>
      <c r="F9" s="8"/>
      <c r="G9" s="7"/>
      <c r="H9" s="7"/>
      <c r="I9" s="7"/>
    </row>
    <row r="10">
      <c r="A10" s="12"/>
      <c r="B10" s="13"/>
      <c r="C10" s="13"/>
      <c r="D10" s="13"/>
      <c r="E10" s="13"/>
      <c r="F10" s="14"/>
      <c r="G10" s="7"/>
      <c r="H10" s="7"/>
      <c r="I10" s="7"/>
    </row>
    <row r="11">
      <c r="A11" s="6">
        <v>2.0</v>
      </c>
      <c r="B11" s="7"/>
      <c r="C11" s="7"/>
      <c r="D11" s="7"/>
      <c r="E11" s="7"/>
      <c r="F11" s="8"/>
      <c r="G11" s="7"/>
      <c r="H11" s="7"/>
      <c r="I11" s="7"/>
    </row>
    <row r="12">
      <c r="A12" s="9"/>
      <c r="B12" s="7"/>
      <c r="C12" s="7"/>
      <c r="D12" s="7"/>
      <c r="E12" s="7"/>
      <c r="F12" s="8"/>
      <c r="G12" s="7"/>
      <c r="H12" s="7"/>
      <c r="I12" s="7"/>
    </row>
    <row r="13">
      <c r="A13" s="9"/>
      <c r="B13" s="7"/>
      <c r="C13" s="10"/>
      <c r="D13" s="11"/>
      <c r="E13" s="10"/>
      <c r="F13" s="8"/>
      <c r="G13" s="7"/>
      <c r="H13" s="7"/>
      <c r="I13" s="7"/>
    </row>
    <row r="14">
      <c r="A14" s="9"/>
      <c r="B14" s="7"/>
      <c r="C14" s="7"/>
      <c r="D14" s="7"/>
      <c r="E14" s="7"/>
      <c r="F14" s="8"/>
      <c r="G14" s="7"/>
      <c r="H14" s="7"/>
      <c r="I14" s="7"/>
    </row>
    <row r="15">
      <c r="A15" s="9"/>
      <c r="B15" s="7"/>
      <c r="C15" s="7"/>
      <c r="D15" s="7"/>
      <c r="E15" s="7"/>
      <c r="F15" s="8"/>
      <c r="G15" s="7"/>
      <c r="H15" s="7"/>
      <c r="I15" s="7"/>
    </row>
    <row r="16">
      <c r="A16" s="12"/>
      <c r="B16" s="13"/>
      <c r="C16" s="13"/>
      <c r="D16" s="13"/>
      <c r="E16" s="13"/>
      <c r="F16" s="14"/>
      <c r="G16" s="7"/>
      <c r="H16" s="7"/>
      <c r="I16" s="7"/>
    </row>
    <row r="17">
      <c r="A17" s="6">
        <v>3.0</v>
      </c>
      <c r="B17" s="7"/>
      <c r="C17" s="7"/>
      <c r="D17" s="7"/>
      <c r="E17" s="7"/>
      <c r="F17" s="8"/>
      <c r="G17" s="7"/>
      <c r="H17" s="7"/>
      <c r="I17" s="7"/>
    </row>
    <row r="18">
      <c r="A18" s="9"/>
      <c r="B18" s="7"/>
      <c r="C18" s="7"/>
      <c r="D18" s="7"/>
      <c r="E18" s="7"/>
      <c r="F18" s="8"/>
      <c r="G18" s="7"/>
      <c r="H18" s="7"/>
      <c r="I18" s="7"/>
    </row>
    <row r="19">
      <c r="A19" s="9"/>
      <c r="B19" s="10"/>
      <c r="C19" s="10"/>
      <c r="D19" s="11"/>
      <c r="F19" s="15"/>
      <c r="G19" s="7"/>
      <c r="H19" s="7"/>
      <c r="I19" s="7"/>
    </row>
    <row r="20">
      <c r="A20" s="9"/>
      <c r="B20" s="7"/>
      <c r="C20" s="7"/>
      <c r="D20" s="10"/>
      <c r="F20" s="15"/>
      <c r="G20" s="7"/>
      <c r="H20" s="7"/>
      <c r="I20" s="7"/>
    </row>
    <row r="21">
      <c r="A21" s="12"/>
      <c r="B21" s="7"/>
      <c r="C21" s="7"/>
      <c r="D21" s="7"/>
      <c r="E21" s="7"/>
      <c r="F21" s="8"/>
      <c r="G21" s="7"/>
      <c r="H21" s="7"/>
      <c r="I21" s="7"/>
    </row>
    <row r="22">
      <c r="A22" s="6">
        <v>4.0</v>
      </c>
      <c r="B22" s="16"/>
      <c r="C22" s="16"/>
      <c r="D22" s="16"/>
      <c r="E22" s="16"/>
      <c r="F22" s="17"/>
      <c r="G22" s="7"/>
      <c r="H22" s="7"/>
      <c r="I22" s="7"/>
    </row>
    <row r="23">
      <c r="A23" s="9"/>
      <c r="B23" s="7"/>
      <c r="C23" s="7"/>
      <c r="D23" s="7"/>
      <c r="E23" s="10"/>
      <c r="F23" s="8"/>
      <c r="G23" s="7"/>
      <c r="H23" s="7"/>
      <c r="I23" s="7"/>
    </row>
    <row r="24">
      <c r="A24" s="9"/>
      <c r="B24" s="7"/>
      <c r="C24" s="10"/>
      <c r="D24" s="10"/>
      <c r="E24" s="11"/>
      <c r="F24" s="8"/>
      <c r="G24" s="7"/>
      <c r="H24" s="7"/>
      <c r="I24" s="7"/>
    </row>
    <row r="25">
      <c r="A25" s="9"/>
      <c r="B25" s="7"/>
      <c r="C25" s="7"/>
      <c r="D25" s="7"/>
      <c r="E25" s="7"/>
      <c r="F25" s="8"/>
      <c r="G25" s="7"/>
      <c r="H25" s="7"/>
      <c r="I25" s="7"/>
    </row>
    <row r="26">
      <c r="A26" s="12"/>
      <c r="B26" s="13"/>
      <c r="C26" s="13"/>
      <c r="D26" s="13"/>
      <c r="E26" s="13"/>
      <c r="F26" s="14"/>
      <c r="G26" s="7"/>
      <c r="H26" s="7"/>
      <c r="I26" s="7"/>
    </row>
    <row r="27">
      <c r="A27" s="6">
        <v>5.0</v>
      </c>
      <c r="B27" s="16"/>
      <c r="C27" s="16"/>
      <c r="D27" s="16"/>
      <c r="E27" s="16"/>
      <c r="F27" s="17"/>
      <c r="G27" s="7"/>
      <c r="H27" s="7"/>
      <c r="I27" s="7"/>
    </row>
    <row r="28">
      <c r="A28" s="9"/>
      <c r="B28" s="7"/>
      <c r="C28" s="7"/>
      <c r="D28" s="10"/>
      <c r="E28" s="7"/>
      <c r="F28" s="8"/>
      <c r="G28" s="7"/>
      <c r="H28" s="7"/>
      <c r="I28" s="7"/>
    </row>
    <row r="29">
      <c r="A29" s="9"/>
      <c r="B29" s="7"/>
      <c r="C29" s="10"/>
      <c r="D29" s="11"/>
      <c r="E29" s="10"/>
      <c r="F29" s="8"/>
      <c r="G29" s="7"/>
      <c r="H29" s="7"/>
      <c r="I29" s="7"/>
    </row>
    <row r="30">
      <c r="A30" s="9"/>
      <c r="B30" s="7"/>
      <c r="C30" s="7"/>
      <c r="D30" s="7"/>
      <c r="E30" s="7"/>
      <c r="F30" s="8"/>
      <c r="G30" s="7"/>
      <c r="H30" s="7"/>
      <c r="I30" s="7"/>
    </row>
    <row r="31">
      <c r="A31" s="12"/>
      <c r="B31" s="13"/>
      <c r="C31" s="13"/>
      <c r="D31" s="13"/>
      <c r="E31" s="13"/>
      <c r="F31" s="14"/>
      <c r="G31" s="7"/>
      <c r="H31" s="7"/>
      <c r="I31" s="7"/>
    </row>
    <row r="32">
      <c r="A32" s="6">
        <v>6.0</v>
      </c>
      <c r="B32" s="16"/>
      <c r="C32" s="16"/>
      <c r="D32" s="16"/>
      <c r="E32" s="16"/>
      <c r="F32" s="17"/>
      <c r="G32" s="7"/>
      <c r="H32" s="7"/>
      <c r="I32" s="7"/>
    </row>
    <row r="33">
      <c r="A33" s="9"/>
      <c r="B33" s="7"/>
      <c r="C33" s="7"/>
      <c r="D33" s="7"/>
      <c r="E33" s="7"/>
      <c r="F33" s="8"/>
      <c r="G33" s="7"/>
      <c r="H33" s="7"/>
      <c r="I33" s="7"/>
    </row>
    <row r="34">
      <c r="A34" s="9"/>
      <c r="B34" s="10"/>
      <c r="C34" s="10"/>
      <c r="D34" s="11"/>
      <c r="E34" s="10"/>
      <c r="F34" s="8"/>
      <c r="G34" s="7"/>
      <c r="H34" s="7"/>
      <c r="I34" s="7"/>
    </row>
    <row r="35">
      <c r="A35" s="9"/>
      <c r="F35" s="8"/>
      <c r="G35" s="7"/>
      <c r="H35" s="7"/>
      <c r="I35" s="7"/>
    </row>
    <row r="36">
      <c r="A36" s="12"/>
      <c r="B36" s="13"/>
      <c r="C36" s="13"/>
      <c r="D36" s="13"/>
      <c r="E36" s="13"/>
      <c r="F36" s="14"/>
      <c r="G36" s="7"/>
      <c r="H36" s="7"/>
      <c r="I36" s="7"/>
    </row>
    <row r="37">
      <c r="A37" s="6">
        <v>7.0</v>
      </c>
      <c r="B37" s="16"/>
      <c r="C37" s="16"/>
      <c r="D37" s="16"/>
      <c r="E37" s="16"/>
      <c r="F37" s="17"/>
      <c r="G37" s="7"/>
      <c r="H37" s="7"/>
      <c r="I37" s="7"/>
    </row>
    <row r="38">
      <c r="A38" s="9"/>
      <c r="B38" s="7"/>
      <c r="C38" s="10"/>
      <c r="D38" s="10"/>
      <c r="E38" s="7"/>
      <c r="F38" s="8"/>
      <c r="G38" s="7"/>
      <c r="H38" s="7"/>
      <c r="I38" s="7"/>
    </row>
    <row r="39">
      <c r="A39" s="9"/>
      <c r="B39" s="7"/>
      <c r="C39" s="7"/>
      <c r="D39" s="11"/>
      <c r="E39" s="10"/>
      <c r="F39" s="8"/>
      <c r="G39" s="7"/>
      <c r="H39" s="7"/>
      <c r="I39" s="7"/>
    </row>
    <row r="40">
      <c r="A40" s="9"/>
      <c r="B40" s="7"/>
      <c r="C40" s="7"/>
      <c r="D40" s="7"/>
      <c r="E40" s="7"/>
      <c r="F40" s="8"/>
      <c r="G40" s="7"/>
      <c r="H40" s="7"/>
      <c r="I40" s="7"/>
    </row>
    <row r="41">
      <c r="A41" s="12"/>
      <c r="B41" s="13"/>
      <c r="C41" s="13"/>
      <c r="D41" s="13"/>
      <c r="E41" s="13"/>
      <c r="F41" s="14"/>
      <c r="G41" s="7"/>
      <c r="H41" s="7"/>
      <c r="I41" s="7"/>
    </row>
    <row r="42">
      <c r="A42" s="6">
        <v>8.0</v>
      </c>
      <c r="B42" s="16"/>
      <c r="C42" s="16"/>
      <c r="D42" s="16"/>
      <c r="E42" s="16"/>
      <c r="F42" s="17"/>
      <c r="G42" s="7"/>
      <c r="H42" s="7"/>
      <c r="I42" s="7"/>
    </row>
    <row r="43">
      <c r="A43" s="9"/>
      <c r="B43" s="7"/>
      <c r="C43" s="7"/>
      <c r="D43" s="10"/>
      <c r="E43" s="10"/>
      <c r="F43" s="8"/>
      <c r="G43" s="7"/>
      <c r="H43" s="7"/>
      <c r="I43" s="7"/>
    </row>
    <row r="44">
      <c r="A44" s="9"/>
      <c r="B44" s="7"/>
      <c r="C44" s="10"/>
      <c r="D44" s="11"/>
      <c r="E44" s="7"/>
      <c r="F44" s="8"/>
      <c r="G44" s="7"/>
      <c r="H44" s="7"/>
      <c r="I44" s="7"/>
    </row>
    <row r="45">
      <c r="A45" s="9"/>
      <c r="B45" s="7"/>
      <c r="C45" s="7"/>
      <c r="D45" s="7"/>
      <c r="E45" s="7"/>
      <c r="F45" s="8"/>
      <c r="G45" s="7"/>
      <c r="H45" s="7"/>
      <c r="I45" s="7"/>
    </row>
    <row r="46">
      <c r="A46" s="12"/>
      <c r="B46" s="13"/>
      <c r="C46" s="13"/>
      <c r="D46" s="13"/>
      <c r="E46" s="13"/>
      <c r="F46" s="14"/>
      <c r="G46" s="7"/>
      <c r="H46" s="7"/>
      <c r="I46" s="7"/>
    </row>
    <row r="47">
      <c r="A47" s="6">
        <v>9.0</v>
      </c>
      <c r="B47" s="16"/>
      <c r="C47" s="16"/>
      <c r="D47" s="16"/>
      <c r="E47" s="16"/>
      <c r="F47" s="17"/>
      <c r="G47" s="7"/>
      <c r="H47" s="7"/>
      <c r="I47" s="7"/>
    </row>
    <row r="48">
      <c r="A48" s="9"/>
      <c r="B48" s="7"/>
      <c r="C48" s="10"/>
      <c r="D48" s="10"/>
      <c r="E48" s="7"/>
      <c r="F48" s="8"/>
      <c r="G48" s="7"/>
      <c r="H48" s="7"/>
      <c r="I48" s="7"/>
    </row>
    <row r="49">
      <c r="A49" s="9"/>
      <c r="B49" s="7"/>
      <c r="C49" s="10"/>
      <c r="D49" s="11"/>
      <c r="E49" s="7"/>
      <c r="F49" s="8"/>
      <c r="G49" s="7"/>
      <c r="H49" s="7"/>
      <c r="I49" s="7"/>
    </row>
    <row r="50">
      <c r="A50" s="9"/>
      <c r="B50" s="7"/>
      <c r="C50" s="7"/>
      <c r="D50" s="7"/>
      <c r="E50" s="7"/>
      <c r="F50" s="8"/>
      <c r="G50" s="7"/>
      <c r="H50" s="7"/>
      <c r="I50" s="7"/>
    </row>
    <row r="51">
      <c r="A51" s="12"/>
      <c r="B51" s="13"/>
      <c r="C51" s="13"/>
      <c r="D51" s="13"/>
      <c r="E51" s="13"/>
      <c r="F51" s="14"/>
      <c r="G51" s="7"/>
      <c r="H51" s="7"/>
      <c r="I51" s="7"/>
    </row>
    <row r="52">
      <c r="A52" s="6">
        <v>10.0</v>
      </c>
      <c r="B52" s="16"/>
      <c r="C52" s="16"/>
      <c r="D52" s="16"/>
      <c r="E52" s="16"/>
      <c r="F52" s="17"/>
      <c r="G52" s="7"/>
      <c r="H52" s="7"/>
      <c r="I52" s="7"/>
    </row>
    <row r="53">
      <c r="A53" s="9"/>
      <c r="B53" s="7"/>
      <c r="C53" s="7"/>
      <c r="D53" s="10"/>
      <c r="E53" s="7"/>
      <c r="F53" s="8"/>
      <c r="G53" s="7"/>
      <c r="H53" s="7"/>
      <c r="I53" s="7"/>
    </row>
    <row r="54">
      <c r="A54" s="9"/>
      <c r="B54" s="7"/>
      <c r="C54" s="10"/>
      <c r="D54" s="11"/>
      <c r="E54" s="7"/>
      <c r="F54" s="8"/>
      <c r="G54" s="7"/>
      <c r="H54" s="7"/>
      <c r="I54" s="7"/>
    </row>
    <row r="55">
      <c r="A55" s="9"/>
      <c r="B55" s="7"/>
      <c r="C55" s="10"/>
      <c r="D55" s="10"/>
      <c r="E55" s="7"/>
      <c r="F55" s="8"/>
      <c r="G55" s="7"/>
      <c r="H55" s="7"/>
      <c r="I55" s="7"/>
    </row>
    <row r="56">
      <c r="A56" s="12"/>
      <c r="B56" s="13"/>
      <c r="C56" s="13"/>
      <c r="D56" s="13"/>
      <c r="E56" s="13"/>
      <c r="F56" s="14"/>
      <c r="G56" s="7"/>
      <c r="H56" s="7"/>
      <c r="I56" s="7"/>
    </row>
    <row r="57">
      <c r="A57" s="6">
        <v>11.0</v>
      </c>
      <c r="B57" s="16"/>
      <c r="C57" s="16"/>
      <c r="D57" s="16"/>
      <c r="E57" s="16"/>
      <c r="F57" s="17"/>
      <c r="G57" s="7"/>
      <c r="H57" s="7"/>
      <c r="I57" s="7"/>
    </row>
    <row r="58">
      <c r="A58" s="9"/>
      <c r="B58" s="7"/>
      <c r="C58" s="10"/>
      <c r="D58" s="10"/>
      <c r="E58" s="10"/>
      <c r="F58" s="8"/>
      <c r="G58" s="7"/>
      <c r="H58" s="7"/>
      <c r="I58" s="7"/>
    </row>
    <row r="59">
      <c r="A59" s="9"/>
      <c r="B59" s="7"/>
      <c r="C59" s="10"/>
      <c r="D59" s="11"/>
      <c r="E59" s="10"/>
      <c r="F59" s="8"/>
      <c r="G59" s="7"/>
      <c r="H59" s="7"/>
      <c r="I59" s="7"/>
    </row>
    <row r="60">
      <c r="A60" s="9"/>
      <c r="B60" s="7"/>
      <c r="C60" s="7"/>
      <c r="D60" s="7"/>
      <c r="E60" s="7"/>
      <c r="F60" s="8"/>
      <c r="G60" s="7"/>
      <c r="H60" s="7"/>
      <c r="I60" s="7"/>
    </row>
    <row r="61">
      <c r="A61" s="12"/>
      <c r="B61" s="13"/>
      <c r="C61" s="13"/>
      <c r="D61" s="13"/>
      <c r="E61" s="13"/>
      <c r="F61" s="14"/>
      <c r="G61" s="7"/>
      <c r="H61" s="7"/>
      <c r="I61" s="7"/>
    </row>
    <row r="62">
      <c r="A62" s="6">
        <v>12.0</v>
      </c>
      <c r="B62" s="16"/>
      <c r="C62" s="16"/>
      <c r="D62" s="16"/>
      <c r="E62" s="16"/>
      <c r="F62" s="17"/>
      <c r="G62" s="7"/>
      <c r="H62" s="7"/>
      <c r="I62" s="7"/>
    </row>
    <row r="63">
      <c r="A63" s="9"/>
      <c r="B63" s="7"/>
      <c r="F63" s="8"/>
      <c r="G63" s="7"/>
      <c r="H63" s="7"/>
      <c r="I63" s="7"/>
    </row>
    <row r="64">
      <c r="A64" s="9"/>
      <c r="B64" s="7"/>
      <c r="D64" s="11"/>
      <c r="E64" s="10"/>
      <c r="F64" s="18"/>
      <c r="G64" s="7"/>
      <c r="H64" s="7"/>
      <c r="I64" s="7"/>
    </row>
    <row r="65">
      <c r="A65" s="9"/>
      <c r="B65" s="7"/>
      <c r="C65" s="7"/>
      <c r="D65" s="10"/>
      <c r="E65" s="7"/>
      <c r="F65" s="18"/>
      <c r="G65" s="7"/>
      <c r="H65" s="7"/>
      <c r="I65" s="7"/>
    </row>
    <row r="66">
      <c r="A66" s="12"/>
      <c r="B66" s="13"/>
      <c r="C66" s="13"/>
      <c r="D66" s="13"/>
      <c r="E66" s="13"/>
      <c r="F66" s="14"/>
      <c r="G66" s="7"/>
      <c r="H66" s="7"/>
      <c r="I66" s="7"/>
    </row>
    <row r="67">
      <c r="A67" s="6">
        <v>13.0</v>
      </c>
      <c r="B67" s="16"/>
      <c r="C67" s="16"/>
      <c r="D67" s="16"/>
      <c r="E67" s="16"/>
      <c r="F67" s="17"/>
      <c r="G67" s="7"/>
      <c r="H67" s="7"/>
      <c r="I67" s="7"/>
    </row>
    <row r="68">
      <c r="A68" s="9"/>
      <c r="B68" s="7"/>
      <c r="C68" s="10"/>
      <c r="D68" s="10"/>
      <c r="E68" s="10"/>
      <c r="F68" s="8"/>
      <c r="G68" s="7"/>
      <c r="H68" s="7"/>
      <c r="I68" s="7"/>
    </row>
    <row r="69">
      <c r="A69" s="9"/>
      <c r="B69" s="7"/>
      <c r="C69" s="10"/>
      <c r="D69" s="11"/>
      <c r="E69" s="10"/>
      <c r="F69" s="8"/>
      <c r="G69" s="7"/>
      <c r="H69" s="7"/>
      <c r="I69" s="7"/>
    </row>
    <row r="70">
      <c r="A70" s="9"/>
      <c r="B70" s="7"/>
      <c r="C70" s="10"/>
      <c r="D70" s="10"/>
      <c r="E70" s="10"/>
      <c r="F70" s="8"/>
      <c r="G70" s="7"/>
      <c r="H70" s="7"/>
      <c r="I70" s="7"/>
    </row>
    <row r="71">
      <c r="A71" s="12"/>
      <c r="B71" s="13"/>
      <c r="C71" s="13"/>
      <c r="D71" s="13"/>
      <c r="E71" s="13"/>
      <c r="F71" s="14"/>
      <c r="G71" s="7"/>
      <c r="H71" s="7"/>
      <c r="I71" s="7"/>
    </row>
  </sheetData>
  <mergeCells count="14">
    <mergeCell ref="A37:A41"/>
    <mergeCell ref="A42:A46"/>
    <mergeCell ref="A47:A51"/>
    <mergeCell ref="A52:A56"/>
    <mergeCell ref="A57:A61"/>
    <mergeCell ref="A62:A66"/>
    <mergeCell ref="A67:A71"/>
    <mergeCell ref="A1:A5"/>
    <mergeCell ref="A6:A10"/>
    <mergeCell ref="A11:A16"/>
    <mergeCell ref="A17:A21"/>
    <mergeCell ref="A22:A26"/>
    <mergeCell ref="A27:A31"/>
    <mergeCell ref="A32:A3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88"/>
    <col customWidth="1" min="2" max="2" width="13.63"/>
    <col customWidth="1" min="3" max="3" width="20.75"/>
    <col customWidth="1" min="4" max="5" width="10.25"/>
    <col customWidth="1" min="6" max="6" width="6.38"/>
    <col customWidth="1" min="7" max="7" width="22.5"/>
    <col customWidth="1" min="8" max="8" width="6.88"/>
    <col customWidth="1" min="9" max="29" width="13.63"/>
  </cols>
  <sheetData>
    <row r="1">
      <c r="A1" s="19" t="s">
        <v>144</v>
      </c>
      <c r="B1" s="19" t="s">
        <v>145</v>
      </c>
      <c r="C1" s="19" t="s">
        <v>146</v>
      </c>
      <c r="D1" s="19" t="s">
        <v>147</v>
      </c>
      <c r="E1" s="19" t="s">
        <v>148</v>
      </c>
      <c r="F1" s="19" t="s">
        <v>149</v>
      </c>
      <c r="G1" s="19" t="s">
        <v>150</v>
      </c>
      <c r="H1" s="19" t="s">
        <v>8</v>
      </c>
      <c r="I1" s="19" t="s">
        <v>151</v>
      </c>
      <c r="J1" s="19" t="s">
        <v>152</v>
      </c>
      <c r="K1" s="19" t="s">
        <v>153</v>
      </c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</row>
    <row r="2">
      <c r="A2" s="21" t="s">
        <v>154</v>
      </c>
      <c r="B2" s="21" t="s">
        <v>155</v>
      </c>
      <c r="C2" s="21" t="s">
        <v>156</v>
      </c>
      <c r="D2" s="21" t="s">
        <v>157</v>
      </c>
      <c r="E2" s="21" t="s">
        <v>157</v>
      </c>
      <c r="F2" s="21" t="s">
        <v>157</v>
      </c>
      <c r="G2" s="21" t="s">
        <v>157</v>
      </c>
      <c r="H2" s="21" t="s">
        <v>157</v>
      </c>
      <c r="I2" s="21">
        <v>5.0</v>
      </c>
      <c r="J2" s="21" t="s">
        <v>157</v>
      </c>
      <c r="K2" s="21" t="s">
        <v>157</v>
      </c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</row>
    <row r="3">
      <c r="A3" s="21" t="s">
        <v>154</v>
      </c>
      <c r="B3" s="21" t="s">
        <v>158</v>
      </c>
      <c r="C3" s="21" t="s">
        <v>156</v>
      </c>
      <c r="D3" s="21" t="s">
        <v>157</v>
      </c>
      <c r="E3" s="21" t="s">
        <v>157</v>
      </c>
      <c r="F3" s="21" t="s">
        <v>157</v>
      </c>
      <c r="G3" s="21" t="s">
        <v>159</v>
      </c>
      <c r="H3" s="21" t="s">
        <v>157</v>
      </c>
      <c r="I3" s="21">
        <v>10.0</v>
      </c>
      <c r="J3" s="21" t="s">
        <v>157</v>
      </c>
      <c r="K3" s="21" t="s">
        <v>157</v>
      </c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</row>
    <row r="4">
      <c r="A4" s="21" t="s">
        <v>154</v>
      </c>
      <c r="B4" s="21" t="s">
        <v>160</v>
      </c>
      <c r="C4" s="21" t="s">
        <v>156</v>
      </c>
      <c r="D4" s="21" t="s">
        <v>157</v>
      </c>
      <c r="E4" s="21" t="s">
        <v>157</v>
      </c>
      <c r="F4" s="21" t="s">
        <v>157</v>
      </c>
      <c r="G4" s="21" t="s">
        <v>161</v>
      </c>
      <c r="H4" s="21" t="s">
        <v>157</v>
      </c>
      <c r="I4" s="21">
        <v>20.0</v>
      </c>
      <c r="J4" s="21" t="s">
        <v>157</v>
      </c>
      <c r="K4" s="21" t="s">
        <v>157</v>
      </c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</row>
    <row r="5">
      <c r="A5" s="21" t="s">
        <v>162</v>
      </c>
      <c r="B5" s="21" t="s">
        <v>163</v>
      </c>
      <c r="C5" s="21" t="s">
        <v>164</v>
      </c>
      <c r="D5" s="21">
        <v>20.0</v>
      </c>
      <c r="E5" s="21">
        <v>60.0</v>
      </c>
      <c r="F5" s="21">
        <v>100.0</v>
      </c>
      <c r="G5" s="21" t="s">
        <v>165</v>
      </c>
      <c r="H5" s="21" t="s">
        <v>166</v>
      </c>
      <c r="I5" s="21">
        <v>2500.0</v>
      </c>
      <c r="J5" s="21">
        <v>50.0</v>
      </c>
      <c r="K5" s="21" t="s">
        <v>167</v>
      </c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</row>
    <row r="6">
      <c r="A6" s="21" t="s">
        <v>162</v>
      </c>
      <c r="B6" s="21" t="s">
        <v>168</v>
      </c>
      <c r="C6" s="21" t="s">
        <v>164</v>
      </c>
      <c r="D6" s="21">
        <v>40.0</v>
      </c>
      <c r="E6" s="21">
        <v>120.0</v>
      </c>
      <c r="F6" s="21">
        <v>200.0</v>
      </c>
      <c r="G6" s="21" t="s">
        <v>169</v>
      </c>
      <c r="H6" s="21" t="s">
        <v>170</v>
      </c>
      <c r="I6" s="21">
        <v>4000.0</v>
      </c>
      <c r="J6" s="21">
        <v>75.0</v>
      </c>
      <c r="K6" s="21" t="s">
        <v>171</v>
      </c>
      <c r="M6" s="21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</row>
    <row r="7">
      <c r="A7" s="21" t="s">
        <v>162</v>
      </c>
      <c r="B7" s="21" t="s">
        <v>172</v>
      </c>
      <c r="C7" s="21" t="s">
        <v>164</v>
      </c>
      <c r="D7" s="21">
        <v>60.0</v>
      </c>
      <c r="E7" s="21">
        <v>180.0</v>
      </c>
      <c r="F7" s="21">
        <v>300.0</v>
      </c>
      <c r="G7" s="21" t="s">
        <v>173</v>
      </c>
      <c r="H7" s="21" t="s">
        <v>174</v>
      </c>
      <c r="I7" s="21">
        <v>7000.0</v>
      </c>
      <c r="J7" s="21">
        <v>100.0</v>
      </c>
      <c r="K7" s="21" t="s">
        <v>175</v>
      </c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</row>
    <row r="8">
      <c r="A8" s="21" t="s">
        <v>176</v>
      </c>
      <c r="B8" s="21" t="s">
        <v>177</v>
      </c>
      <c r="C8" s="21" t="s">
        <v>178</v>
      </c>
      <c r="D8" s="21">
        <v>10.0</v>
      </c>
      <c r="E8" s="21">
        <v>50.0</v>
      </c>
      <c r="F8" s="21">
        <v>100.0</v>
      </c>
      <c r="G8" s="21" t="s">
        <v>157</v>
      </c>
      <c r="H8" s="21" t="s">
        <v>166</v>
      </c>
      <c r="I8" s="21">
        <v>2500.0</v>
      </c>
      <c r="J8" s="21">
        <v>25.0</v>
      </c>
      <c r="K8" s="21" t="s">
        <v>179</v>
      </c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</row>
    <row r="9">
      <c r="A9" s="21" t="s">
        <v>176</v>
      </c>
      <c r="B9" s="21" t="s">
        <v>180</v>
      </c>
      <c r="C9" s="21" t="s">
        <v>178</v>
      </c>
      <c r="D9" s="21">
        <v>15.0</v>
      </c>
      <c r="E9" s="21">
        <v>75.0</v>
      </c>
      <c r="F9" s="21">
        <v>150.0</v>
      </c>
      <c r="G9" s="21" t="s">
        <v>181</v>
      </c>
      <c r="H9" s="21" t="s">
        <v>170</v>
      </c>
      <c r="I9" s="21">
        <v>4000.0</v>
      </c>
      <c r="J9" s="21">
        <v>35.0</v>
      </c>
      <c r="K9" s="21" t="s">
        <v>182</v>
      </c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</row>
    <row r="10">
      <c r="A10" s="21" t="s">
        <v>176</v>
      </c>
      <c r="B10" s="21" t="s">
        <v>183</v>
      </c>
      <c r="C10" s="21" t="s">
        <v>178</v>
      </c>
      <c r="D10" s="21">
        <v>20.0</v>
      </c>
      <c r="E10" s="21">
        <v>100.0</v>
      </c>
      <c r="F10" s="21">
        <v>200.0</v>
      </c>
      <c r="G10" s="21" t="s">
        <v>184</v>
      </c>
      <c r="H10" s="21" t="s">
        <v>174</v>
      </c>
      <c r="I10" s="21">
        <v>7000.0</v>
      </c>
      <c r="J10" s="21">
        <v>45.0</v>
      </c>
      <c r="K10" s="21" t="s">
        <v>185</v>
      </c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</row>
    <row r="11">
      <c r="A11" s="21" t="s">
        <v>186</v>
      </c>
      <c r="B11" s="21" t="s">
        <v>187</v>
      </c>
      <c r="C11" s="21" t="s">
        <v>188</v>
      </c>
      <c r="D11" s="21">
        <v>24.0</v>
      </c>
      <c r="E11" s="21">
        <v>64.0</v>
      </c>
      <c r="F11" s="21">
        <v>80.0</v>
      </c>
      <c r="G11" s="21" t="s">
        <v>189</v>
      </c>
      <c r="H11" s="21" t="s">
        <v>190</v>
      </c>
      <c r="I11" s="21">
        <v>500.0</v>
      </c>
      <c r="J11" s="21">
        <v>10.0</v>
      </c>
      <c r="K11" s="21" t="s">
        <v>167</v>
      </c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</row>
    <row r="12">
      <c r="A12" s="21" t="s">
        <v>186</v>
      </c>
      <c r="B12" s="21" t="s">
        <v>191</v>
      </c>
      <c r="C12" s="21" t="s">
        <v>188</v>
      </c>
      <c r="D12" s="21">
        <v>48.0</v>
      </c>
      <c r="E12" s="21">
        <v>128.0</v>
      </c>
      <c r="F12" s="21">
        <v>160.0</v>
      </c>
      <c r="G12" s="21" t="s">
        <v>192</v>
      </c>
      <c r="H12" s="21" t="s">
        <v>190</v>
      </c>
      <c r="I12" s="21">
        <v>1500.0</v>
      </c>
      <c r="J12" s="21">
        <v>15.0</v>
      </c>
      <c r="K12" s="21" t="s">
        <v>167</v>
      </c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</row>
    <row r="13">
      <c r="A13" s="21" t="s">
        <v>193</v>
      </c>
      <c r="B13" s="21" t="s">
        <v>194</v>
      </c>
      <c r="C13" s="21" t="s">
        <v>195</v>
      </c>
      <c r="D13" s="21">
        <v>20.0</v>
      </c>
      <c r="E13" s="21">
        <v>100.0</v>
      </c>
      <c r="F13" s="21">
        <v>200.0</v>
      </c>
      <c r="G13" s="21" t="s">
        <v>157</v>
      </c>
      <c r="H13" s="21" t="s">
        <v>166</v>
      </c>
      <c r="I13" s="21">
        <v>4000.0</v>
      </c>
      <c r="J13" s="21">
        <v>-3000.0</v>
      </c>
      <c r="K13" s="21" t="s">
        <v>196</v>
      </c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</row>
    <row r="14">
      <c r="A14" s="21" t="s">
        <v>193</v>
      </c>
      <c r="B14" s="21" t="s">
        <v>197</v>
      </c>
      <c r="C14" s="21" t="s">
        <v>195</v>
      </c>
      <c r="D14" s="21">
        <v>30.0</v>
      </c>
      <c r="E14" s="21">
        <v>150.0</v>
      </c>
      <c r="F14" s="21">
        <v>300.0</v>
      </c>
      <c r="G14" s="21" t="s">
        <v>157</v>
      </c>
      <c r="H14" s="21" t="s">
        <v>174</v>
      </c>
      <c r="I14" s="21">
        <v>8000.0</v>
      </c>
      <c r="J14" s="21">
        <v>-7000.0</v>
      </c>
      <c r="K14" s="21" t="s">
        <v>198</v>
      </c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</row>
    <row r="15">
      <c r="A15" s="21" t="s">
        <v>193</v>
      </c>
      <c r="B15" s="21" t="s">
        <v>199</v>
      </c>
      <c r="C15" s="21" t="s">
        <v>195</v>
      </c>
      <c r="D15" s="21">
        <v>40.0</v>
      </c>
      <c r="E15" s="21">
        <v>200.0</v>
      </c>
      <c r="F15" s="21">
        <v>400.0</v>
      </c>
      <c r="G15" s="21" t="s">
        <v>157</v>
      </c>
      <c r="H15" s="21" t="s">
        <v>200</v>
      </c>
      <c r="I15" s="21">
        <v>12000.0</v>
      </c>
      <c r="J15" s="21">
        <v>-12000.0</v>
      </c>
      <c r="K15" s="21" t="s">
        <v>201</v>
      </c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</row>
    <row r="16">
      <c r="A16" s="21" t="s">
        <v>202</v>
      </c>
      <c r="B16" s="21" t="s">
        <v>203</v>
      </c>
      <c r="C16" s="21" t="s">
        <v>204</v>
      </c>
      <c r="D16" s="21">
        <v>30.0</v>
      </c>
      <c r="E16" s="21">
        <v>60.0</v>
      </c>
      <c r="F16" s="21">
        <v>100.0</v>
      </c>
      <c r="G16" s="21" t="s">
        <v>205</v>
      </c>
      <c r="H16" s="21" t="s">
        <v>190</v>
      </c>
      <c r="I16" s="21">
        <v>2000.0</v>
      </c>
      <c r="J16" s="21">
        <v>30.0</v>
      </c>
      <c r="K16" s="21" t="s">
        <v>167</v>
      </c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</row>
    <row r="17">
      <c r="A17" s="21" t="s">
        <v>202</v>
      </c>
      <c r="B17" s="21" t="s">
        <v>206</v>
      </c>
      <c r="C17" s="21" t="s">
        <v>204</v>
      </c>
      <c r="D17" s="21">
        <v>36.0</v>
      </c>
      <c r="E17" s="21">
        <v>72.0</v>
      </c>
      <c r="F17" s="21">
        <v>120.0</v>
      </c>
      <c r="G17" s="21" t="s">
        <v>207</v>
      </c>
      <c r="H17" s="21" t="s">
        <v>190</v>
      </c>
      <c r="I17" s="21">
        <v>3500.0</v>
      </c>
      <c r="J17" s="21">
        <v>50.0</v>
      </c>
      <c r="K17" s="21" t="s">
        <v>167</v>
      </c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</row>
    <row r="18">
      <c r="A18" s="21" t="s">
        <v>208</v>
      </c>
      <c r="B18" s="21" t="s">
        <v>209</v>
      </c>
      <c r="C18" s="21" t="s">
        <v>210</v>
      </c>
      <c r="D18" s="21">
        <v>30.0</v>
      </c>
      <c r="E18" s="21">
        <v>60.0</v>
      </c>
      <c r="F18" s="21">
        <v>100.0</v>
      </c>
      <c r="G18" s="21" t="s">
        <v>211</v>
      </c>
      <c r="H18" s="21" t="s">
        <v>190</v>
      </c>
      <c r="I18" s="21">
        <v>1800.0</v>
      </c>
      <c r="J18" s="21">
        <v>40.0</v>
      </c>
      <c r="K18" s="21" t="s">
        <v>167</v>
      </c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</row>
    <row r="19">
      <c r="A19" s="21" t="s">
        <v>208</v>
      </c>
      <c r="B19" s="21" t="s">
        <v>212</v>
      </c>
      <c r="C19" s="21" t="s">
        <v>210</v>
      </c>
      <c r="D19" s="21">
        <v>60.0</v>
      </c>
      <c r="E19" s="21">
        <v>120.0</v>
      </c>
      <c r="F19" s="21">
        <v>200.0</v>
      </c>
      <c r="G19" s="21" t="s">
        <v>213</v>
      </c>
      <c r="H19" s="21" t="s">
        <v>190</v>
      </c>
      <c r="I19" s="21">
        <v>3000.0</v>
      </c>
      <c r="J19" s="21">
        <v>60.0</v>
      </c>
      <c r="K19" s="21" t="s">
        <v>167</v>
      </c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</row>
    <row r="20">
      <c r="A20" s="21" t="s">
        <v>214</v>
      </c>
      <c r="B20" s="21" t="s">
        <v>215</v>
      </c>
      <c r="C20" s="21" t="s">
        <v>216</v>
      </c>
      <c r="D20" s="21" t="s">
        <v>157</v>
      </c>
      <c r="E20" s="21" t="s">
        <v>157</v>
      </c>
      <c r="F20" s="21" t="s">
        <v>157</v>
      </c>
      <c r="G20" s="21" t="s">
        <v>157</v>
      </c>
      <c r="H20" s="21" t="s">
        <v>166</v>
      </c>
      <c r="I20" s="21">
        <v>500.0</v>
      </c>
      <c r="J20" s="21">
        <v>0.0</v>
      </c>
      <c r="K20" s="21" t="s">
        <v>217</v>
      </c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</row>
    <row r="21">
      <c r="A21" s="21" t="s">
        <v>214</v>
      </c>
      <c r="B21" s="21" t="s">
        <v>218</v>
      </c>
      <c r="C21" s="21" t="s">
        <v>216</v>
      </c>
      <c r="D21" s="21" t="s">
        <v>157</v>
      </c>
      <c r="E21" s="21" t="s">
        <v>157</v>
      </c>
      <c r="F21" s="21" t="s">
        <v>157</v>
      </c>
      <c r="G21" s="21" t="s">
        <v>157</v>
      </c>
      <c r="H21" s="21" t="s">
        <v>174</v>
      </c>
      <c r="I21" s="21">
        <v>1500.0</v>
      </c>
      <c r="J21" s="21">
        <v>0.0</v>
      </c>
      <c r="K21" s="21" t="s">
        <v>217</v>
      </c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</row>
    <row r="22">
      <c r="A22" s="21" t="s">
        <v>214</v>
      </c>
      <c r="B22" s="21" t="s">
        <v>219</v>
      </c>
      <c r="C22" s="21" t="s">
        <v>216</v>
      </c>
      <c r="D22" s="21" t="s">
        <v>157</v>
      </c>
      <c r="E22" s="21" t="s">
        <v>157</v>
      </c>
      <c r="F22" s="21" t="s">
        <v>157</v>
      </c>
      <c r="G22" s="21" t="s">
        <v>157</v>
      </c>
      <c r="H22" s="21" t="s">
        <v>200</v>
      </c>
      <c r="I22" s="21">
        <v>2500.0</v>
      </c>
      <c r="J22" s="21">
        <v>0.0</v>
      </c>
      <c r="K22" s="21" t="s">
        <v>220</v>
      </c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</row>
    <row r="23">
      <c r="A23" s="21" t="s">
        <v>214</v>
      </c>
      <c r="B23" s="21" t="s">
        <v>221</v>
      </c>
      <c r="C23" s="21" t="s">
        <v>222</v>
      </c>
      <c r="D23" s="21" t="s">
        <v>157</v>
      </c>
      <c r="E23" s="21" t="s">
        <v>157</v>
      </c>
      <c r="F23" s="21" t="s">
        <v>157</v>
      </c>
      <c r="G23" s="21" t="s">
        <v>157</v>
      </c>
      <c r="H23" s="21" t="s">
        <v>166</v>
      </c>
      <c r="I23" s="21">
        <v>700.0</v>
      </c>
      <c r="J23" s="21">
        <v>20.0</v>
      </c>
      <c r="K23" s="21" t="s">
        <v>217</v>
      </c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</row>
    <row r="24">
      <c r="A24" s="21" t="s">
        <v>214</v>
      </c>
      <c r="B24" s="21" t="s">
        <v>223</v>
      </c>
      <c r="C24" s="21" t="s">
        <v>222</v>
      </c>
      <c r="D24" s="21" t="s">
        <v>157</v>
      </c>
      <c r="E24" s="21" t="s">
        <v>157</v>
      </c>
      <c r="F24" s="21" t="s">
        <v>157</v>
      </c>
      <c r="G24" s="21" t="s">
        <v>157</v>
      </c>
      <c r="H24" s="21" t="s">
        <v>174</v>
      </c>
      <c r="I24" s="21">
        <v>1800.0</v>
      </c>
      <c r="J24" s="21">
        <v>30.0</v>
      </c>
      <c r="K24" s="21" t="s">
        <v>217</v>
      </c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</row>
    <row r="25">
      <c r="A25" s="21" t="s">
        <v>214</v>
      </c>
      <c r="B25" s="21" t="s">
        <v>224</v>
      </c>
      <c r="C25" s="21" t="s">
        <v>222</v>
      </c>
      <c r="D25" s="21" t="s">
        <v>157</v>
      </c>
      <c r="E25" s="21" t="s">
        <v>157</v>
      </c>
      <c r="F25" s="21" t="s">
        <v>157</v>
      </c>
      <c r="G25" s="21" t="s">
        <v>157</v>
      </c>
      <c r="H25" s="21" t="s">
        <v>200</v>
      </c>
      <c r="I25" s="21">
        <v>3000.0</v>
      </c>
      <c r="J25" s="21">
        <v>40.0</v>
      </c>
      <c r="K25" s="21" t="s">
        <v>220</v>
      </c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</row>
    <row r="26">
      <c r="A26" s="21" t="s">
        <v>214</v>
      </c>
      <c r="B26" s="21" t="s">
        <v>225</v>
      </c>
      <c r="C26" s="22" t="s">
        <v>226</v>
      </c>
      <c r="D26" s="21" t="s">
        <v>157</v>
      </c>
      <c r="E26" s="21" t="s">
        <v>157</v>
      </c>
      <c r="F26" s="21" t="s">
        <v>157</v>
      </c>
      <c r="G26" s="21" t="s">
        <v>157</v>
      </c>
      <c r="H26" s="21" t="s">
        <v>166</v>
      </c>
      <c r="I26" s="21">
        <v>700.0</v>
      </c>
      <c r="J26" s="21">
        <v>0.0</v>
      </c>
      <c r="K26" s="21" t="s">
        <v>217</v>
      </c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</row>
    <row r="27">
      <c r="A27" s="21" t="s">
        <v>214</v>
      </c>
      <c r="B27" s="21" t="s">
        <v>227</v>
      </c>
      <c r="C27" s="22" t="s">
        <v>226</v>
      </c>
      <c r="D27" s="21" t="s">
        <v>157</v>
      </c>
      <c r="E27" s="21" t="s">
        <v>157</v>
      </c>
      <c r="F27" s="21" t="s">
        <v>157</v>
      </c>
      <c r="G27" s="21" t="s">
        <v>157</v>
      </c>
      <c r="H27" s="21" t="s">
        <v>174</v>
      </c>
      <c r="I27" s="21">
        <v>1800.0</v>
      </c>
      <c r="J27" s="21">
        <v>0.0</v>
      </c>
      <c r="K27" s="21" t="s">
        <v>217</v>
      </c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</row>
    <row r="28">
      <c r="A28" s="21" t="s">
        <v>214</v>
      </c>
      <c r="B28" s="21" t="s">
        <v>228</v>
      </c>
      <c r="C28" s="22" t="s">
        <v>226</v>
      </c>
      <c r="D28" s="21" t="s">
        <v>157</v>
      </c>
      <c r="E28" s="21" t="s">
        <v>157</v>
      </c>
      <c r="F28" s="21" t="s">
        <v>157</v>
      </c>
      <c r="G28" s="21" t="s">
        <v>157</v>
      </c>
      <c r="H28" s="21" t="s">
        <v>200</v>
      </c>
      <c r="I28" s="21">
        <v>3000.0</v>
      </c>
      <c r="J28" s="21">
        <v>0.0</v>
      </c>
      <c r="K28" s="21" t="s">
        <v>220</v>
      </c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</row>
    <row r="29">
      <c r="A29" s="21" t="s">
        <v>229</v>
      </c>
      <c r="B29" s="21" t="s">
        <v>230</v>
      </c>
      <c r="C29" s="21" t="s">
        <v>231</v>
      </c>
      <c r="D29" s="21">
        <v>50.0</v>
      </c>
      <c r="E29" s="21">
        <v>100.0</v>
      </c>
      <c r="F29" s="21">
        <v>200.0</v>
      </c>
      <c r="G29" s="21" t="s">
        <v>232</v>
      </c>
      <c r="H29" s="21" t="s">
        <v>170</v>
      </c>
      <c r="I29" s="21">
        <v>2000.0</v>
      </c>
      <c r="J29" s="21">
        <v>30.0</v>
      </c>
      <c r="K29" s="21" t="s">
        <v>233</v>
      </c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</row>
    <row r="30">
      <c r="A30" s="21" t="s">
        <v>229</v>
      </c>
      <c r="B30" s="21" t="s">
        <v>234</v>
      </c>
      <c r="C30" s="21" t="s">
        <v>231</v>
      </c>
      <c r="D30" s="21">
        <v>75.0</v>
      </c>
      <c r="E30" s="21">
        <v>150.0</v>
      </c>
      <c r="F30" s="21">
        <v>300.0</v>
      </c>
      <c r="G30" s="21" t="s">
        <v>235</v>
      </c>
      <c r="H30" s="21" t="s">
        <v>170</v>
      </c>
      <c r="I30" s="21">
        <v>4000.0</v>
      </c>
      <c r="J30" s="21">
        <v>50.0</v>
      </c>
      <c r="K30" s="21" t="s">
        <v>233</v>
      </c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</row>
    <row r="31">
      <c r="A31" s="21" t="s">
        <v>236</v>
      </c>
      <c r="B31" s="21" t="s">
        <v>237</v>
      </c>
      <c r="C31" s="21" t="s">
        <v>238</v>
      </c>
      <c r="D31" s="21">
        <v>30.0</v>
      </c>
      <c r="E31" s="21">
        <v>60.0</v>
      </c>
      <c r="F31" s="21">
        <v>100.0</v>
      </c>
      <c r="G31" s="21" t="s">
        <v>239</v>
      </c>
      <c r="H31" s="21" t="s">
        <v>166</v>
      </c>
      <c r="I31" s="21">
        <v>2000.0</v>
      </c>
      <c r="J31" s="21">
        <v>10.0</v>
      </c>
      <c r="K31" s="21" t="s">
        <v>167</v>
      </c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</row>
    <row r="32">
      <c r="A32" s="21" t="s">
        <v>236</v>
      </c>
      <c r="B32" s="21" t="s">
        <v>240</v>
      </c>
      <c r="C32" s="21" t="s">
        <v>238</v>
      </c>
      <c r="D32" s="21">
        <v>36.0</v>
      </c>
      <c r="E32" s="21">
        <v>72.0</v>
      </c>
      <c r="F32" s="21">
        <v>120.0</v>
      </c>
      <c r="G32" s="21" t="s">
        <v>241</v>
      </c>
      <c r="H32" s="21" t="s">
        <v>170</v>
      </c>
      <c r="I32" s="21">
        <v>4000.0</v>
      </c>
      <c r="J32" s="21">
        <v>20.0</v>
      </c>
      <c r="K32" s="21" t="s">
        <v>242</v>
      </c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</row>
    <row r="33">
      <c r="A33" s="21" t="s">
        <v>243</v>
      </c>
      <c r="B33" s="21" t="s">
        <v>244</v>
      </c>
      <c r="C33" s="21" t="s">
        <v>245</v>
      </c>
      <c r="D33" s="21">
        <v>25.0</v>
      </c>
      <c r="E33" s="21" t="s">
        <v>157</v>
      </c>
      <c r="F33" s="21">
        <v>100.0</v>
      </c>
      <c r="G33" s="21" t="s">
        <v>246</v>
      </c>
      <c r="H33" s="21" t="s">
        <v>247</v>
      </c>
      <c r="I33" s="21">
        <v>1200.0</v>
      </c>
      <c r="J33" s="21">
        <v>0.0</v>
      </c>
      <c r="K33" s="21" t="s">
        <v>248</v>
      </c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</row>
    <row r="34">
      <c r="A34" s="21" t="s">
        <v>243</v>
      </c>
      <c r="B34" s="21" t="s">
        <v>249</v>
      </c>
      <c r="C34" s="21" t="s">
        <v>245</v>
      </c>
      <c r="D34" s="21">
        <v>40.0</v>
      </c>
      <c r="E34" s="21" t="s">
        <v>157</v>
      </c>
      <c r="F34" s="21">
        <v>160.0</v>
      </c>
      <c r="G34" s="21" t="s">
        <v>250</v>
      </c>
      <c r="H34" s="21" t="s">
        <v>251</v>
      </c>
      <c r="I34" s="21">
        <v>2000.0</v>
      </c>
      <c r="J34" s="21">
        <v>0.0</v>
      </c>
      <c r="K34" s="21" t="s">
        <v>252</v>
      </c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</row>
    <row r="35">
      <c r="A35" s="21" t="s">
        <v>253</v>
      </c>
      <c r="B35" s="21" t="s">
        <v>254</v>
      </c>
      <c r="C35" s="21" t="s">
        <v>255</v>
      </c>
      <c r="D35" s="21" t="s">
        <v>157</v>
      </c>
      <c r="E35" s="21">
        <v>70.0</v>
      </c>
      <c r="F35" s="21">
        <v>100.0</v>
      </c>
      <c r="G35" s="21" t="s">
        <v>256</v>
      </c>
      <c r="H35" s="21" t="s">
        <v>257</v>
      </c>
      <c r="I35" s="21">
        <v>700.0</v>
      </c>
      <c r="J35" s="21">
        <v>20.0</v>
      </c>
      <c r="K35" s="21" t="s">
        <v>258</v>
      </c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</row>
    <row r="36">
      <c r="A36" s="21" t="s">
        <v>259</v>
      </c>
      <c r="B36" s="21" t="s">
        <v>260</v>
      </c>
      <c r="C36" s="21" t="s">
        <v>261</v>
      </c>
      <c r="D36" s="21" t="s">
        <v>157</v>
      </c>
      <c r="E36" s="21" t="s">
        <v>157</v>
      </c>
      <c r="F36" s="21" t="s">
        <v>157</v>
      </c>
      <c r="G36" s="21" t="s">
        <v>262</v>
      </c>
      <c r="H36" s="21" t="s">
        <v>170</v>
      </c>
      <c r="I36" s="21">
        <v>1200.0</v>
      </c>
      <c r="J36" s="21">
        <v>20.0</v>
      </c>
      <c r="K36" s="21" t="s">
        <v>233</v>
      </c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</row>
    <row r="37">
      <c r="A37" s="21" t="s">
        <v>259</v>
      </c>
      <c r="B37" s="21" t="s">
        <v>263</v>
      </c>
      <c r="C37" s="21" t="s">
        <v>261</v>
      </c>
      <c r="D37" s="21" t="s">
        <v>157</v>
      </c>
      <c r="E37" s="21" t="s">
        <v>157</v>
      </c>
      <c r="F37" s="21" t="s">
        <v>157</v>
      </c>
      <c r="G37" s="21" t="s">
        <v>264</v>
      </c>
      <c r="H37" s="21" t="s">
        <v>166</v>
      </c>
      <c r="I37" s="21">
        <v>1200.0</v>
      </c>
      <c r="J37" s="21">
        <v>0.0</v>
      </c>
      <c r="K37" s="21" t="s">
        <v>167</v>
      </c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</row>
    <row r="38">
      <c r="A38" s="21" t="s">
        <v>259</v>
      </c>
      <c r="B38" s="21" t="s">
        <v>265</v>
      </c>
      <c r="C38" s="21" t="s">
        <v>261</v>
      </c>
      <c r="D38" s="21" t="s">
        <v>157</v>
      </c>
      <c r="E38" s="21" t="s">
        <v>157</v>
      </c>
      <c r="F38" s="21" t="s">
        <v>157</v>
      </c>
      <c r="G38" s="21" t="s">
        <v>266</v>
      </c>
      <c r="H38" s="21" t="s">
        <v>170</v>
      </c>
      <c r="I38" s="21">
        <v>2000.0</v>
      </c>
      <c r="J38" s="21">
        <v>0.0</v>
      </c>
      <c r="K38" s="21" t="s">
        <v>233</v>
      </c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</row>
    <row r="39">
      <c r="A39" s="21" t="s">
        <v>259</v>
      </c>
      <c r="B39" s="21" t="s">
        <v>267</v>
      </c>
      <c r="C39" s="21" t="s">
        <v>261</v>
      </c>
      <c r="D39" s="21" t="s">
        <v>157</v>
      </c>
      <c r="E39" s="21" t="s">
        <v>157</v>
      </c>
      <c r="F39" s="21" t="s">
        <v>157</v>
      </c>
      <c r="G39" s="21" t="s">
        <v>268</v>
      </c>
      <c r="H39" s="21" t="s">
        <v>251</v>
      </c>
      <c r="I39" s="21">
        <v>3500.0</v>
      </c>
      <c r="J39" s="21">
        <v>20.0</v>
      </c>
      <c r="K39" s="21" t="s">
        <v>269</v>
      </c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</row>
    <row r="40">
      <c r="A40" s="21" t="s">
        <v>270</v>
      </c>
      <c r="B40" s="21" t="s">
        <v>270</v>
      </c>
      <c r="C40" s="21" t="s">
        <v>271</v>
      </c>
      <c r="D40" s="21" t="s">
        <v>157</v>
      </c>
      <c r="E40" s="21" t="s">
        <v>157</v>
      </c>
      <c r="F40" s="21" t="s">
        <v>157</v>
      </c>
      <c r="G40" s="21" t="s">
        <v>272</v>
      </c>
      <c r="H40" s="21" t="s">
        <v>257</v>
      </c>
      <c r="I40" s="21">
        <v>10.0</v>
      </c>
      <c r="J40" s="21">
        <v>0.0</v>
      </c>
      <c r="K40" s="21" t="s">
        <v>157</v>
      </c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</row>
    <row r="41">
      <c r="A41" s="21" t="s">
        <v>273</v>
      </c>
      <c r="B41" s="21" t="s">
        <v>274</v>
      </c>
      <c r="C41" s="21" t="s">
        <v>275</v>
      </c>
      <c r="D41" s="21" t="s">
        <v>157</v>
      </c>
      <c r="E41" s="21" t="s">
        <v>157</v>
      </c>
      <c r="F41" s="21" t="s">
        <v>157</v>
      </c>
      <c r="G41" s="21" t="s">
        <v>276</v>
      </c>
      <c r="H41" s="21" t="s">
        <v>157</v>
      </c>
      <c r="I41" s="21">
        <v>20.0</v>
      </c>
      <c r="J41" s="21">
        <v>1.0</v>
      </c>
      <c r="K41" s="21" t="s">
        <v>157</v>
      </c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</row>
    <row r="4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</row>
    <row r="10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</row>
    <row r="10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</row>
    <row r="104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</row>
    <row r="10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</row>
    <row r="106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</row>
    <row r="107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</row>
    <row r="108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</row>
    <row r="109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</row>
    <row r="110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</row>
    <row r="11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</row>
    <row r="11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</row>
    <row r="11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</row>
    <row r="114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</row>
    <row r="1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</row>
    <row r="116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</row>
    <row r="117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</row>
    <row r="11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</row>
    <row r="119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</row>
    <row r="120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</row>
    <row r="12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</row>
    <row r="12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</row>
    <row r="12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</row>
    <row r="124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</row>
    <row r="1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</row>
    <row r="126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</row>
    <row r="127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</row>
    <row r="128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</row>
    <row r="129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</row>
    <row r="130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</row>
    <row r="13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</row>
    <row r="13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</row>
    <row r="13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</row>
    <row r="134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</row>
    <row r="13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</row>
    <row r="136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</row>
    <row r="137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</row>
    <row r="138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</row>
    <row r="139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</row>
    <row r="140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</row>
    <row r="14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</row>
    <row r="14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</row>
    <row r="14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</row>
    <row r="144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</row>
    <row r="14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</row>
    <row r="146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</row>
    <row r="147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</row>
    <row r="148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</row>
    <row r="149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</row>
    <row r="150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</row>
    <row r="15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</row>
    <row r="15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</row>
    <row r="15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</row>
    <row r="154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</row>
    <row r="15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</row>
    <row r="156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</row>
    <row r="157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</row>
    <row r="15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</row>
    <row r="159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</row>
    <row r="160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</row>
    <row r="16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</row>
    <row r="16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</row>
    <row r="16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</row>
    <row r="164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</row>
    <row r="16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</row>
    <row r="166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</row>
    <row r="167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</row>
    <row r="16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</row>
    <row r="169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</row>
    <row r="170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</row>
    <row r="17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</row>
    <row r="17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</row>
    <row r="17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</row>
    <row r="174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</row>
    <row r="1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</row>
    <row r="176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</row>
    <row r="177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</row>
    <row r="17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</row>
    <row r="179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</row>
    <row r="180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</row>
    <row r="18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</row>
    <row r="18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</row>
    <row r="18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</row>
    <row r="184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</row>
    <row r="18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</row>
    <row r="186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</row>
    <row r="187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</row>
    <row r="18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</row>
    <row r="189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</row>
    <row r="190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</row>
    <row r="19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</row>
    <row r="19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</row>
    <row r="19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</row>
    <row r="194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</row>
    <row r="19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</row>
    <row r="19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</row>
    <row r="19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</row>
    <row r="19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</row>
    <row r="199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</row>
    <row r="200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</row>
    <row r="20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</row>
    <row r="20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</row>
    <row r="20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</row>
    <row r="204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</row>
    <row r="20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</row>
    <row r="206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</row>
    <row r="207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</row>
    <row r="20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</row>
    <row r="209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</row>
    <row r="210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</row>
    <row r="21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</row>
    <row r="21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</row>
    <row r="21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</row>
    <row r="214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</row>
    <row r="21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</row>
    <row r="2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</row>
    <row r="220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</row>
    <row r="22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</row>
    <row r="224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</row>
    <row r="22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</row>
    <row r="22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</row>
    <row r="230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</row>
    <row r="23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</row>
    <row r="234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</row>
    <row r="23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</row>
    <row r="238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</row>
    <row r="240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</row>
    <row r="24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</row>
    <row r="244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</row>
    <row r="24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</row>
    <row r="24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</row>
    <row r="250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</row>
    <row r="25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</row>
    <row r="254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</row>
    <row r="25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</row>
    <row r="258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</row>
    <row r="260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</row>
    <row r="26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</row>
    <row r="26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</row>
    <row r="26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</row>
    <row r="27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</row>
    <row r="27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</row>
    <row r="27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</row>
    <row r="280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</row>
    <row r="28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</row>
    <row r="284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</row>
    <row r="28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</row>
    <row r="290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</row>
    <row r="29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</row>
    <row r="294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</row>
    <row r="29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</row>
    <row r="298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</row>
    <row r="300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</row>
    <row r="30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</row>
    <row r="304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</row>
    <row r="30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</row>
    <row r="308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</row>
    <row r="310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</row>
    <row r="31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</row>
    <row r="314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</row>
    <row r="31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</row>
    <row r="32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</row>
    <row r="350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</row>
    <row r="354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</row>
    <row r="35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</row>
    <row r="358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</row>
    <row r="36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</row>
    <row r="364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</row>
    <row r="3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</row>
    <row r="368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</row>
    <row r="370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</row>
    <row r="37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</row>
    <row r="374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</row>
    <row r="37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</row>
    <row r="378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</row>
    <row r="380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</row>
    <row r="38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</row>
    <row r="388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</row>
    <row r="390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</row>
    <row r="39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</row>
    <row r="394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</row>
    <row r="39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</row>
    <row r="398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</row>
    <row r="88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</row>
    <row r="884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</row>
    <row r="88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</row>
    <row r="888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</row>
    <row r="890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</row>
    <row r="89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</row>
    <row r="894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</row>
    <row r="89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</row>
    <row r="898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</row>
    <row r="900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</row>
    <row r="90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</row>
    <row r="904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</row>
    <row r="90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</row>
    <row r="908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</row>
    <row r="910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</row>
    <row r="91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</row>
    <row r="914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</row>
    <row r="916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</row>
    <row r="918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</row>
    <row r="920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</row>
    <row r="92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</row>
    <row r="924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</row>
    <row r="926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</row>
    <row r="928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</row>
    <row r="930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</row>
    <row r="93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</row>
    <row r="934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</row>
    <row r="936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</row>
    <row r="938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</row>
    <row r="940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</row>
    <row r="94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</row>
    <row r="944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</row>
    <row r="94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</row>
    <row r="948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</row>
    <row r="950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</row>
    <row r="95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</row>
    <row r="954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</row>
    <row r="95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</row>
    <row r="958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</row>
    <row r="960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</row>
    <row r="96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</row>
    <row r="964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</row>
    <row r="966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</row>
    <row r="967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</row>
    <row r="968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</row>
    <row r="969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</row>
    <row r="970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</row>
    <row r="97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</row>
    <row r="97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</row>
    <row r="97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</row>
    <row r="974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</row>
    <row r="9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</row>
    <row r="976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</row>
    <row r="977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</row>
    <row r="978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</row>
    <row r="979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</row>
    <row r="980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</row>
    <row r="98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</row>
    <row r="98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</row>
    <row r="983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</row>
    <row r="984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</row>
    <row r="98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</row>
    <row r="986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</row>
    <row r="987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</row>
    <row r="988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</row>
    <row r="989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</row>
    <row r="990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</row>
    <row r="99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</row>
    <row r="99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</row>
    <row r="993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</row>
    <row r="994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</row>
    <row r="99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</row>
    <row r="996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</row>
    <row r="997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</row>
    <row r="998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</row>
    <row r="999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</row>
    <row r="1000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  <c r="AC1000" s="20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75"/>
    <col customWidth="1" min="2" max="2" width="7.38"/>
    <col customWidth="1" min="3" max="3" width="26.25"/>
    <col customWidth="1" min="4" max="4" width="11.0"/>
    <col customWidth="1" min="5" max="5" width="23.88"/>
    <col customWidth="1" min="7" max="7" width="10.5"/>
    <col customWidth="1" min="8" max="8" width="8.63"/>
  </cols>
  <sheetData>
    <row r="1">
      <c r="A1" s="19" t="s">
        <v>5</v>
      </c>
      <c r="B1" s="19" t="s">
        <v>4</v>
      </c>
      <c r="C1" s="19" t="s">
        <v>146</v>
      </c>
      <c r="D1" s="19" t="s">
        <v>277</v>
      </c>
      <c r="E1" s="19" t="s">
        <v>278</v>
      </c>
      <c r="F1" s="19" t="s">
        <v>279</v>
      </c>
      <c r="G1" s="19" t="s">
        <v>280</v>
      </c>
      <c r="H1" s="19" t="s">
        <v>281</v>
      </c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21" t="s">
        <v>282</v>
      </c>
      <c r="B2" s="21" t="s">
        <v>283</v>
      </c>
      <c r="C2" s="21" t="s">
        <v>284</v>
      </c>
      <c r="D2" s="21">
        <v>80.0</v>
      </c>
      <c r="E2" s="21" t="s">
        <v>157</v>
      </c>
      <c r="F2" s="21">
        <v>200.0</v>
      </c>
      <c r="G2" s="21" t="s">
        <v>157</v>
      </c>
      <c r="H2" s="21">
        <v>12.0</v>
      </c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>
      <c r="A3" s="21" t="s">
        <v>282</v>
      </c>
      <c r="B3" s="21" t="s">
        <v>285</v>
      </c>
      <c r="C3" s="21" t="s">
        <v>286</v>
      </c>
      <c r="D3" s="21">
        <v>100.0</v>
      </c>
      <c r="E3" s="21" t="s">
        <v>157</v>
      </c>
      <c r="F3" s="21">
        <v>250.0</v>
      </c>
      <c r="G3" s="21" t="s">
        <v>157</v>
      </c>
      <c r="H3" s="21">
        <v>15.0</v>
      </c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>
      <c r="A4" s="21" t="s">
        <v>282</v>
      </c>
      <c r="B4" s="21" t="s">
        <v>287</v>
      </c>
      <c r="C4" s="21" t="s">
        <v>288</v>
      </c>
      <c r="D4" s="21">
        <v>120.0</v>
      </c>
      <c r="E4" s="21" t="s">
        <v>157</v>
      </c>
      <c r="F4" s="21">
        <v>300.0</v>
      </c>
      <c r="G4" s="21" t="s">
        <v>157</v>
      </c>
      <c r="H4" s="21">
        <v>18.0</v>
      </c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21" t="s">
        <v>282</v>
      </c>
      <c r="B5" s="21" t="s">
        <v>289</v>
      </c>
      <c r="C5" s="21" t="s">
        <v>290</v>
      </c>
      <c r="D5" s="21">
        <v>30.0</v>
      </c>
      <c r="E5" s="21" t="s">
        <v>157</v>
      </c>
      <c r="F5" s="21">
        <v>150.0</v>
      </c>
      <c r="G5" s="21" t="s">
        <v>157</v>
      </c>
      <c r="H5" s="21">
        <v>20.0</v>
      </c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>
      <c r="A6" s="21" t="s">
        <v>282</v>
      </c>
      <c r="B6" s="21" t="s">
        <v>291</v>
      </c>
      <c r="C6" s="21" t="s">
        <v>292</v>
      </c>
      <c r="D6" s="21">
        <v>45.0</v>
      </c>
      <c r="E6" s="21" t="s">
        <v>157</v>
      </c>
      <c r="F6" s="21">
        <v>200.0</v>
      </c>
      <c r="G6" s="21" t="s">
        <v>157</v>
      </c>
      <c r="H6" s="21">
        <v>25.0</v>
      </c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>
      <c r="A7" s="21" t="s">
        <v>282</v>
      </c>
      <c r="B7" s="21" t="s">
        <v>293</v>
      </c>
      <c r="C7" s="21" t="s">
        <v>294</v>
      </c>
      <c r="D7" s="21">
        <v>60.0</v>
      </c>
      <c r="E7" s="21" t="s">
        <v>157</v>
      </c>
      <c r="F7" s="21">
        <v>250.0</v>
      </c>
      <c r="G7" s="21" t="s">
        <v>157</v>
      </c>
      <c r="H7" s="21">
        <v>30.0</v>
      </c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>
      <c r="A8" s="21" t="s">
        <v>295</v>
      </c>
      <c r="B8" s="21" t="s">
        <v>296</v>
      </c>
      <c r="C8" s="21" t="s">
        <v>297</v>
      </c>
      <c r="D8" s="21">
        <v>100.0</v>
      </c>
      <c r="E8" s="21" t="s">
        <v>298</v>
      </c>
      <c r="F8" s="21">
        <v>200.0</v>
      </c>
      <c r="G8" s="21" t="s">
        <v>299</v>
      </c>
      <c r="H8" s="21">
        <v>8.0</v>
      </c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>
      <c r="A9" s="21" t="s">
        <v>295</v>
      </c>
      <c r="B9" s="21" t="s">
        <v>300</v>
      </c>
      <c r="C9" s="21" t="s">
        <v>301</v>
      </c>
      <c r="D9" s="21">
        <v>120.0</v>
      </c>
      <c r="E9" s="21" t="s">
        <v>298</v>
      </c>
      <c r="F9" s="21">
        <v>220.0</v>
      </c>
      <c r="G9" s="21" t="s">
        <v>299</v>
      </c>
      <c r="H9" s="21">
        <v>9.0</v>
      </c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>
      <c r="A10" s="21" t="s">
        <v>295</v>
      </c>
      <c r="B10" s="21" t="s">
        <v>302</v>
      </c>
      <c r="C10" s="21" t="s">
        <v>303</v>
      </c>
      <c r="D10" s="21">
        <v>150.0</v>
      </c>
      <c r="E10" s="21" t="s">
        <v>298</v>
      </c>
      <c r="F10" s="21">
        <v>250.0</v>
      </c>
      <c r="G10" s="21" t="s">
        <v>299</v>
      </c>
      <c r="H10" s="21">
        <v>10.0</v>
      </c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>
      <c r="A11" s="21" t="s">
        <v>304</v>
      </c>
      <c r="B11" s="21" t="s">
        <v>305</v>
      </c>
      <c r="C11" s="21" t="s">
        <v>306</v>
      </c>
      <c r="D11" s="21">
        <v>150.0</v>
      </c>
      <c r="E11" s="21" t="s">
        <v>307</v>
      </c>
      <c r="F11" s="21">
        <v>200.0</v>
      </c>
      <c r="G11" s="21" t="s">
        <v>308</v>
      </c>
      <c r="H11" s="21">
        <v>5.0</v>
      </c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21" t="s">
        <v>304</v>
      </c>
      <c r="B12" s="21" t="s">
        <v>309</v>
      </c>
      <c r="C12" s="21" t="s">
        <v>310</v>
      </c>
      <c r="D12" s="21">
        <v>200.0</v>
      </c>
      <c r="E12" s="21" t="s">
        <v>311</v>
      </c>
      <c r="F12" s="21">
        <v>300.0</v>
      </c>
      <c r="G12" s="21" t="s">
        <v>308</v>
      </c>
      <c r="H12" s="21">
        <v>5.0</v>
      </c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21" t="s">
        <v>304</v>
      </c>
      <c r="B13" s="21" t="s">
        <v>312</v>
      </c>
      <c r="C13" s="21" t="s">
        <v>313</v>
      </c>
      <c r="D13" s="21">
        <v>250.0</v>
      </c>
      <c r="E13" s="21" t="s">
        <v>314</v>
      </c>
      <c r="F13" s="21">
        <v>400.0</v>
      </c>
      <c r="G13" s="21" t="s">
        <v>308</v>
      </c>
      <c r="H13" s="21">
        <v>5.0</v>
      </c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34.63"/>
  </cols>
  <sheetData>
    <row r="1">
      <c r="A1" s="23" t="s">
        <v>315</v>
      </c>
      <c r="B1" s="23" t="s">
        <v>4</v>
      </c>
      <c r="C1" s="23" t="s">
        <v>316</v>
      </c>
      <c r="D1" s="23" t="s">
        <v>317</v>
      </c>
      <c r="E1" s="23" t="s">
        <v>318</v>
      </c>
      <c r="F1" s="23" t="s">
        <v>146</v>
      </c>
      <c r="G1" s="23" t="s">
        <v>319</v>
      </c>
      <c r="H1" s="23" t="s">
        <v>320</v>
      </c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>
      <c r="A2" s="25">
        <v>0.0</v>
      </c>
      <c r="B2" s="25" t="s">
        <v>321</v>
      </c>
      <c r="C2" s="26">
        <f t="shared" ref="C2:D2" si="1">+1</f>
        <v>1</v>
      </c>
      <c r="D2" s="26">
        <f t="shared" si="1"/>
        <v>1</v>
      </c>
      <c r="E2" s="25">
        <v>0.0</v>
      </c>
      <c r="F2" s="25" t="s">
        <v>322</v>
      </c>
      <c r="G2" s="25" t="s">
        <v>323</v>
      </c>
      <c r="H2" s="25" t="s">
        <v>157</v>
      </c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>
      <c r="A3" s="25">
        <v>1.0</v>
      </c>
      <c r="B3" s="25" t="s">
        <v>324</v>
      </c>
      <c r="C3" s="26">
        <f>+7</f>
        <v>7</v>
      </c>
      <c r="D3" s="25">
        <v>2.0</v>
      </c>
      <c r="E3" s="25">
        <v>0.0</v>
      </c>
      <c r="F3" s="25" t="s">
        <v>325</v>
      </c>
      <c r="G3" s="25" t="s">
        <v>326</v>
      </c>
      <c r="H3" s="25" t="s">
        <v>327</v>
      </c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>
      <c r="A4" s="25">
        <v>2.0</v>
      </c>
      <c r="B4" s="25" t="s">
        <v>328</v>
      </c>
      <c r="C4" s="25">
        <v>15.0</v>
      </c>
      <c r="D4" s="25">
        <v>3.0</v>
      </c>
      <c r="E4" s="25">
        <v>0.0</v>
      </c>
      <c r="F4" s="25" t="s">
        <v>329</v>
      </c>
      <c r="G4" s="25" t="s">
        <v>330</v>
      </c>
      <c r="H4" s="25" t="s">
        <v>327</v>
      </c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>
      <c r="A5" s="25">
        <v>3.0</v>
      </c>
      <c r="B5" s="25" t="s">
        <v>331</v>
      </c>
      <c r="C5" s="26">
        <f>+2</f>
        <v>2</v>
      </c>
      <c r="D5" s="25">
        <v>-6.0</v>
      </c>
      <c r="E5" s="25">
        <v>0.0</v>
      </c>
      <c r="F5" s="25" t="s">
        <v>332</v>
      </c>
      <c r="G5" s="25" t="s">
        <v>323</v>
      </c>
      <c r="H5" s="25" t="s">
        <v>157</v>
      </c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>
      <c r="A6" s="25">
        <v>4.0</v>
      </c>
      <c r="B6" s="25" t="s">
        <v>333</v>
      </c>
      <c r="C6" s="26">
        <f>+6</f>
        <v>6</v>
      </c>
      <c r="D6" s="25">
        <v>-2.0</v>
      </c>
      <c r="E6" s="26">
        <f>+5</f>
        <v>5</v>
      </c>
      <c r="F6" s="25" t="s">
        <v>334</v>
      </c>
      <c r="G6" s="25" t="s">
        <v>323</v>
      </c>
      <c r="H6" s="25" t="s">
        <v>157</v>
      </c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>
      <c r="A7" s="25">
        <v>5.0</v>
      </c>
      <c r="B7" s="25" t="s">
        <v>335</v>
      </c>
      <c r="C7" s="26">
        <f>+10</f>
        <v>10</v>
      </c>
      <c r="D7" s="26">
        <f>+2</f>
        <v>2</v>
      </c>
      <c r="E7" s="26">
        <f>+10</f>
        <v>10</v>
      </c>
      <c r="F7" s="25" t="s">
        <v>336</v>
      </c>
      <c r="G7" s="25" t="s">
        <v>323</v>
      </c>
      <c r="H7" s="25" t="s">
        <v>157</v>
      </c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>
      <c r="A8" s="25">
        <v>6.0</v>
      </c>
      <c r="B8" s="25" t="s">
        <v>337</v>
      </c>
      <c r="C8" s="26">
        <f>+14</f>
        <v>14</v>
      </c>
      <c r="D8" s="26">
        <f>+6</f>
        <v>6</v>
      </c>
      <c r="E8" s="26">
        <f>+15</f>
        <v>15</v>
      </c>
      <c r="F8" s="25" t="s">
        <v>338</v>
      </c>
      <c r="G8" s="25" t="s">
        <v>323</v>
      </c>
      <c r="H8" s="25" t="s">
        <v>157</v>
      </c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>
      <c r="A9" s="25">
        <v>7.0</v>
      </c>
      <c r="B9" s="25" t="s">
        <v>339</v>
      </c>
      <c r="C9" s="26">
        <f>+18</f>
        <v>18</v>
      </c>
      <c r="D9" s="26">
        <f>+10</f>
        <v>10</v>
      </c>
      <c r="E9" s="26">
        <f>+20</f>
        <v>20</v>
      </c>
      <c r="F9" s="25" t="s">
        <v>340</v>
      </c>
      <c r="G9" s="25" t="s">
        <v>323</v>
      </c>
      <c r="H9" s="25" t="s">
        <v>157</v>
      </c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>
      <c r="A10" s="25">
        <v>8.0</v>
      </c>
      <c r="B10" s="25" t="s">
        <v>341</v>
      </c>
      <c r="C10" s="26">
        <f>+17</f>
        <v>17</v>
      </c>
      <c r="D10" s="25">
        <v>0.0</v>
      </c>
      <c r="E10" s="26">
        <f>+10</f>
        <v>10</v>
      </c>
      <c r="F10" s="25" t="s">
        <v>342</v>
      </c>
      <c r="G10" s="25" t="s">
        <v>343</v>
      </c>
      <c r="H10" s="25" t="s">
        <v>16</v>
      </c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>
      <c r="A11" s="25">
        <v>9.0</v>
      </c>
      <c r="B11" s="25" t="s">
        <v>344</v>
      </c>
      <c r="C11" s="26">
        <f>+20</f>
        <v>20</v>
      </c>
      <c r="D11" s="25">
        <v>-5.0</v>
      </c>
      <c r="E11" s="25">
        <v>0.0</v>
      </c>
      <c r="F11" s="25" t="s">
        <v>345</v>
      </c>
      <c r="G11" s="25" t="s">
        <v>343</v>
      </c>
      <c r="H11" s="25" t="s">
        <v>50</v>
      </c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>
      <c r="A12" s="25">
        <v>10.0</v>
      </c>
      <c r="B12" s="25" t="s">
        <v>346</v>
      </c>
      <c r="C12" s="26">
        <f>+15</f>
        <v>15</v>
      </c>
      <c r="D12" s="26">
        <f>+2</f>
        <v>2</v>
      </c>
      <c r="E12" s="25">
        <v>0.0</v>
      </c>
      <c r="F12" s="25" t="s">
        <v>347</v>
      </c>
      <c r="G12" s="25" t="s">
        <v>343</v>
      </c>
      <c r="H12" s="25" t="s">
        <v>100</v>
      </c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>
      <c r="A13" s="27"/>
      <c r="B13" s="27"/>
      <c r="C13" s="27"/>
      <c r="D13" s="27"/>
      <c r="E13" s="27"/>
      <c r="F13" s="27"/>
      <c r="G13" s="27"/>
      <c r="H13" s="27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>
      <c r="A14" s="27"/>
      <c r="B14" s="27"/>
      <c r="C14" s="27"/>
      <c r="D14" s="27"/>
      <c r="E14" s="27"/>
      <c r="F14" s="27"/>
      <c r="G14" s="27"/>
      <c r="H14" s="27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>
      <c r="A15" s="27"/>
      <c r="B15" s="27"/>
      <c r="C15" s="27"/>
      <c r="D15" s="27"/>
      <c r="E15" s="27"/>
      <c r="F15" s="27"/>
      <c r="G15" s="27"/>
      <c r="H15" s="27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>
      <c r="A16" s="27"/>
      <c r="B16" s="27"/>
      <c r="C16" s="27"/>
      <c r="D16" s="27"/>
      <c r="E16" s="27"/>
      <c r="F16" s="27"/>
      <c r="G16" s="27"/>
      <c r="H16" s="27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>
      <c r="A17" s="27"/>
      <c r="B17" s="27"/>
      <c r="C17" s="27"/>
      <c r="D17" s="27"/>
      <c r="E17" s="27"/>
      <c r="F17" s="27"/>
      <c r="G17" s="27"/>
      <c r="H17" s="27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55.5"/>
  </cols>
  <sheetData>
    <row r="1">
      <c r="A1" s="23" t="s">
        <v>315</v>
      </c>
      <c r="B1" s="23" t="s">
        <v>348</v>
      </c>
      <c r="C1" s="23" t="s">
        <v>349</v>
      </c>
      <c r="D1" s="23" t="s">
        <v>350</v>
      </c>
      <c r="E1" s="23" t="s">
        <v>351</v>
      </c>
      <c r="F1" s="23" t="s">
        <v>352</v>
      </c>
      <c r="G1" s="23" t="s">
        <v>353</v>
      </c>
      <c r="H1" s="23" t="s">
        <v>354</v>
      </c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>
      <c r="A2" s="25">
        <v>0.0</v>
      </c>
      <c r="B2" s="25" t="s">
        <v>355</v>
      </c>
      <c r="C2" s="25">
        <v>0.0</v>
      </c>
      <c r="D2" s="26">
        <f>+2</f>
        <v>2</v>
      </c>
      <c r="E2" s="26">
        <f>+20</f>
        <v>20</v>
      </c>
      <c r="F2" s="25" t="s">
        <v>356</v>
      </c>
      <c r="G2" s="25" t="s">
        <v>323</v>
      </c>
      <c r="H2" s="25" t="s">
        <v>157</v>
      </c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>
      <c r="A3" s="25">
        <v>1.0</v>
      </c>
      <c r="B3" s="25" t="s">
        <v>357</v>
      </c>
      <c r="C3" s="25">
        <v>0.0</v>
      </c>
      <c r="D3" s="26">
        <f>+10</f>
        <v>10</v>
      </c>
      <c r="E3" s="26">
        <f>+40</f>
        <v>40</v>
      </c>
      <c r="F3" s="25" t="s">
        <v>358</v>
      </c>
      <c r="G3" s="25" t="s">
        <v>326</v>
      </c>
      <c r="H3" s="25" t="s">
        <v>327</v>
      </c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>
      <c r="A4" s="25">
        <v>2.0</v>
      </c>
      <c r="B4" s="25" t="s">
        <v>359</v>
      </c>
      <c r="C4" s="26">
        <f>+1</f>
        <v>1</v>
      </c>
      <c r="D4" s="26">
        <f>+18</f>
        <v>18</v>
      </c>
      <c r="E4" s="26">
        <f>+60</f>
        <v>60</v>
      </c>
      <c r="F4" s="25" t="s">
        <v>360</v>
      </c>
      <c r="G4" s="25" t="s">
        <v>330</v>
      </c>
      <c r="H4" s="25" t="s">
        <v>327</v>
      </c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>
      <c r="A5" s="25">
        <v>3.0</v>
      </c>
      <c r="B5" s="25" t="s">
        <v>361</v>
      </c>
      <c r="C5" s="25">
        <v>0.0</v>
      </c>
      <c r="D5" s="25">
        <v>0.0</v>
      </c>
      <c r="E5" s="26">
        <f>+15</f>
        <v>15</v>
      </c>
      <c r="F5" s="25" t="s">
        <v>362</v>
      </c>
      <c r="G5" s="25" t="s">
        <v>323</v>
      </c>
      <c r="H5" s="25" t="s">
        <v>157</v>
      </c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>
      <c r="A6" s="25">
        <v>4.0</v>
      </c>
      <c r="B6" s="25" t="s">
        <v>363</v>
      </c>
      <c r="C6" s="26">
        <f>+10</f>
        <v>10</v>
      </c>
      <c r="D6" s="26">
        <f>+15</f>
        <v>15</v>
      </c>
      <c r="E6" s="26">
        <f>+20</f>
        <v>20</v>
      </c>
      <c r="F6" s="25" t="s">
        <v>364</v>
      </c>
      <c r="G6" s="28" t="s">
        <v>343</v>
      </c>
      <c r="H6" s="28" t="s">
        <v>124</v>
      </c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ht="42.0" customHeight="1">
      <c r="A7" s="25">
        <v>5.0</v>
      </c>
      <c r="B7" s="29" t="s">
        <v>365</v>
      </c>
      <c r="C7" s="29">
        <v>0.0</v>
      </c>
      <c r="D7" s="29">
        <v>20.0</v>
      </c>
      <c r="E7" s="29">
        <v>70.0</v>
      </c>
      <c r="F7" s="28" t="s">
        <v>366</v>
      </c>
      <c r="G7" s="29" t="s">
        <v>343</v>
      </c>
      <c r="H7" s="29" t="s">
        <v>81</v>
      </c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  <row r="1001">
      <c r="A1001" s="24"/>
      <c r="B1001" s="24"/>
      <c r="C1001" s="24"/>
      <c r="D1001" s="24"/>
      <c r="E1001" s="24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75"/>
    <col customWidth="1" min="2" max="2" width="22.13"/>
    <col customWidth="1" min="3" max="3" width="31.38"/>
  </cols>
  <sheetData>
    <row r="1">
      <c r="A1" s="30" t="s">
        <v>315</v>
      </c>
      <c r="B1" s="30" t="s">
        <v>4</v>
      </c>
      <c r="C1" s="30" t="s">
        <v>146</v>
      </c>
      <c r="D1" s="30" t="s">
        <v>319</v>
      </c>
      <c r="E1" s="30" t="s">
        <v>320</v>
      </c>
      <c r="F1" s="30" t="s">
        <v>176</v>
      </c>
      <c r="G1" s="30" t="s">
        <v>162</v>
      </c>
      <c r="H1" s="30" t="s">
        <v>193</v>
      </c>
      <c r="I1" s="30" t="s">
        <v>229</v>
      </c>
      <c r="J1" s="30" t="s">
        <v>202</v>
      </c>
      <c r="K1" s="30" t="s">
        <v>208</v>
      </c>
      <c r="L1" s="30" t="s">
        <v>236</v>
      </c>
      <c r="M1" s="30" t="s">
        <v>367</v>
      </c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</row>
    <row r="2">
      <c r="A2" s="30">
        <v>0.0</v>
      </c>
      <c r="B2" s="30" t="s">
        <v>368</v>
      </c>
      <c r="C2" s="30" t="s">
        <v>369</v>
      </c>
      <c r="D2" s="30">
        <v>0.0</v>
      </c>
      <c r="E2" s="30" t="s">
        <v>157</v>
      </c>
      <c r="F2" s="30">
        <v>0.0</v>
      </c>
      <c r="G2" s="30">
        <v>0.0</v>
      </c>
      <c r="H2" s="30">
        <v>0.0</v>
      </c>
      <c r="I2" s="30">
        <v>0.0</v>
      </c>
      <c r="J2" s="30">
        <v>0.0</v>
      </c>
      <c r="K2" s="30">
        <v>0.0</v>
      </c>
      <c r="L2" s="30">
        <v>0.0</v>
      </c>
      <c r="M2" s="30">
        <v>0.0</v>
      </c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>
      <c r="A3" s="30">
        <v>1.0</v>
      </c>
      <c r="B3" s="30" t="s">
        <v>370</v>
      </c>
      <c r="C3" s="30" t="s">
        <v>371</v>
      </c>
      <c r="D3" s="30" t="s">
        <v>343</v>
      </c>
      <c r="E3" s="30" t="s">
        <v>100</v>
      </c>
      <c r="F3" s="30">
        <v>0.0</v>
      </c>
      <c r="G3" s="30">
        <v>20.0</v>
      </c>
      <c r="H3" s="30">
        <v>30.0</v>
      </c>
      <c r="I3" s="30">
        <v>20.0</v>
      </c>
      <c r="J3" s="30">
        <v>0.0</v>
      </c>
      <c r="K3" s="30">
        <v>0.0</v>
      </c>
      <c r="L3" s="30">
        <v>0.0</v>
      </c>
      <c r="M3" s="30">
        <v>10.0</v>
      </c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</row>
    <row r="4">
      <c r="A4" s="30">
        <v>2.0</v>
      </c>
      <c r="B4" s="30" t="s">
        <v>372</v>
      </c>
      <c r="C4" s="30" t="s">
        <v>373</v>
      </c>
      <c r="D4" s="30" t="s">
        <v>343</v>
      </c>
      <c r="E4" s="30" t="s">
        <v>100</v>
      </c>
      <c r="F4" s="30">
        <v>0.0</v>
      </c>
      <c r="G4" s="30">
        <v>0.0</v>
      </c>
      <c r="H4" s="30">
        <v>0.0</v>
      </c>
      <c r="I4" s="30">
        <v>0.0</v>
      </c>
      <c r="J4" s="30">
        <v>0.0</v>
      </c>
      <c r="K4" s="30">
        <v>0.0</v>
      </c>
      <c r="L4" s="30">
        <v>0.0</v>
      </c>
      <c r="M4" s="30">
        <v>30.0</v>
      </c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</row>
    <row r="5">
      <c r="A5" s="30">
        <v>3.0</v>
      </c>
      <c r="B5" s="30" t="s">
        <v>374</v>
      </c>
      <c r="C5" s="30" t="s">
        <v>375</v>
      </c>
      <c r="D5" s="30" t="s">
        <v>343</v>
      </c>
      <c r="E5" s="30" t="s">
        <v>124</v>
      </c>
      <c r="F5" s="30">
        <v>0.0</v>
      </c>
      <c r="G5" s="30">
        <v>0.0</v>
      </c>
      <c r="H5" s="30">
        <v>0.0</v>
      </c>
      <c r="I5" s="30">
        <v>0.0</v>
      </c>
      <c r="J5" s="30">
        <v>0.0</v>
      </c>
      <c r="K5" s="30">
        <v>0.0</v>
      </c>
      <c r="L5" s="30">
        <v>20.0</v>
      </c>
      <c r="M5" s="30">
        <v>0.0</v>
      </c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</row>
    <row r="6">
      <c r="A6" s="30">
        <v>4.0</v>
      </c>
      <c r="B6" s="30" t="s">
        <v>376</v>
      </c>
      <c r="C6" s="30" t="s">
        <v>377</v>
      </c>
      <c r="D6" s="30" t="s">
        <v>343</v>
      </c>
      <c r="E6" s="30" t="s">
        <v>124</v>
      </c>
      <c r="F6" s="30">
        <v>20.0</v>
      </c>
      <c r="G6" s="30">
        <v>0.0</v>
      </c>
      <c r="H6" s="30">
        <v>0.0</v>
      </c>
      <c r="I6" s="30">
        <v>0.0</v>
      </c>
      <c r="J6" s="30">
        <v>0.0</v>
      </c>
      <c r="K6" s="30">
        <v>0.0</v>
      </c>
      <c r="L6" s="30">
        <v>0.0</v>
      </c>
      <c r="M6" s="30">
        <v>0.0</v>
      </c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</row>
    <row r="7">
      <c r="A7" s="30">
        <v>5.0</v>
      </c>
      <c r="B7" s="30" t="s">
        <v>378</v>
      </c>
      <c r="C7" s="30" t="s">
        <v>379</v>
      </c>
      <c r="D7" s="30" t="s">
        <v>343</v>
      </c>
      <c r="E7" s="30" t="s">
        <v>16</v>
      </c>
      <c r="F7" s="30">
        <v>10.0</v>
      </c>
      <c r="G7" s="30">
        <v>0.0</v>
      </c>
      <c r="H7" s="30">
        <v>0.0</v>
      </c>
      <c r="I7" s="30">
        <v>0.0</v>
      </c>
      <c r="J7" s="30">
        <v>20.0</v>
      </c>
      <c r="K7" s="30">
        <v>0.0</v>
      </c>
      <c r="L7" s="30">
        <v>0.0</v>
      </c>
      <c r="M7" s="30">
        <v>0.0</v>
      </c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</row>
    <row r="8">
      <c r="A8" s="30">
        <v>6.0</v>
      </c>
      <c r="B8" s="30" t="s">
        <v>380</v>
      </c>
      <c r="C8" s="30" t="s">
        <v>381</v>
      </c>
      <c r="D8" s="30" t="s">
        <v>343</v>
      </c>
      <c r="E8" s="30" t="s">
        <v>157</v>
      </c>
      <c r="F8" s="30">
        <v>10.0</v>
      </c>
      <c r="G8" s="30">
        <v>10.0</v>
      </c>
      <c r="H8" s="30">
        <v>10.0</v>
      </c>
      <c r="I8" s="30">
        <v>10.0</v>
      </c>
      <c r="J8" s="30">
        <v>10.0</v>
      </c>
      <c r="K8" s="30">
        <v>10.0</v>
      </c>
      <c r="L8" s="30">
        <v>10.0</v>
      </c>
      <c r="M8" s="30">
        <v>10.0</v>
      </c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</row>
    <row r="9">
      <c r="A9" s="30">
        <v>7.0</v>
      </c>
      <c r="B9" s="30" t="s">
        <v>361</v>
      </c>
      <c r="C9" s="30" t="s">
        <v>382</v>
      </c>
      <c r="D9" s="30" t="s">
        <v>157</v>
      </c>
      <c r="E9" s="30" t="s">
        <v>157</v>
      </c>
      <c r="F9" s="30">
        <v>15.0</v>
      </c>
      <c r="G9" s="30">
        <v>-10.0</v>
      </c>
      <c r="H9" s="30">
        <v>15.0</v>
      </c>
      <c r="I9" s="30">
        <v>-10.0</v>
      </c>
      <c r="J9" s="30">
        <v>15.0</v>
      </c>
      <c r="K9" s="30">
        <v>10.0</v>
      </c>
      <c r="L9" s="30">
        <v>0.0</v>
      </c>
      <c r="M9" s="30">
        <v>0.0</v>
      </c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</row>
    <row r="10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</row>
    <row r="11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</row>
    <row r="12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</row>
    <row r="13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</row>
    <row r="14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</row>
    <row r="1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</row>
    <row r="16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</row>
    <row r="17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</row>
    <row r="18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</row>
    <row r="19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</row>
    <row r="20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</row>
    <row r="21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</row>
    <row r="22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</row>
    <row r="23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</row>
    <row r="24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</row>
    <row r="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</row>
    <row r="26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</row>
    <row r="27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</row>
    <row r="28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</row>
    <row r="29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</row>
    <row r="30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</row>
    <row r="31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</row>
    <row r="32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</row>
    <row r="33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</row>
    <row r="34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</row>
    <row r="3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</row>
    <row r="36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</row>
    <row r="37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</row>
    <row r="38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</row>
    <row r="39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</row>
    <row r="40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</row>
    <row r="41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</row>
    <row r="42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</row>
    <row r="43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</row>
    <row r="44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</row>
    <row r="4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</row>
    <row r="46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</row>
    <row r="47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</row>
    <row r="48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</row>
    <row r="49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</row>
    <row r="50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</row>
    <row r="51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</row>
    <row r="52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</row>
    <row r="53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</row>
    <row r="54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</row>
    <row r="55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</row>
    <row r="56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</row>
    <row r="57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</row>
    <row r="58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</row>
    <row r="59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</row>
    <row r="60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</row>
    <row r="61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</row>
    <row r="62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</row>
    <row r="63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</row>
    <row r="64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</row>
    <row r="65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</row>
    <row r="66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</row>
    <row r="67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</row>
    <row r="68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</row>
    <row r="69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</row>
    <row r="70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</row>
    <row r="71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</row>
    <row r="72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</row>
    <row r="73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</row>
    <row r="74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</row>
    <row r="75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</row>
    <row r="76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</row>
    <row r="77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</row>
    <row r="78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</row>
    <row r="79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</row>
    <row r="80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</row>
    <row r="8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</row>
    <row r="82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</row>
    <row r="83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</row>
    <row r="84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</row>
    <row r="85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</row>
    <row r="86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</row>
    <row r="87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</row>
    <row r="88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</row>
    <row r="89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</row>
    <row r="90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</row>
    <row r="9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</row>
    <row r="92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</row>
    <row r="93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</row>
    <row r="94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</row>
    <row r="95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</row>
    <row r="96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</row>
    <row r="97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</row>
    <row r="98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</row>
    <row r="99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</row>
    <row r="100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</row>
    <row r="101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</row>
    <row r="102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</row>
    <row r="103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</row>
    <row r="104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</row>
    <row r="105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</row>
    <row r="106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</row>
    <row r="107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</row>
    <row r="108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</row>
    <row r="109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</row>
    <row r="110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</row>
    <row r="111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</row>
    <row r="112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</row>
    <row r="113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</row>
    <row r="114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</row>
    <row r="115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</row>
    <row r="116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</row>
    <row r="117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</row>
    <row r="118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</row>
    <row r="119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</row>
    <row r="120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</row>
    <row r="121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</row>
    <row r="122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</row>
    <row r="123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</row>
    <row r="124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</row>
    <row r="125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</row>
    <row r="126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</row>
    <row r="127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</row>
    <row r="128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</row>
    <row r="129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</row>
    <row r="130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</row>
    <row r="131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</row>
    <row r="132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</row>
    <row r="133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</row>
    <row r="134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</row>
    <row r="135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</row>
    <row r="136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</row>
    <row r="137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</row>
    <row r="138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</row>
    <row r="139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</row>
    <row r="140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</row>
    <row r="141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</row>
    <row r="142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</row>
    <row r="143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</row>
    <row r="144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</row>
    <row r="145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</row>
    <row r="146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</row>
    <row r="147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</row>
    <row r="148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</row>
    <row r="149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</row>
    <row r="150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</row>
    <row r="151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</row>
    <row r="152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</row>
    <row r="153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</row>
    <row r="154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</row>
    <row r="155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</row>
    <row r="156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</row>
    <row r="157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</row>
    <row r="158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</row>
    <row r="159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</row>
    <row r="160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</row>
    <row r="16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</row>
    <row r="162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</row>
    <row r="163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</row>
    <row r="164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</row>
    <row r="165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</row>
    <row r="166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</row>
    <row r="167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</row>
    <row r="168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</row>
    <row r="169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</row>
    <row r="170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</row>
    <row r="17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</row>
    <row r="172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</row>
    <row r="173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</row>
    <row r="174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</row>
    <row r="175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</row>
    <row r="176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</row>
    <row r="177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</row>
    <row r="178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</row>
    <row r="179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</row>
    <row r="180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</row>
    <row r="18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</row>
    <row r="182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</row>
    <row r="183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</row>
    <row r="184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</row>
    <row r="185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</row>
    <row r="186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</row>
    <row r="187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</row>
    <row r="188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</row>
    <row r="189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</row>
    <row r="190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</row>
    <row r="19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</row>
    <row r="192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</row>
    <row r="193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</row>
    <row r="194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</row>
    <row r="195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</row>
    <row r="196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</row>
    <row r="197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</row>
    <row r="198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</row>
    <row r="199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</row>
    <row r="200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</row>
    <row r="20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</row>
    <row r="202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</row>
    <row r="203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</row>
    <row r="204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</row>
    <row r="205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</row>
    <row r="206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</row>
    <row r="207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</row>
    <row r="208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</row>
    <row r="209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</row>
    <row r="210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</row>
    <row r="211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</row>
    <row r="212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</row>
    <row r="213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</row>
    <row r="214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</row>
    <row r="21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</row>
    <row r="216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</row>
    <row r="217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</row>
    <row r="218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</row>
    <row r="219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</row>
    <row r="220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</row>
    <row r="221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</row>
    <row r="22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</row>
    <row r="223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</row>
    <row r="224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</row>
    <row r="2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</row>
    <row r="226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</row>
    <row r="227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</row>
    <row r="228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</row>
    <row r="229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</row>
    <row r="230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</row>
    <row r="231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</row>
    <row r="232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</row>
    <row r="233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</row>
    <row r="234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</row>
    <row r="235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</row>
    <row r="236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</row>
    <row r="237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</row>
    <row r="238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</row>
    <row r="239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</row>
    <row r="240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</row>
    <row r="241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</row>
    <row r="242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</row>
    <row r="243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</row>
    <row r="244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</row>
    <row r="245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</row>
    <row r="246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</row>
    <row r="247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</row>
    <row r="248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</row>
    <row r="249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</row>
    <row r="250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</row>
    <row r="251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</row>
    <row r="252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</row>
    <row r="253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</row>
    <row r="254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</row>
    <row r="255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</row>
    <row r="256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</row>
    <row r="257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</row>
    <row r="258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</row>
    <row r="259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</row>
    <row r="260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</row>
    <row r="261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</row>
    <row r="262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</row>
    <row r="263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</row>
    <row r="264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</row>
    <row r="265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</row>
    <row r="266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</row>
    <row r="267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</row>
    <row r="268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</row>
    <row r="269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</row>
    <row r="270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</row>
    <row r="271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</row>
    <row r="272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</row>
    <row r="273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</row>
    <row r="274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</row>
    <row r="275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</row>
    <row r="276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</row>
    <row r="277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</row>
    <row r="278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</row>
    <row r="279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</row>
    <row r="280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</row>
    <row r="281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</row>
    <row r="282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</row>
    <row r="283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</row>
    <row r="284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</row>
    <row r="285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</row>
    <row r="286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</row>
    <row r="287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</row>
    <row r="288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</row>
    <row r="289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</row>
    <row r="290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</row>
    <row r="291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</row>
    <row r="292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</row>
    <row r="293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</row>
    <row r="294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</row>
    <row r="295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</row>
    <row r="296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</row>
    <row r="297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</row>
    <row r="298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</row>
    <row r="299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</row>
    <row r="300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</row>
    <row r="301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</row>
    <row r="302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</row>
    <row r="303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</row>
    <row r="304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</row>
    <row r="305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</row>
    <row r="306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</row>
    <row r="307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</row>
    <row r="308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</row>
    <row r="309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</row>
    <row r="310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</row>
    <row r="311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</row>
    <row r="312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</row>
    <row r="313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</row>
    <row r="314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</row>
    <row r="315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</row>
    <row r="316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</row>
    <row r="317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</row>
    <row r="318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</row>
    <row r="319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</row>
    <row r="320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</row>
    <row r="321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</row>
    <row r="322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</row>
    <row r="323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</row>
    <row r="324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</row>
    <row r="325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</row>
    <row r="326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</row>
    <row r="327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</row>
    <row r="328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</row>
    <row r="329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</row>
    <row r="330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</row>
    <row r="331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</row>
    <row r="332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</row>
    <row r="333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</row>
    <row r="334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</row>
    <row r="335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</row>
    <row r="336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</row>
    <row r="337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</row>
    <row r="338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1"/>
    </row>
    <row r="339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</row>
    <row r="340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</row>
    <row r="341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</row>
    <row r="342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</row>
    <row r="343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</row>
    <row r="344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</row>
    <row r="345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1"/>
    </row>
    <row r="346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  <c r="AA346" s="31"/>
    </row>
    <row r="347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</row>
    <row r="348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</row>
    <row r="349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</row>
    <row r="350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</row>
    <row r="351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  <c r="AA351" s="31"/>
    </row>
    <row r="352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1"/>
    </row>
    <row r="353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  <c r="AA353" s="31"/>
    </row>
    <row r="354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</row>
    <row r="355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</row>
    <row r="356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1"/>
    </row>
    <row r="357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  <c r="AA357" s="31"/>
    </row>
    <row r="358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  <c r="AA358" s="31"/>
    </row>
    <row r="359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  <c r="AA359" s="31"/>
    </row>
    <row r="360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  <c r="AA360" s="31"/>
    </row>
    <row r="361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  <c r="AA361" s="31"/>
    </row>
    <row r="362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  <c r="AA362" s="31"/>
    </row>
    <row r="363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  <c r="AA363" s="31"/>
    </row>
    <row r="364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  <c r="AA364" s="31"/>
    </row>
    <row r="365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  <c r="AA365" s="31"/>
    </row>
    <row r="366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  <c r="AA366" s="31"/>
    </row>
    <row r="367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  <c r="AA367" s="31"/>
    </row>
    <row r="368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  <c r="AA368" s="31"/>
    </row>
    <row r="369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  <c r="AA369" s="31"/>
    </row>
    <row r="370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  <c r="AA370" s="31"/>
    </row>
    <row r="371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  <c r="AA371" s="31"/>
    </row>
    <row r="372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  <c r="AA372" s="31"/>
    </row>
    <row r="373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  <c r="AA373" s="31"/>
    </row>
    <row r="374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  <c r="AA374" s="31"/>
    </row>
    <row r="375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  <c r="AA375" s="31"/>
    </row>
    <row r="376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  <c r="AA376" s="31"/>
    </row>
    <row r="377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  <c r="AA377" s="31"/>
    </row>
    <row r="378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  <c r="AA378" s="31"/>
    </row>
    <row r="379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  <c r="AA379" s="31"/>
    </row>
    <row r="380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  <c r="AA380" s="31"/>
    </row>
    <row r="381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  <c r="AA381" s="31"/>
    </row>
    <row r="382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  <c r="AA382" s="31"/>
    </row>
    <row r="383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  <c r="AA383" s="31"/>
    </row>
    <row r="384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  <c r="AA384" s="31"/>
    </row>
    <row r="385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  <c r="AA385" s="31"/>
    </row>
    <row r="386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  <c r="AA386" s="31"/>
    </row>
    <row r="387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  <c r="AA387" s="31"/>
    </row>
    <row r="388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  <c r="AA388" s="31"/>
    </row>
    <row r="389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  <c r="AA389" s="31"/>
    </row>
    <row r="390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  <c r="AA390" s="31"/>
    </row>
    <row r="391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  <c r="AA391" s="31"/>
    </row>
    <row r="392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  <c r="AA392" s="31"/>
    </row>
    <row r="393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  <c r="AA393" s="31"/>
    </row>
    <row r="394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  <c r="AA394" s="31"/>
    </row>
    <row r="395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  <c r="AA395" s="31"/>
    </row>
    <row r="396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  <c r="AA396" s="31"/>
    </row>
    <row r="397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  <c r="AA397" s="31"/>
    </row>
    <row r="398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  <c r="AA398" s="31"/>
    </row>
    <row r="399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  <c r="AA399" s="31"/>
    </row>
    <row r="400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  <c r="AA400" s="31"/>
    </row>
    <row r="401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  <c r="AA401" s="31"/>
    </row>
    <row r="402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  <c r="AA402" s="31"/>
    </row>
    <row r="403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  <c r="AA403" s="31"/>
    </row>
    <row r="404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  <c r="AA404" s="31"/>
    </row>
    <row r="405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  <c r="AA405" s="31"/>
    </row>
    <row r="406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  <c r="AA406" s="31"/>
    </row>
    <row r="407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  <c r="AA407" s="31"/>
    </row>
    <row r="408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  <c r="AA408" s="31"/>
    </row>
    <row r="409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  <c r="AA409" s="31"/>
    </row>
    <row r="410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  <c r="AA410" s="31"/>
    </row>
    <row r="411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  <c r="AA411" s="31"/>
    </row>
    <row r="412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  <c r="AA412" s="31"/>
    </row>
    <row r="413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  <c r="AA413" s="31"/>
    </row>
    <row r="414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  <c r="AA414" s="31"/>
    </row>
    <row r="415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  <c r="AA415" s="31"/>
    </row>
    <row r="416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  <c r="AA416" s="31"/>
    </row>
    <row r="417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  <c r="AA417" s="31"/>
    </row>
    <row r="418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  <c r="AA418" s="31"/>
    </row>
    <row r="419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  <c r="AA419" s="31"/>
    </row>
    <row r="420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  <c r="AA420" s="31"/>
    </row>
    <row r="421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  <c r="AA421" s="31"/>
    </row>
    <row r="422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  <c r="AA422" s="31"/>
    </row>
    <row r="423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  <c r="AA423" s="31"/>
    </row>
    <row r="424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  <c r="AA424" s="31"/>
    </row>
    <row r="425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  <c r="AA425" s="31"/>
    </row>
    <row r="426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  <c r="AA426" s="31"/>
    </row>
    <row r="427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</row>
    <row r="428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</row>
    <row r="429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</row>
    <row r="430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</row>
    <row r="431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</row>
    <row r="432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</row>
    <row r="433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</row>
    <row r="434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</row>
    <row r="435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</row>
    <row r="436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</row>
    <row r="437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</row>
    <row r="438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</row>
    <row r="439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</row>
    <row r="440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</row>
    <row r="441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</row>
    <row r="442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</row>
    <row r="443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</row>
    <row r="444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</row>
    <row r="445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</row>
    <row r="446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</row>
    <row r="447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</row>
    <row r="448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</row>
    <row r="449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</row>
    <row r="450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</row>
    <row r="451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</row>
    <row r="452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</row>
    <row r="453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</row>
    <row r="454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</row>
    <row r="455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  <c r="AA455" s="31"/>
    </row>
    <row r="456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</row>
    <row r="457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  <c r="AA457" s="31"/>
    </row>
    <row r="458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  <c r="AA458" s="31"/>
    </row>
    <row r="459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</row>
    <row r="460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  <c r="AA460" s="31"/>
    </row>
    <row r="461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</row>
    <row r="462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  <c r="AA462" s="31"/>
    </row>
    <row r="463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</row>
    <row r="464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  <c r="AA464" s="31"/>
    </row>
    <row r="465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</row>
    <row r="466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  <c r="AA466" s="31"/>
    </row>
    <row r="467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  <c r="AA467" s="31"/>
    </row>
    <row r="468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  <c r="AA468" s="31"/>
    </row>
    <row r="469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  <c r="AA469" s="31"/>
    </row>
    <row r="470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  <c r="AA470" s="31"/>
    </row>
    <row r="471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  <c r="AA471" s="31"/>
    </row>
    <row r="472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  <c r="AA472" s="31"/>
    </row>
    <row r="473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  <c r="AA473" s="31"/>
    </row>
    <row r="474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  <c r="AA474" s="31"/>
    </row>
    <row r="475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  <c r="AA475" s="31"/>
    </row>
    <row r="476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  <c r="AA476" s="31"/>
    </row>
    <row r="477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  <c r="AA477" s="31"/>
    </row>
    <row r="478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  <c r="AA478" s="31"/>
    </row>
    <row r="479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  <c r="AA479" s="31"/>
    </row>
    <row r="480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  <c r="AA480" s="31"/>
    </row>
    <row r="481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  <c r="AA481" s="31"/>
    </row>
    <row r="482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  <c r="AA482" s="31"/>
    </row>
    <row r="483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  <c r="AA483" s="31"/>
    </row>
    <row r="484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  <c r="AA484" s="31"/>
    </row>
    <row r="485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  <c r="AA485" s="31"/>
    </row>
    <row r="486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  <c r="AA486" s="31"/>
    </row>
    <row r="487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  <c r="AA487" s="31"/>
    </row>
    <row r="488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  <c r="AA488" s="31"/>
    </row>
    <row r="489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  <c r="AA489" s="31"/>
    </row>
    <row r="490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  <c r="AA490" s="31"/>
    </row>
    <row r="491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  <c r="AA491" s="31"/>
    </row>
    <row r="492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  <c r="AA492" s="31"/>
    </row>
    <row r="493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  <c r="AA493" s="31"/>
    </row>
    <row r="494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  <c r="AA494" s="31"/>
    </row>
    <row r="495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  <c r="AA495" s="31"/>
    </row>
    <row r="496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  <c r="AA496" s="31"/>
    </row>
    <row r="497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  <c r="AA497" s="31"/>
    </row>
    <row r="498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  <c r="AA498" s="31"/>
    </row>
    <row r="499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  <c r="AA499" s="31"/>
    </row>
    <row r="500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  <c r="AA500" s="31"/>
    </row>
    <row r="501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  <c r="AA501" s="31"/>
    </row>
    <row r="502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  <c r="AA502" s="31"/>
    </row>
    <row r="503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  <c r="AA503" s="31"/>
    </row>
    <row r="504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  <c r="AA504" s="31"/>
    </row>
    <row r="505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  <c r="AA505" s="31"/>
    </row>
    <row r="506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  <c r="AA506" s="31"/>
    </row>
    <row r="507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  <c r="AA507" s="31"/>
    </row>
    <row r="508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  <c r="AA508" s="31"/>
    </row>
    <row r="509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  <c r="AA509" s="31"/>
    </row>
    <row r="510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  <c r="AA510" s="31"/>
    </row>
    <row r="511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  <c r="AA511" s="31"/>
    </row>
    <row r="512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  <c r="AA512" s="31"/>
    </row>
    <row r="513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  <c r="AA513" s="31"/>
    </row>
    <row r="514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  <c r="AA514" s="31"/>
    </row>
    <row r="515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  <c r="AA515" s="31"/>
    </row>
    <row r="516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  <c r="AA516" s="31"/>
    </row>
    <row r="517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  <c r="AA517" s="31"/>
    </row>
    <row r="518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  <c r="AA518" s="31"/>
    </row>
    <row r="519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  <c r="AA519" s="31"/>
    </row>
    <row r="520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  <c r="AA520" s="31"/>
    </row>
    <row r="521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  <c r="AA521" s="31"/>
    </row>
    <row r="522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  <c r="AA522" s="31"/>
    </row>
    <row r="523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  <c r="AA523" s="31"/>
    </row>
    <row r="524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  <c r="AA524" s="31"/>
    </row>
    <row r="525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  <c r="AA525" s="31"/>
    </row>
    <row r="526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  <c r="AA526" s="31"/>
    </row>
    <row r="527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  <c r="AA527" s="31"/>
    </row>
    <row r="528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  <c r="AA528" s="31"/>
    </row>
    <row r="529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  <c r="AA529" s="31"/>
    </row>
    <row r="530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  <c r="AA530" s="31"/>
    </row>
    <row r="531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  <c r="AA531" s="31"/>
    </row>
    <row r="532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  <c r="AA532" s="31"/>
    </row>
    <row r="533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  <c r="AA533" s="31"/>
    </row>
    <row r="534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  <c r="AA534" s="31"/>
    </row>
    <row r="535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  <c r="AA535" s="31"/>
    </row>
    <row r="536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  <c r="AA536" s="31"/>
    </row>
    <row r="537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  <c r="AA537" s="31"/>
    </row>
    <row r="538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  <c r="AA538" s="31"/>
    </row>
    <row r="539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  <c r="AA539" s="31"/>
    </row>
    <row r="540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  <c r="AA540" s="31"/>
    </row>
    <row r="541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  <c r="AA541" s="31"/>
    </row>
    <row r="542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  <c r="AA542" s="31"/>
    </row>
    <row r="543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  <c r="AA543" s="31"/>
    </row>
    <row r="544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  <c r="AA544" s="31"/>
    </row>
    <row r="545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  <c r="AA545" s="31"/>
    </row>
    <row r="546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  <c r="AA546" s="31"/>
    </row>
    <row r="547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  <c r="AA547" s="31"/>
    </row>
    <row r="548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  <c r="AA548" s="31"/>
    </row>
    <row r="549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  <c r="AA549" s="31"/>
    </row>
    <row r="550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  <c r="AA550" s="31"/>
    </row>
    <row r="551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  <c r="AA551" s="31"/>
    </row>
    <row r="552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</row>
    <row r="553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</row>
    <row r="554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</row>
    <row r="555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</row>
    <row r="556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  <c r="AA556" s="31"/>
    </row>
    <row r="557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  <c r="AA557" s="31"/>
    </row>
    <row r="558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  <c r="AA558" s="31"/>
    </row>
    <row r="559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  <c r="AA559" s="31"/>
    </row>
    <row r="560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  <c r="AA560" s="31"/>
    </row>
    <row r="561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  <c r="AA561" s="31"/>
    </row>
    <row r="562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  <c r="AA562" s="31"/>
    </row>
    <row r="563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  <c r="AA563" s="31"/>
    </row>
    <row r="564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  <c r="AA564" s="31"/>
    </row>
    <row r="565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  <c r="AA565" s="31"/>
    </row>
    <row r="566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  <c r="AA566" s="31"/>
    </row>
    <row r="567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  <c r="AA567" s="31"/>
    </row>
    <row r="568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  <c r="AA568" s="31"/>
    </row>
    <row r="569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  <c r="AA569" s="31"/>
    </row>
    <row r="570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  <c r="AA570" s="31"/>
    </row>
    <row r="571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  <c r="AA571" s="31"/>
    </row>
    <row r="572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  <c r="AA572" s="31"/>
    </row>
    <row r="573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  <c r="AA573" s="31"/>
    </row>
    <row r="574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  <c r="AA574" s="31"/>
    </row>
    <row r="575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  <c r="AA575" s="31"/>
    </row>
    <row r="576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  <c r="AA576" s="31"/>
    </row>
    <row r="577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  <c r="AA577" s="31"/>
    </row>
    <row r="578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  <c r="AA578" s="31"/>
    </row>
    <row r="579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  <c r="AA579" s="31"/>
    </row>
    <row r="580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  <c r="AA580" s="31"/>
    </row>
    <row r="581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  <c r="AA581" s="31"/>
    </row>
    <row r="582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  <c r="AA582" s="31"/>
    </row>
    <row r="583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  <c r="AA583" s="31"/>
    </row>
    <row r="584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  <c r="AA584" s="31"/>
    </row>
    <row r="585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  <c r="AA585" s="31"/>
    </row>
    <row r="586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  <c r="AA586" s="31"/>
    </row>
    <row r="587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  <c r="AA587" s="31"/>
    </row>
    <row r="588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  <c r="AA588" s="31"/>
    </row>
    <row r="589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  <c r="AA589" s="31"/>
    </row>
    <row r="590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  <c r="AA590" s="31"/>
    </row>
    <row r="591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  <c r="AA591" s="31"/>
    </row>
    <row r="592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  <c r="AA592" s="31"/>
    </row>
    <row r="593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  <c r="AA593" s="31"/>
    </row>
    <row r="594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  <c r="AA594" s="31"/>
    </row>
    <row r="595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  <c r="AA595" s="31"/>
    </row>
    <row r="596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  <c r="AA596" s="31"/>
    </row>
    <row r="597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  <c r="AA597" s="31"/>
    </row>
    <row r="598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  <c r="AA598" s="31"/>
    </row>
    <row r="599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  <c r="AA599" s="31"/>
    </row>
    <row r="600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  <c r="AA600" s="31"/>
    </row>
    <row r="601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  <c r="AA601" s="31"/>
    </row>
    <row r="602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  <c r="AA602" s="31"/>
    </row>
    <row r="603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  <c r="AA603" s="31"/>
    </row>
    <row r="604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  <c r="AA604" s="31"/>
    </row>
    <row r="605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  <c r="AA605" s="31"/>
    </row>
    <row r="606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  <c r="AA606" s="31"/>
    </row>
    <row r="607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  <c r="AA607" s="31"/>
    </row>
    <row r="608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  <c r="AA608" s="31"/>
    </row>
    <row r="609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  <c r="AA609" s="31"/>
    </row>
    <row r="610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  <c r="AA610" s="31"/>
    </row>
    <row r="611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  <c r="AA611" s="31"/>
    </row>
    <row r="612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  <c r="AA612" s="31"/>
    </row>
    <row r="613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  <c r="AA613" s="31"/>
    </row>
    <row r="614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  <c r="AA614" s="31"/>
    </row>
    <row r="615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  <c r="AA615" s="31"/>
    </row>
    <row r="616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  <c r="AA616" s="31"/>
    </row>
    <row r="617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  <c r="AA617" s="31"/>
    </row>
    <row r="618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  <c r="AA618" s="31"/>
    </row>
    <row r="619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  <c r="AA619" s="31"/>
    </row>
    <row r="620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  <c r="AA620" s="31"/>
    </row>
    <row r="621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  <c r="AA621" s="31"/>
    </row>
    <row r="622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  <c r="AA622" s="31"/>
    </row>
    <row r="623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  <c r="AA623" s="31"/>
    </row>
    <row r="624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  <c r="AA624" s="31"/>
    </row>
    <row r="625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  <c r="AA625" s="31"/>
    </row>
    <row r="626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  <c r="AA626" s="31"/>
    </row>
    <row r="627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  <c r="AA627" s="31"/>
    </row>
    <row r="628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  <c r="AA628" s="31"/>
    </row>
    <row r="629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  <c r="AA629" s="31"/>
    </row>
    <row r="630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  <c r="AA630" s="31"/>
    </row>
    <row r="631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  <c r="AA631" s="31"/>
    </row>
    <row r="632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  <c r="AA632" s="31"/>
    </row>
    <row r="633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  <c r="AA633" s="31"/>
    </row>
    <row r="634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  <c r="AA634" s="31"/>
    </row>
    <row r="635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  <c r="AA635" s="31"/>
    </row>
    <row r="636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  <c r="AA636" s="31"/>
    </row>
    <row r="637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  <c r="AA637" s="31"/>
    </row>
    <row r="638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  <c r="AA638" s="31"/>
    </row>
    <row r="639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  <c r="AA639" s="31"/>
    </row>
    <row r="640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  <c r="AA640" s="31"/>
    </row>
    <row r="641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  <c r="AA641" s="31"/>
    </row>
    <row r="642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  <c r="AA642" s="31"/>
    </row>
    <row r="643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  <c r="AA643" s="31"/>
    </row>
    <row r="644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  <c r="AA644" s="31"/>
    </row>
    <row r="645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  <c r="AA645" s="31"/>
    </row>
    <row r="646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  <c r="AA646" s="31"/>
    </row>
    <row r="647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  <c r="AA647" s="31"/>
    </row>
    <row r="648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  <c r="AA648" s="31"/>
    </row>
    <row r="649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  <c r="AA649" s="31"/>
    </row>
    <row r="650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  <c r="AA650" s="31"/>
    </row>
    <row r="651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  <c r="AA651" s="31"/>
    </row>
    <row r="652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  <c r="AA652" s="31"/>
    </row>
    <row r="653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  <c r="AA653" s="31"/>
    </row>
    <row r="654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  <c r="AA654" s="31"/>
    </row>
    <row r="655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  <c r="AA655" s="31"/>
    </row>
    <row r="656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  <c r="AA656" s="31"/>
    </row>
    <row r="657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  <c r="AA657" s="31"/>
    </row>
    <row r="658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  <c r="AA658" s="31"/>
    </row>
    <row r="659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  <c r="AA659" s="31"/>
    </row>
    <row r="660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  <c r="AA660" s="31"/>
    </row>
    <row r="661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  <c r="AA661" s="31"/>
    </row>
    <row r="662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  <c r="AA662" s="31"/>
    </row>
    <row r="663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  <c r="AA663" s="31"/>
    </row>
    <row r="664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  <c r="AA664" s="31"/>
    </row>
    <row r="665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  <c r="AA665" s="31"/>
    </row>
    <row r="666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  <c r="AA666" s="31"/>
    </row>
    <row r="667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  <c r="AA667" s="31"/>
    </row>
    <row r="668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  <c r="AA668" s="31"/>
    </row>
    <row r="669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  <c r="AA669" s="31"/>
    </row>
    <row r="670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  <c r="AA670" s="31"/>
    </row>
    <row r="671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  <c r="AA671" s="31"/>
    </row>
    <row r="672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  <c r="AA672" s="31"/>
    </row>
    <row r="673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  <c r="AA673" s="31"/>
    </row>
    <row r="674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  <c r="AA674" s="31"/>
    </row>
    <row r="675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  <c r="AA675" s="31"/>
    </row>
    <row r="676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  <c r="AA676" s="31"/>
    </row>
    <row r="677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  <c r="AA677" s="31"/>
    </row>
    <row r="678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  <c r="AA678" s="31"/>
    </row>
    <row r="679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  <c r="AA679" s="31"/>
    </row>
    <row r="680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  <c r="AA680" s="31"/>
    </row>
    <row r="681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  <c r="AA681" s="31"/>
    </row>
    <row r="682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  <c r="AA682" s="31"/>
    </row>
    <row r="683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  <c r="AA683" s="31"/>
    </row>
    <row r="684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  <c r="AA684" s="31"/>
    </row>
    <row r="685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  <c r="AA685" s="31"/>
    </row>
    <row r="686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  <c r="AA686" s="31"/>
    </row>
    <row r="687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  <c r="AA687" s="31"/>
    </row>
    <row r="688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  <c r="AA688" s="31"/>
    </row>
    <row r="689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  <c r="AA689" s="31"/>
    </row>
    <row r="690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  <c r="AA690" s="31"/>
    </row>
    <row r="691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  <c r="AA691" s="31"/>
    </row>
    <row r="692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  <c r="AA692" s="31"/>
    </row>
    <row r="693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  <c r="AA693" s="31"/>
    </row>
    <row r="694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  <c r="AA694" s="31"/>
    </row>
    <row r="695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  <c r="AA695" s="31"/>
    </row>
    <row r="696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  <c r="AA696" s="31"/>
    </row>
    <row r="697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  <c r="AA697" s="31"/>
    </row>
    <row r="698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  <c r="AA698" s="31"/>
    </row>
    <row r="699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  <c r="AA699" s="31"/>
    </row>
    <row r="700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  <c r="AA700" s="31"/>
    </row>
    <row r="701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  <c r="AA701" s="31"/>
    </row>
    <row r="702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  <c r="AA702" s="31"/>
    </row>
    <row r="703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  <c r="AA703" s="31"/>
    </row>
    <row r="704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  <c r="AA704" s="31"/>
    </row>
    <row r="705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  <c r="AA705" s="31"/>
    </row>
    <row r="706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  <c r="AA706" s="31"/>
    </row>
    <row r="707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  <c r="AA707" s="31"/>
    </row>
    <row r="708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  <c r="AA708" s="31"/>
    </row>
    <row r="709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  <c r="AA709" s="31"/>
    </row>
    <row r="710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  <c r="AA710" s="31"/>
    </row>
    <row r="711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  <c r="AA711" s="31"/>
    </row>
    <row r="712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  <c r="AA712" s="31"/>
    </row>
    <row r="713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  <c r="AA713" s="31"/>
    </row>
    <row r="714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  <c r="AA714" s="31"/>
    </row>
    <row r="715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  <c r="AA715" s="31"/>
    </row>
    <row r="716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  <c r="AA716" s="31"/>
    </row>
    <row r="717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  <c r="AA717" s="31"/>
    </row>
    <row r="718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  <c r="AA718" s="31"/>
    </row>
    <row r="719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  <c r="AA719" s="31"/>
    </row>
    <row r="720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  <c r="AA720" s="31"/>
    </row>
    <row r="721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  <c r="AA721" s="31"/>
    </row>
    <row r="722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  <c r="AA722" s="31"/>
    </row>
    <row r="723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  <c r="AA723" s="31"/>
    </row>
    <row r="724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  <c r="AA724" s="31"/>
    </row>
    <row r="725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  <c r="AA725" s="31"/>
    </row>
    <row r="726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  <c r="AA726" s="31"/>
    </row>
    <row r="727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  <c r="AA727" s="31"/>
    </row>
    <row r="728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  <c r="AA728" s="31"/>
    </row>
    <row r="729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  <c r="AA729" s="31"/>
    </row>
    <row r="730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  <c r="AA730" s="31"/>
    </row>
    <row r="731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  <c r="AA731" s="31"/>
    </row>
    <row r="732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  <c r="AA732" s="31"/>
    </row>
    <row r="733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  <c r="AA733" s="31"/>
    </row>
    <row r="734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  <c r="AA734" s="31"/>
    </row>
    <row r="735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  <c r="AA735" s="31"/>
    </row>
    <row r="736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  <c r="AA736" s="31"/>
    </row>
    <row r="737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  <c r="AA737" s="31"/>
    </row>
    <row r="738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  <c r="AA738" s="31"/>
    </row>
    <row r="739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  <c r="AA739" s="31"/>
    </row>
    <row r="740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  <c r="AA740" s="31"/>
    </row>
    <row r="741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  <c r="AA741" s="31"/>
    </row>
    <row r="742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  <c r="AA742" s="31"/>
    </row>
    <row r="743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  <c r="AA743" s="31"/>
    </row>
    <row r="744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  <c r="AA744" s="31"/>
    </row>
    <row r="745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  <c r="AA745" s="31"/>
    </row>
    <row r="746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  <c r="AA746" s="31"/>
    </row>
    <row r="747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  <c r="AA747" s="31"/>
    </row>
    <row r="748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  <c r="AA748" s="31"/>
    </row>
    <row r="749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  <c r="AA749" s="31"/>
    </row>
    <row r="750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  <c r="AA750" s="31"/>
    </row>
    <row r="751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  <c r="AA751" s="31"/>
    </row>
    <row r="752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  <c r="AA752" s="31"/>
    </row>
    <row r="753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  <c r="AA753" s="31"/>
    </row>
    <row r="754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  <c r="AA754" s="31"/>
    </row>
    <row r="755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  <c r="AA755" s="31"/>
    </row>
    <row r="756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  <c r="AA756" s="31"/>
    </row>
    <row r="757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  <c r="AA757" s="31"/>
    </row>
    <row r="758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  <c r="AA758" s="31"/>
    </row>
    <row r="759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  <c r="AA759" s="31"/>
    </row>
    <row r="760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  <c r="AA760" s="31"/>
    </row>
    <row r="761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  <c r="AA761" s="31"/>
    </row>
    <row r="762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  <c r="AA762" s="31"/>
    </row>
    <row r="763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  <c r="AA763" s="31"/>
    </row>
    <row r="764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  <c r="AA764" s="31"/>
    </row>
    <row r="765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  <c r="AA765" s="31"/>
    </row>
    <row r="766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  <c r="AA766" s="31"/>
    </row>
    <row r="767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  <c r="AA767" s="31"/>
    </row>
    <row r="768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  <c r="AA768" s="31"/>
    </row>
    <row r="769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  <c r="AA769" s="31"/>
    </row>
    <row r="770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  <c r="AA770" s="31"/>
    </row>
    <row r="771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  <c r="AA771" s="31"/>
    </row>
    <row r="772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  <c r="AA772" s="31"/>
    </row>
    <row r="773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  <c r="AA773" s="31"/>
    </row>
    <row r="774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  <c r="AA774" s="31"/>
    </row>
    <row r="775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  <c r="AA775" s="31"/>
    </row>
    <row r="776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  <c r="AA776" s="31"/>
    </row>
    <row r="777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  <c r="AA777" s="31"/>
    </row>
    <row r="778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  <c r="AA778" s="31"/>
    </row>
    <row r="779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  <c r="AA779" s="31"/>
    </row>
    <row r="780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  <c r="AA780" s="31"/>
    </row>
    <row r="781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  <c r="AA781" s="31"/>
    </row>
    <row r="782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  <c r="AA782" s="31"/>
    </row>
    <row r="783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  <c r="AA783" s="31"/>
    </row>
    <row r="784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  <c r="AA784" s="31"/>
    </row>
    <row r="785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  <c r="AA785" s="31"/>
    </row>
    <row r="786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  <c r="AA786" s="31"/>
    </row>
    <row r="787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  <c r="AA787" s="31"/>
    </row>
    <row r="788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  <c r="AA788" s="31"/>
    </row>
    <row r="789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  <c r="AA789" s="31"/>
    </row>
    <row r="790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  <c r="AA790" s="31"/>
    </row>
    <row r="791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  <c r="AA791" s="31"/>
    </row>
    <row r="792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  <c r="AA792" s="31"/>
    </row>
    <row r="793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  <c r="AA793" s="31"/>
    </row>
    <row r="794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  <c r="AA794" s="31"/>
    </row>
    <row r="795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  <c r="AA795" s="31"/>
    </row>
    <row r="796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  <c r="AA796" s="31"/>
    </row>
    <row r="797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  <c r="AA797" s="31"/>
    </row>
    <row r="798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  <c r="AA798" s="31"/>
    </row>
    <row r="799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  <c r="AA799" s="31"/>
    </row>
    <row r="800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  <c r="AA800" s="31"/>
    </row>
    <row r="801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  <c r="AA801" s="31"/>
    </row>
    <row r="802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  <c r="AA802" s="31"/>
    </row>
    <row r="803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  <c r="AA803" s="31"/>
    </row>
    <row r="804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  <c r="AA804" s="31"/>
    </row>
    <row r="805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  <c r="AA805" s="31"/>
    </row>
    <row r="806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  <c r="AA806" s="31"/>
    </row>
    <row r="807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  <c r="AA807" s="31"/>
    </row>
    <row r="808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  <c r="AA808" s="31"/>
    </row>
    <row r="809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  <c r="AA809" s="31"/>
    </row>
    <row r="810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  <c r="AA810" s="31"/>
    </row>
    <row r="811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  <c r="AA811" s="31"/>
    </row>
    <row r="812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  <c r="AA812" s="31"/>
    </row>
    <row r="813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  <c r="AA813" s="31"/>
    </row>
    <row r="814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  <c r="AA814" s="31"/>
    </row>
    <row r="815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  <c r="AA815" s="31"/>
    </row>
    <row r="816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  <c r="AA816" s="31"/>
    </row>
    <row r="817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  <c r="AA817" s="31"/>
    </row>
    <row r="818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  <c r="AA818" s="31"/>
    </row>
    <row r="819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  <c r="AA819" s="31"/>
    </row>
    <row r="820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  <c r="AA820" s="31"/>
    </row>
    <row r="821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  <c r="AA821" s="31"/>
    </row>
    <row r="822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  <c r="AA822" s="31"/>
    </row>
    <row r="823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  <c r="AA823" s="31"/>
    </row>
    <row r="824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  <c r="AA824" s="31"/>
    </row>
    <row r="825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  <c r="AA825" s="31"/>
    </row>
    <row r="826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  <c r="AA826" s="31"/>
    </row>
    <row r="827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  <c r="AA827" s="31"/>
    </row>
    <row r="828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  <c r="AA828" s="31"/>
    </row>
    <row r="829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  <c r="AA829" s="31"/>
    </row>
    <row r="830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  <c r="AA830" s="31"/>
    </row>
    <row r="831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  <c r="AA831" s="31"/>
    </row>
    <row r="832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  <c r="AA832" s="31"/>
    </row>
    <row r="833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  <c r="AA833" s="31"/>
    </row>
    <row r="834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  <c r="AA834" s="31"/>
    </row>
    <row r="835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  <c r="AA835" s="31"/>
    </row>
    <row r="836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  <c r="AA836" s="31"/>
    </row>
    <row r="837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  <c r="AA837" s="31"/>
    </row>
    <row r="838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  <c r="AA838" s="31"/>
    </row>
    <row r="839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  <c r="AA839" s="31"/>
    </row>
    <row r="840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  <c r="AA840" s="31"/>
    </row>
    <row r="841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  <c r="AA841" s="31"/>
    </row>
    <row r="842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  <c r="AA842" s="31"/>
    </row>
    <row r="843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  <c r="AA843" s="31"/>
    </row>
    <row r="844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  <c r="AA844" s="31"/>
    </row>
    <row r="845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  <c r="AA845" s="31"/>
    </row>
    <row r="846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  <c r="AA846" s="31"/>
    </row>
    <row r="847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  <c r="AA847" s="31"/>
    </row>
    <row r="848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  <c r="AA848" s="31"/>
    </row>
    <row r="849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  <c r="AA849" s="31"/>
    </row>
    <row r="850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  <c r="AA850" s="31"/>
    </row>
    <row r="851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  <c r="AA851" s="31"/>
    </row>
    <row r="852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  <c r="AA852" s="31"/>
    </row>
    <row r="853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  <c r="AA853" s="31"/>
    </row>
    <row r="854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  <c r="AA854" s="31"/>
    </row>
    <row r="855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  <c r="AA855" s="31"/>
    </row>
    <row r="856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  <c r="AA856" s="31"/>
    </row>
    <row r="857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  <c r="AA857" s="31"/>
    </row>
    <row r="858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  <c r="AA858" s="31"/>
    </row>
    <row r="859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  <c r="AA859" s="31"/>
    </row>
    <row r="860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  <c r="AA860" s="31"/>
    </row>
    <row r="861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  <c r="AA861" s="31"/>
    </row>
    <row r="862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  <c r="AA862" s="31"/>
    </row>
    <row r="863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  <c r="AA863" s="31"/>
    </row>
    <row r="864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  <c r="AA864" s="31"/>
    </row>
    <row r="865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  <c r="AA865" s="31"/>
    </row>
    <row r="866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  <c r="AA866" s="31"/>
    </row>
    <row r="867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  <c r="AA867" s="31"/>
    </row>
    <row r="868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  <c r="AA868" s="31"/>
    </row>
    <row r="869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  <c r="AA869" s="31"/>
    </row>
    <row r="870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  <c r="AA870" s="31"/>
    </row>
    <row r="871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  <c r="AA871" s="31"/>
    </row>
    <row r="872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  <c r="AA872" s="31"/>
    </row>
    <row r="873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  <c r="AA873" s="31"/>
    </row>
    <row r="874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  <c r="AA874" s="31"/>
    </row>
    <row r="875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  <c r="AA875" s="31"/>
    </row>
    <row r="876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  <c r="AA876" s="31"/>
    </row>
    <row r="877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  <c r="AA877" s="31"/>
    </row>
    <row r="878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  <c r="AA878" s="31"/>
    </row>
    <row r="879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  <c r="AA879" s="31"/>
    </row>
    <row r="880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  <c r="AA880" s="31"/>
    </row>
    <row r="881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  <c r="AA881" s="31"/>
    </row>
    <row r="882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  <c r="AA882" s="31"/>
    </row>
    <row r="883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  <c r="AA883" s="31"/>
    </row>
    <row r="884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  <c r="AA884" s="31"/>
    </row>
    <row r="885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  <c r="AA885" s="31"/>
    </row>
    <row r="886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  <c r="AA886" s="31"/>
    </row>
    <row r="887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  <c r="AA887" s="31"/>
    </row>
    <row r="888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  <c r="AA888" s="31"/>
    </row>
    <row r="889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  <c r="AA889" s="31"/>
    </row>
    <row r="890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  <c r="AA890" s="31"/>
    </row>
    <row r="891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  <c r="AA891" s="31"/>
    </row>
    <row r="892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  <c r="AA892" s="31"/>
    </row>
    <row r="893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  <c r="AA893" s="31"/>
    </row>
    <row r="894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  <c r="AA894" s="31"/>
    </row>
    <row r="895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  <c r="AA895" s="31"/>
    </row>
    <row r="896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  <c r="AA896" s="31"/>
    </row>
    <row r="897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  <c r="AA897" s="31"/>
    </row>
    <row r="898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  <c r="AA898" s="31"/>
    </row>
    <row r="899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  <c r="AA899" s="31"/>
    </row>
    <row r="900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  <c r="AA900" s="31"/>
    </row>
    <row r="901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  <c r="AA901" s="31"/>
    </row>
    <row r="902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  <c r="AA902" s="31"/>
    </row>
    <row r="903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  <c r="AA903" s="31"/>
    </row>
    <row r="904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  <c r="AA904" s="31"/>
    </row>
    <row r="905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  <c r="AA905" s="31"/>
    </row>
    <row r="906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  <c r="AA906" s="31"/>
    </row>
    <row r="907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  <c r="AA907" s="31"/>
    </row>
    <row r="908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  <c r="AA908" s="31"/>
    </row>
    <row r="909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  <c r="AA909" s="31"/>
    </row>
    <row r="910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  <c r="AA910" s="31"/>
    </row>
    <row r="911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  <c r="AA911" s="31"/>
    </row>
    <row r="912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  <c r="AA912" s="31"/>
    </row>
    <row r="913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  <c r="AA913" s="31"/>
    </row>
    <row r="914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  <c r="AA914" s="31"/>
    </row>
    <row r="915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  <c r="AA915" s="31"/>
    </row>
    <row r="916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  <c r="AA916" s="31"/>
    </row>
    <row r="917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  <c r="AA917" s="31"/>
    </row>
    <row r="918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  <c r="AA918" s="31"/>
    </row>
    <row r="919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  <c r="AA919" s="31"/>
    </row>
    <row r="920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  <c r="AA920" s="31"/>
    </row>
    <row r="921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  <c r="AA921" s="31"/>
    </row>
    <row r="922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  <c r="AA922" s="31"/>
    </row>
    <row r="923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  <c r="AA923" s="31"/>
    </row>
    <row r="924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  <c r="AA924" s="31"/>
    </row>
    <row r="925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  <c r="AA925" s="31"/>
    </row>
    <row r="926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  <c r="AA926" s="31"/>
    </row>
    <row r="927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  <c r="AA927" s="31"/>
    </row>
    <row r="928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  <c r="AA928" s="31"/>
    </row>
    <row r="929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  <c r="AA929" s="31"/>
    </row>
    <row r="930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  <c r="AA930" s="31"/>
    </row>
    <row r="931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  <c r="AA931" s="31"/>
    </row>
    <row r="932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  <c r="AA932" s="31"/>
    </row>
    <row r="933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  <c r="AA933" s="31"/>
    </row>
    <row r="934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  <c r="AA934" s="31"/>
    </row>
    <row r="935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  <c r="AA935" s="31"/>
    </row>
    <row r="936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  <c r="AA936" s="31"/>
    </row>
    <row r="937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  <c r="AA937" s="31"/>
    </row>
    <row r="938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  <c r="AA938" s="31"/>
    </row>
    <row r="939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  <c r="AA939" s="31"/>
    </row>
    <row r="940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  <c r="AA940" s="31"/>
    </row>
    <row r="941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  <c r="AA941" s="31"/>
    </row>
    <row r="942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  <c r="AA942" s="31"/>
    </row>
    <row r="943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  <c r="AA943" s="31"/>
    </row>
    <row r="944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  <c r="AA944" s="31"/>
    </row>
    <row r="945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  <c r="AA945" s="31"/>
    </row>
    <row r="946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  <c r="AA946" s="31"/>
    </row>
    <row r="947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  <c r="AA947" s="31"/>
    </row>
    <row r="948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  <c r="AA948" s="31"/>
    </row>
    <row r="949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  <c r="AA949" s="31"/>
    </row>
    <row r="950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  <c r="AA950" s="31"/>
    </row>
    <row r="951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  <c r="AA951" s="31"/>
    </row>
    <row r="952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  <c r="AA952" s="31"/>
    </row>
    <row r="953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  <c r="AA953" s="31"/>
    </row>
    <row r="954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  <c r="AA954" s="31"/>
    </row>
    <row r="955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  <c r="AA955" s="31"/>
    </row>
    <row r="956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  <c r="AA956" s="31"/>
    </row>
    <row r="957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  <c r="AA957" s="31"/>
    </row>
    <row r="958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  <c r="AA958" s="31"/>
    </row>
    <row r="959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  <c r="AA959" s="31"/>
    </row>
    <row r="960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  <c r="AA960" s="31"/>
    </row>
    <row r="961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  <c r="AA961" s="31"/>
    </row>
    <row r="962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  <c r="AA962" s="31"/>
    </row>
    <row r="963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  <c r="AA963" s="31"/>
    </row>
    <row r="964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  <c r="AA964" s="31"/>
    </row>
    <row r="965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  <c r="AA965" s="31"/>
    </row>
    <row r="966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  <c r="AA966" s="31"/>
    </row>
    <row r="967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  <c r="AA967" s="31"/>
    </row>
    <row r="968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  <c r="AA968" s="31"/>
    </row>
    <row r="969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  <c r="AA969" s="31"/>
    </row>
    <row r="970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  <c r="AA970" s="31"/>
    </row>
    <row r="971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  <c r="AA971" s="31"/>
    </row>
    <row r="972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  <c r="AA972" s="31"/>
    </row>
    <row r="973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  <c r="AA973" s="31"/>
    </row>
    <row r="974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  <c r="AA974" s="31"/>
    </row>
    <row r="975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  <c r="AA975" s="31"/>
    </row>
    <row r="976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  <c r="AA976" s="31"/>
    </row>
    <row r="977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  <c r="AA977" s="31"/>
    </row>
    <row r="978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  <c r="AA978" s="31"/>
    </row>
    <row r="979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  <c r="AA979" s="31"/>
    </row>
    <row r="980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  <c r="AA980" s="31"/>
    </row>
    <row r="981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  <c r="AA981" s="31"/>
    </row>
    <row r="982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  <c r="AA982" s="31"/>
    </row>
    <row r="983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  <c r="AA983" s="31"/>
    </row>
    <row r="984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  <c r="AA984" s="31"/>
    </row>
    <row r="985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  <c r="AA985" s="31"/>
    </row>
    <row r="986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  <c r="AA986" s="31"/>
    </row>
    <row r="987">
      <c r="A987" s="3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  <c r="AA987" s="31"/>
    </row>
    <row r="988">
      <c r="A988" s="3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  <c r="AA988" s="31"/>
    </row>
    <row r="989">
      <c r="A989" s="31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  <c r="AA989" s="31"/>
    </row>
    <row r="990">
      <c r="A990" s="31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  <c r="AA990" s="31"/>
    </row>
    <row r="991">
      <c r="A991" s="31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  <c r="AA991" s="31"/>
    </row>
    <row r="992">
      <c r="A992" s="31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  <c r="AA992" s="31"/>
    </row>
    <row r="993">
      <c r="A993" s="31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  <c r="AA993" s="31"/>
    </row>
    <row r="994">
      <c r="A994" s="31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  <c r="AA994" s="31"/>
    </row>
    <row r="995">
      <c r="A995" s="31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  <c r="AA995" s="31"/>
    </row>
    <row r="996">
      <c r="A996" s="31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  <c r="AA996" s="31"/>
    </row>
    <row r="997">
      <c r="A997" s="31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  <c r="AA997" s="31"/>
    </row>
    <row r="998">
      <c r="A998" s="31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  <c r="AA998" s="31"/>
    </row>
    <row r="999">
      <c r="A999" s="31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  <c r="AA999" s="31"/>
    </row>
    <row r="1000">
      <c r="A1000" s="31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  <c r="AA1000" s="31"/>
    </row>
    <row r="1001">
      <c r="A1001" s="31"/>
      <c r="B1001" s="31"/>
      <c r="C1001" s="31"/>
      <c r="D1001" s="31"/>
      <c r="E1001" s="31"/>
      <c r="F1001" s="31"/>
      <c r="G1001" s="31"/>
      <c r="H1001" s="31"/>
      <c r="I1001" s="31"/>
      <c r="J1001" s="31"/>
      <c r="K1001" s="31"/>
      <c r="L1001" s="31"/>
      <c r="M1001" s="31"/>
      <c r="N1001" s="31"/>
      <c r="O1001" s="31"/>
      <c r="P1001" s="31"/>
      <c r="Q1001" s="31"/>
      <c r="R1001" s="31"/>
      <c r="S1001" s="31"/>
      <c r="T1001" s="31"/>
      <c r="U1001" s="31"/>
      <c r="V1001" s="31"/>
      <c r="W1001" s="31"/>
      <c r="X1001" s="31"/>
      <c r="Y1001" s="31"/>
      <c r="Z1001" s="31"/>
      <c r="AA1001" s="31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2" t="s">
        <v>383</v>
      </c>
      <c r="B1" s="32" t="s">
        <v>316</v>
      </c>
      <c r="C1" s="32" t="s">
        <v>317</v>
      </c>
      <c r="D1" s="32" t="s">
        <v>318</v>
      </c>
      <c r="E1" s="32" t="s">
        <v>384</v>
      </c>
      <c r="F1" s="32" t="s">
        <v>385</v>
      </c>
      <c r="G1" s="32" t="s">
        <v>386</v>
      </c>
      <c r="H1" s="32" t="s">
        <v>387</v>
      </c>
      <c r="I1" s="32" t="s">
        <v>388</v>
      </c>
      <c r="J1" s="32" t="s">
        <v>389</v>
      </c>
      <c r="K1" s="32" t="s">
        <v>390</v>
      </c>
      <c r="L1" s="32" t="s">
        <v>391</v>
      </c>
      <c r="M1" s="32" t="s">
        <v>392</v>
      </c>
      <c r="N1" s="32" t="s">
        <v>393</v>
      </c>
    </row>
    <row r="2">
      <c r="A2" s="33" t="s">
        <v>394</v>
      </c>
      <c r="B2" s="33">
        <v>8.0</v>
      </c>
      <c r="C2" s="33">
        <v>8.0</v>
      </c>
      <c r="D2" s="33">
        <v>100.0</v>
      </c>
      <c r="E2" s="33">
        <v>1.5</v>
      </c>
      <c r="F2" s="33" t="s">
        <v>395</v>
      </c>
      <c r="G2" s="33">
        <v>80.0</v>
      </c>
      <c r="H2" s="33">
        <v>100.0</v>
      </c>
      <c r="I2" s="33">
        <v>100.0</v>
      </c>
      <c r="J2" s="33">
        <v>80.0</v>
      </c>
      <c r="K2" s="33">
        <v>80.0</v>
      </c>
      <c r="L2" s="33">
        <v>100.0</v>
      </c>
      <c r="M2" s="33">
        <v>80.0</v>
      </c>
      <c r="N2" s="33">
        <v>100.0</v>
      </c>
    </row>
    <row r="3">
      <c r="A3" s="33" t="s">
        <v>396</v>
      </c>
      <c r="B3" s="33">
        <v>9.0</v>
      </c>
      <c r="C3" s="33">
        <v>6.0</v>
      </c>
      <c r="D3" s="33">
        <v>100.0</v>
      </c>
      <c r="E3" s="33">
        <v>0.8</v>
      </c>
      <c r="F3" s="33" t="s">
        <v>397</v>
      </c>
      <c r="G3" s="33">
        <v>100.0</v>
      </c>
      <c r="H3" s="33">
        <v>80.0</v>
      </c>
      <c r="I3" s="33">
        <v>80.0</v>
      </c>
      <c r="J3" s="33">
        <v>80.0</v>
      </c>
      <c r="K3" s="33">
        <v>100.0</v>
      </c>
      <c r="L3" s="33">
        <v>60.0</v>
      </c>
      <c r="M3" s="33">
        <v>100.0</v>
      </c>
      <c r="N3" s="33">
        <v>80.0</v>
      </c>
    </row>
    <row r="4">
      <c r="A4" s="33" t="s">
        <v>398</v>
      </c>
      <c r="B4" s="33">
        <v>14.0</v>
      </c>
      <c r="C4" s="33">
        <v>10.0</v>
      </c>
      <c r="D4" s="33">
        <v>120.0</v>
      </c>
      <c r="E4" s="33">
        <v>0.0</v>
      </c>
      <c r="F4" s="33" t="s">
        <v>397</v>
      </c>
      <c r="G4" s="33">
        <v>0.0</v>
      </c>
      <c r="H4" s="33">
        <v>0.0</v>
      </c>
      <c r="I4" s="33">
        <v>0.0</v>
      </c>
      <c r="J4" s="33">
        <v>0.0</v>
      </c>
      <c r="K4" s="33">
        <v>120.0</v>
      </c>
      <c r="L4" s="33">
        <v>120.0</v>
      </c>
      <c r="M4" s="33">
        <v>0.0</v>
      </c>
      <c r="N4" s="33">
        <v>0.0</v>
      </c>
    </row>
    <row r="5">
      <c r="A5" s="33" t="s">
        <v>399</v>
      </c>
      <c r="B5" s="33">
        <v>5.0</v>
      </c>
      <c r="C5" s="33">
        <v>5.0</v>
      </c>
      <c r="D5" s="33">
        <v>70.0</v>
      </c>
      <c r="E5" s="33">
        <v>0.0</v>
      </c>
      <c r="F5" s="33" t="s">
        <v>397</v>
      </c>
      <c r="G5" s="33">
        <v>100.0</v>
      </c>
      <c r="H5" s="33">
        <v>100.0</v>
      </c>
      <c r="I5" s="33">
        <v>100.0</v>
      </c>
      <c r="J5" s="33">
        <v>0.0</v>
      </c>
      <c r="K5" s="33">
        <v>0.0</v>
      </c>
      <c r="L5" s="33">
        <v>0.0</v>
      </c>
      <c r="M5" s="33">
        <v>120.0</v>
      </c>
      <c r="N5" s="33">
        <v>120.0</v>
      </c>
    </row>
    <row r="6">
      <c r="A6" s="33" t="s">
        <v>400</v>
      </c>
      <c r="B6" s="33">
        <v>12.0</v>
      </c>
      <c r="C6" s="33">
        <v>12.0</v>
      </c>
      <c r="D6" s="33">
        <v>120.0</v>
      </c>
      <c r="E6" s="33">
        <v>0.8</v>
      </c>
      <c r="F6" s="33" t="s">
        <v>395</v>
      </c>
      <c r="G6" s="33">
        <v>50.0</v>
      </c>
      <c r="H6" s="33">
        <v>40.0</v>
      </c>
      <c r="I6" s="33">
        <v>40.0</v>
      </c>
      <c r="J6" s="33">
        <v>50.0</v>
      </c>
      <c r="K6" s="33">
        <v>60.0</v>
      </c>
      <c r="L6" s="33">
        <v>100.0</v>
      </c>
      <c r="M6" s="33">
        <v>40.0</v>
      </c>
      <c r="N6" s="33">
        <v>70.0</v>
      </c>
    </row>
    <row r="7">
      <c r="A7" s="33" t="s">
        <v>401</v>
      </c>
      <c r="B7" s="33">
        <v>10.0</v>
      </c>
      <c r="C7" s="33">
        <v>15.0</v>
      </c>
      <c r="D7" s="33">
        <v>120.0</v>
      </c>
      <c r="E7" s="33">
        <v>1.0</v>
      </c>
      <c r="F7" s="33" t="s">
        <v>395</v>
      </c>
      <c r="G7" s="33">
        <v>100.0</v>
      </c>
      <c r="H7" s="33">
        <v>50.0</v>
      </c>
      <c r="I7" s="33">
        <v>50.0</v>
      </c>
      <c r="J7" s="33">
        <v>50.0</v>
      </c>
      <c r="K7" s="33">
        <v>100.0</v>
      </c>
      <c r="L7" s="33">
        <v>80.0</v>
      </c>
      <c r="M7" s="33">
        <v>80.0</v>
      </c>
      <c r="N7" s="33">
        <v>50.0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3.0"/>
    <col customWidth="1" min="4" max="4" width="21.5"/>
  </cols>
  <sheetData>
    <row r="1">
      <c r="A1" s="33" t="s">
        <v>4</v>
      </c>
      <c r="B1" s="33" t="s">
        <v>402</v>
      </c>
      <c r="C1" s="33" t="s">
        <v>72</v>
      </c>
      <c r="D1" s="33" t="s">
        <v>403</v>
      </c>
      <c r="E1" s="33" t="s">
        <v>318</v>
      </c>
      <c r="F1" s="33" t="s">
        <v>316</v>
      </c>
      <c r="G1" s="33" t="s">
        <v>317</v>
      </c>
    </row>
    <row r="2">
      <c r="A2" s="33" t="s">
        <v>331</v>
      </c>
      <c r="B2" s="33" t="s">
        <v>394</v>
      </c>
      <c r="C2" s="33" t="s">
        <v>339</v>
      </c>
      <c r="D2" s="33" t="s">
        <v>361</v>
      </c>
      <c r="E2" s="34">
        <f>VLOOKUP($B$2,Race!$A$2:$D$10,4,0)+VLOOKUP($C$2,EquipmentWeapon!$B$2:$E$17,4,0)+VLOOKUP($D$2,EquipmentShield!$B$2:$E$17,4,0)</f>
        <v>135</v>
      </c>
      <c r="F2" s="34">
        <f>VLOOKUP($B$2,Race!$A$2:$D$10,2,0)+VLOOKUP($C$2,EquipmentWeapon!$B$2:$E$17,2,0)+VLOOKUP($D$2,EquipmentShield!$B$2:$E$17,2,0)</f>
        <v>26</v>
      </c>
      <c r="G2" s="34">
        <f>VLOOKUP($B$2,Race!$A$2:$D$10,3,0)+VLOOKUP($C$2,EquipmentWeapon!$B$2:$E$17,3,0)+VLOOKUP($D$2,EquipmentShield!$B$2:$E$17,3,0)</f>
        <v>18</v>
      </c>
    </row>
    <row r="3">
      <c r="A3" s="33" t="s">
        <v>404</v>
      </c>
      <c r="B3" s="33" t="s">
        <v>394</v>
      </c>
      <c r="C3" s="33" t="s">
        <v>328</v>
      </c>
      <c r="D3" s="33" t="s">
        <v>359</v>
      </c>
      <c r="E3" s="34">
        <f>VLOOKUP($B3,Race!$A$2:$D$10,4,0)+VLOOKUP($C3,EquipmentWeapon!$B$2:$E$17,4,0)+VLOOKUP($D3,EquipmentShield!$B$2:$E$17,4,0)</f>
        <v>160</v>
      </c>
      <c r="F3" s="34">
        <f>VLOOKUP($B3,Race!$A$2:$D$10,2,0)+VLOOKUP($C3,EquipmentWeapon!$B$2:$E$17,2,0)+VLOOKUP($D3,EquipmentShield!$B$2:$E$17,2,0)</f>
        <v>24</v>
      </c>
      <c r="G3" s="34">
        <f>VLOOKUP($B3,Race!$A$2:$D$10,3,0)+VLOOKUP($C3,EquipmentWeapon!$B$2:$E$17,3,0)+VLOOKUP($D3,EquipmentShield!$B$2:$E$17,3,0)</f>
        <v>29</v>
      </c>
    </row>
    <row r="5">
      <c r="A5" s="34" t="str">
        <f t="shared" ref="A5:A6" si="1">A2</f>
        <v>해적 Lv.1</v>
      </c>
      <c r="B5" s="33" t="s">
        <v>405</v>
      </c>
      <c r="C5" s="34" t="str">
        <f>A3</f>
        <v>일반 선원</v>
      </c>
      <c r="D5" s="33" t="s">
        <v>406</v>
      </c>
      <c r="E5" s="34">
        <f>roundup(E3/ROUND(F2*(1-G3/100),0))</f>
        <v>9</v>
      </c>
      <c r="F5" s="33" t="s">
        <v>407</v>
      </c>
    </row>
    <row r="6">
      <c r="A6" s="34" t="str">
        <f t="shared" si="1"/>
        <v>일반 선원</v>
      </c>
      <c r="B6" s="33" t="s">
        <v>405</v>
      </c>
      <c r="C6" s="34" t="str">
        <f>A2</f>
        <v>해적 Lv.1</v>
      </c>
      <c r="D6" s="33" t="s">
        <v>406</v>
      </c>
      <c r="E6" s="34">
        <f>roundup(E2/ROUND(F3*(1-G2/100),0))</f>
        <v>7</v>
      </c>
      <c r="F6" s="33" t="s">
        <v>407</v>
      </c>
    </row>
  </sheetData>
  <dataValidations>
    <dataValidation type="list" allowBlank="1" showErrorMessage="1" sqref="C2:C3">
      <formula1>EquipmentWeapon!$B$2:$B$17</formula1>
    </dataValidation>
    <dataValidation type="list" allowBlank="1" showErrorMessage="1" sqref="B3">
      <formula1>Race!$A$2:$A$7</formula1>
    </dataValidation>
    <dataValidation type="list" allowBlank="1" showErrorMessage="1" sqref="D2:D3">
      <formula1>EquipmentShield!$B$2:$B$20</formula1>
    </dataValidation>
    <dataValidation type="list" allowBlank="1" showErrorMessage="1" sqref="B2">
      <formula1>Race!$A$2:$A$10</formula1>
    </dataValidation>
  </dataValidations>
  <drawing r:id="rId1"/>
</worksheet>
</file>