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대학\4학년\1학기\Capstone\Capstone\DataSheet\"/>
    </mc:Choice>
  </mc:AlternateContent>
  <xr:revisionPtr revIDLastSave="0" documentId="13_ncr:1_{0D8A73C4-87F1-4FD5-8028-815A4D410FDF}" xr6:coauthVersionLast="47" xr6:coauthVersionMax="47" xr10:uidLastSave="{00000000-0000-0000-0000-000000000000}"/>
  <bookViews>
    <workbookView xWindow="1890" yWindow="0" windowWidth="24615" windowHeight="19170" firstSheet="1" activeTab="4" xr2:uid="{00000000-000D-0000-FFFF-FFFF00000000}"/>
  </bookViews>
  <sheets>
    <sheet name="TradableItem" sheetId="1" r:id="rId1"/>
    <sheet name="ItemShape" sheetId="2" r:id="rId2"/>
    <sheet name="Facility" sheetId="3" r:id="rId3"/>
    <sheet name="ShipWeapon" sheetId="4" r:id="rId4"/>
    <sheet name="ShipWeaponSpecialEffect" sheetId="9" r:id="rId5"/>
    <sheet name="EquipmentWeapon" sheetId="5" r:id="rId6"/>
    <sheet name="EquipmentShield" sheetId="6" r:id="rId7"/>
    <sheet name="Assistant" sheetId="7" r:id="rId8"/>
    <sheet name="Race" sheetId="8" r:id="rId9"/>
  </sheets>
  <calcPr calcId="181029"/>
</workbook>
</file>

<file path=xl/calcChain.xml><?xml version="1.0" encoding="utf-8"?>
<calcChain xmlns="http://schemas.openxmlformats.org/spreadsheetml/2006/main">
  <c r="E6" i="6" l="1"/>
  <c r="D6" i="6"/>
  <c r="C6" i="6"/>
  <c r="E5" i="6"/>
  <c r="E4" i="6"/>
  <c r="D4" i="6"/>
  <c r="C4" i="6"/>
  <c r="E3" i="6"/>
  <c r="D3" i="6"/>
  <c r="E2" i="6"/>
  <c r="D2" i="6"/>
  <c r="D12" i="5"/>
  <c r="C12" i="5"/>
  <c r="C11" i="5"/>
  <c r="E10" i="5"/>
  <c r="C10" i="5"/>
  <c r="E9" i="5"/>
  <c r="D9" i="5"/>
  <c r="C9" i="5"/>
  <c r="E8" i="5"/>
  <c r="D8" i="5"/>
  <c r="C8" i="5"/>
  <c r="E7" i="5"/>
  <c r="D7" i="5"/>
  <c r="C7" i="5"/>
  <c r="E6" i="5"/>
  <c r="C6" i="5"/>
  <c r="C5" i="5"/>
  <c r="C3" i="5"/>
  <c r="D2" i="5"/>
  <c r="C2" i="5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<sst xmlns="http://schemas.openxmlformats.org/spreadsheetml/2006/main" count="766" uniqueCount="411">
  <si>
    <t>id</t>
  </si>
  <si>
    <t>planet</t>
  </si>
  <si>
    <t>tier</t>
  </si>
  <si>
    <t>이름</t>
  </si>
  <si>
    <t>분류</t>
  </si>
  <si>
    <t>모양</t>
  </si>
  <si>
    <t>SIS</t>
  </si>
  <si>
    <t>T1</t>
  </si>
  <si>
    <t>item.name.0</t>
  </si>
  <si>
    <t>item.description.0</t>
  </si>
  <si>
    <t>item.name.1</t>
  </si>
  <si>
    <t>날카로운 이빨</t>
  </si>
  <si>
    <t>item.description.1</t>
  </si>
  <si>
    <t>item.name.2</t>
  </si>
  <si>
    <t>단단한 비늘</t>
  </si>
  <si>
    <t>item.description.2</t>
  </si>
  <si>
    <t>T2</t>
  </si>
  <si>
    <t>item.name.3</t>
  </si>
  <si>
    <t>진주</t>
  </si>
  <si>
    <t>item.description.3</t>
  </si>
  <si>
    <t>item.name.4</t>
  </si>
  <si>
    <t>관상용 산호</t>
  </si>
  <si>
    <t>item.description.4</t>
  </si>
  <si>
    <t>item.name.5</t>
  </si>
  <si>
    <t>삼중수소</t>
  </si>
  <si>
    <t>item.description.5</t>
  </si>
  <si>
    <t>T3</t>
  </si>
  <si>
    <t>item.name.6</t>
  </si>
  <si>
    <t>쪽빛 단괴</t>
  </si>
  <si>
    <t>item.description.6</t>
  </si>
  <si>
    <t>item.name.7</t>
  </si>
  <si>
    <t>마법의 소라고둥</t>
  </si>
  <si>
    <t>item.description.7</t>
  </si>
  <si>
    <t>CCK</t>
  </si>
  <si>
    <t>item.name.8</t>
  </si>
  <si>
    <t>자색 고사리</t>
  </si>
  <si>
    <t>item.description.8</t>
  </si>
  <si>
    <t>item.name.9</t>
  </si>
  <si>
    <t>독성 고사리</t>
  </si>
  <si>
    <t>item.description.9</t>
  </si>
  <si>
    <t>item.name.10</t>
  </si>
  <si>
    <t>단단한 씨앗</t>
  </si>
  <si>
    <t>item.description.10</t>
  </si>
  <si>
    <t>item.name.11</t>
  </si>
  <si>
    <t>가벼운 씨앗</t>
  </si>
  <si>
    <t>item.description.11</t>
  </si>
  <si>
    <t>item.name.12</t>
  </si>
  <si>
    <t>알 수 없는 씨앗</t>
  </si>
  <si>
    <t>item.description.12</t>
  </si>
  <si>
    <t>item.name.13</t>
  </si>
  <si>
    <t>수상한 육포</t>
  </si>
  <si>
    <t>item.description.13</t>
  </si>
  <si>
    <t>item.name.14</t>
  </si>
  <si>
    <t>폭발형 씨앗</t>
  </si>
  <si>
    <t>item.description.14</t>
  </si>
  <si>
    <t>item.name.15</t>
  </si>
  <si>
    <t>알 껍질</t>
  </si>
  <si>
    <t>item.description.15</t>
  </si>
  <si>
    <t>item.name.16</t>
  </si>
  <si>
    <t>굼벵이</t>
  </si>
  <si>
    <t>item.description.16</t>
  </si>
  <si>
    <t>ICM</t>
  </si>
  <si>
    <t>item.name.17</t>
  </si>
  <si>
    <t>단단한 얼음조각</t>
  </si>
  <si>
    <t>item.description.17</t>
  </si>
  <si>
    <t>item.name.18</t>
  </si>
  <si>
    <t>얼어붙은 수액</t>
  </si>
  <si>
    <t>item.description.18</t>
  </si>
  <si>
    <t>item.name.19</t>
  </si>
  <si>
    <t>따뜻한 모피</t>
  </si>
  <si>
    <t>item.description.19</t>
  </si>
  <si>
    <t>item.name.20</t>
  </si>
  <si>
    <t>거대한 육포</t>
  </si>
  <si>
    <t>item.description.20</t>
  </si>
  <si>
    <t>item.name.21</t>
  </si>
  <si>
    <t>얼음 조각상</t>
  </si>
  <si>
    <t>item.description.21</t>
  </si>
  <si>
    <t>item.name.22</t>
  </si>
  <si>
    <t>차가운 금속</t>
  </si>
  <si>
    <t>item.description.22</t>
  </si>
  <si>
    <t>RCE</t>
  </si>
  <si>
    <t>item.name.23</t>
  </si>
  <si>
    <t>목재</t>
  </si>
  <si>
    <t>item.description.23</t>
  </si>
  <si>
    <t>item.name.24</t>
  </si>
  <si>
    <t>item.description.24</t>
  </si>
  <si>
    <t>item.name.25</t>
  </si>
  <si>
    <t>곡물</t>
  </si>
  <si>
    <t>item.description.25</t>
  </si>
  <si>
    <t>item.name.26</t>
  </si>
  <si>
    <t>생고기</t>
  </si>
  <si>
    <t>item.description.26</t>
  </si>
  <si>
    <t>item.name.27</t>
  </si>
  <si>
    <t>금</t>
  </si>
  <si>
    <t>item.description.27</t>
  </si>
  <si>
    <t>item.name.28</t>
  </si>
  <si>
    <t>광학 렌즈</t>
  </si>
  <si>
    <t>item.description.28</t>
  </si>
  <si>
    <t>item.name.29</t>
  </si>
  <si>
    <t>원자로</t>
  </si>
  <si>
    <t>item.description.29</t>
  </si>
  <si>
    <t>item.name.30</t>
  </si>
  <si>
    <t>소</t>
  </si>
  <si>
    <t>item.description.30</t>
  </si>
  <si>
    <t>KTL</t>
  </si>
  <si>
    <t>item.name.31</t>
  </si>
  <si>
    <t>램프</t>
  </si>
  <si>
    <t>item.description.31</t>
  </si>
  <si>
    <t>item.name.32</t>
  </si>
  <si>
    <t>바늘</t>
  </si>
  <si>
    <t>item.description.32</t>
  </si>
  <si>
    <t>item.name.33</t>
  </si>
  <si>
    <t>불길한 서적</t>
  </si>
  <si>
    <t>item.description.33</t>
  </si>
  <si>
    <t>item.name.34</t>
  </si>
  <si>
    <t>천</t>
  </si>
  <si>
    <t>item.description.34</t>
  </si>
  <si>
    <t>item.name.35</t>
  </si>
  <si>
    <t>눈동자</t>
  </si>
  <si>
    <t>item.description.35</t>
  </si>
  <si>
    <t>item.name.36</t>
  </si>
  <si>
    <t>이빨</t>
  </si>
  <si>
    <t>item.description.36</t>
  </si>
  <si>
    <t>액자 위치</t>
  </si>
  <si>
    <t>시설 분류</t>
  </si>
  <si>
    <t>시설 이름</t>
  </si>
  <si>
    <t>설명</t>
  </si>
  <si>
    <t>2단계 파괴 임계값</t>
  </si>
  <si>
    <t>1단계 파괴 임계값</t>
  </si>
  <si>
    <t>내구도</t>
  </si>
  <si>
    <t>효과</t>
  </si>
  <si>
    <t>가격(COMA)</t>
  </si>
  <si>
    <t>전력 소비량(kW)</t>
  </si>
  <si>
    <t>문 위치</t>
  </si>
  <si>
    <t>외갑판</t>
  </si>
  <si>
    <t>외갑판 Lv.1</t>
  </si>
  <si>
    <t>함선 무기 피격 시, 피해량 감소</t>
  </si>
  <si>
    <t>-</t>
  </si>
  <si>
    <t>외갑판 Lv.2</t>
  </si>
  <si>
    <t>함선 방어력 +5%</t>
  </si>
  <si>
    <t>외갑판 Lv.3</t>
  </si>
  <si>
    <t>함선 방어력 +10%</t>
  </si>
  <si>
    <t>엔진실</t>
  </si>
  <si>
    <t>엔진실 Lv.1</t>
  </si>
  <si>
    <t>회피율, 연료 효율, 연료 보관 용량 증가</t>
  </si>
  <si>
    <t>연료 소모량 10
연료 보관 용량 150.0L</t>
  </si>
  <si>
    <t>2x2</t>
  </si>
  <si>
    <t>(1,0,우)</t>
  </si>
  <si>
    <t>엔진실 Lv.2</t>
  </si>
  <si>
    <t>연료 소모량 8
연료 보관 용량 200.0L
회피율 +2%
연료 효율 +5%</t>
  </si>
  <si>
    <t>3x2</t>
  </si>
  <si>
    <t>(2,1,우)</t>
  </si>
  <si>
    <t>엔진실 Lv.3</t>
  </si>
  <si>
    <t>연료 소모량 5
연료 보관 용량 200.0L
회피율 +5%
연료 효율 +10%</t>
  </si>
  <si>
    <t>3x3</t>
  </si>
  <si>
    <t>(1,1,하)</t>
  </si>
  <si>
    <t>조종실</t>
  </si>
  <si>
    <t>조종실 Lv.1</t>
  </si>
  <si>
    <t>회피율, 연료 효율 증가</t>
  </si>
  <si>
    <t>(0,0,하)</t>
  </si>
  <si>
    <t>조종실 Lv.2</t>
  </si>
  <si>
    <t>회피율 +5%
연료 효율 +2%</t>
  </si>
  <si>
    <t>(1,0,하)</t>
  </si>
  <si>
    <t>조종실 Lv.3</t>
  </si>
  <si>
    <t>회피율 +10%
연료 효율 +5%</t>
  </si>
  <si>
    <t>(0,0,좌)
(2,0,우)</t>
  </si>
  <si>
    <t>산소실</t>
  </si>
  <si>
    <t>산소실 Lv.1</t>
  </si>
  <si>
    <t>함선 내부 산소 농도 증가</t>
  </si>
  <si>
    <t>초당 산소 농도 5% 증가</t>
  </si>
  <si>
    <t>2x1</t>
  </si>
  <si>
    <t>산소실 Lv.2</t>
  </si>
  <si>
    <t>초당 산소 농도 8% 증가</t>
  </si>
  <si>
    <t>전력실</t>
  </si>
  <si>
    <t>전력실 Lv.1</t>
  </si>
  <si>
    <t>함선 전력 공급</t>
  </si>
  <si>
    <t>(1,1,우)</t>
  </si>
  <si>
    <t>전력실 Lv.2</t>
  </si>
  <si>
    <t>(0,1,좌)
(2,1,우)</t>
  </si>
  <si>
    <t>전력실 Lv.3</t>
  </si>
  <si>
    <t>4x4</t>
  </si>
  <si>
    <t>(0,2,좌)
(3,1,우)</t>
  </si>
  <si>
    <t>조준석</t>
  </si>
  <si>
    <t>조준석 Lv.1</t>
  </si>
  <si>
    <t>함선 무기 명중률 증가</t>
  </si>
  <si>
    <t>명중률 +10%</t>
  </si>
  <si>
    <t>조준석 Lv.2</t>
  </si>
  <si>
    <t>명중률 +20%</t>
  </si>
  <si>
    <t>탄약고</t>
  </si>
  <si>
    <t>탄약고 Lv.1</t>
  </si>
  <si>
    <t>함선 무기 피해량, 충전속도 증가</t>
  </si>
  <si>
    <t>초당 함선 무기 충전량 +10%
미사일 사용 가능</t>
  </si>
  <si>
    <t>탄약고 Lv.2</t>
  </si>
  <si>
    <t>초당 함선 무기 충전량 +20%
함선 무기 피해량 +10%
레일건 사용 가능</t>
  </si>
  <si>
    <t>창고</t>
  </si>
  <si>
    <t>일반 창고(소)</t>
  </si>
  <si>
    <t>무역품 상온 보관 가능</t>
  </si>
  <si>
    <t>(0,1,좌)</t>
  </si>
  <si>
    <t>일반 창고(중)</t>
  </si>
  <si>
    <t>일반 창고(대)</t>
  </si>
  <si>
    <t>(0,0,좌)
(3,3,우)</t>
  </si>
  <si>
    <t>온도조절창고(소)</t>
  </si>
  <si>
    <t>온도 조절 가능</t>
  </si>
  <si>
    <t>온도조절창고(중)</t>
  </si>
  <si>
    <t>온도조절창고(대)</t>
  </si>
  <si>
    <t>철창(소)</t>
  </si>
  <si>
    <t>동물' 무역품 보관 가능</t>
  </si>
  <si>
    <t>철창(중)</t>
  </si>
  <si>
    <t>철창(대)</t>
  </si>
  <si>
    <t>배리어실</t>
  </si>
  <si>
    <t>배리어실 Lv.1</t>
  </si>
  <si>
    <t>함선 배리어 피해흡수량, 복구속도 증가</t>
  </si>
  <si>
    <t>배리어 피해흡수량 +500
초당 피해 복구량 +5</t>
  </si>
  <si>
    <t>(2,0,하)</t>
  </si>
  <si>
    <t>배리어실 Lv.2</t>
  </si>
  <si>
    <t>배리어 피해흡수량 +800
초당 피해 복구량 +8</t>
  </si>
  <si>
    <t>의무실</t>
  </si>
  <si>
    <t>의무실 Lv.1</t>
  </si>
  <si>
    <t>시설 내부 선원 체력 회복</t>
  </si>
  <si>
    <t>초당 체력 3% 회복</t>
  </si>
  <si>
    <t>의무실 Lv.2</t>
  </si>
  <si>
    <t>초당 체력 6% 회복</t>
  </si>
  <si>
    <t>(0,0좌)</t>
  </si>
  <si>
    <t>선원 숙소</t>
  </si>
  <si>
    <t>생활관</t>
  </si>
  <si>
    <t>선원 최대 고용 수 증가</t>
  </si>
  <si>
    <t>최대 고용 수 +6</t>
  </si>
  <si>
    <t>4x2</t>
  </si>
  <si>
    <t>(3,0,우)</t>
  </si>
  <si>
    <t>큰 생활관</t>
  </si>
  <si>
    <t>최대 고용 수 +10</t>
  </si>
  <si>
    <t>4x3</t>
  </si>
  <si>
    <t>(3,1,우)</t>
  </si>
  <si>
    <t>텔레포터</t>
  </si>
  <si>
    <t>위치전환기</t>
  </si>
  <si>
    <t>무역품 거래, 적 함선 침투</t>
  </si>
  <si>
    <t>물품 판매 가능
적 함선에 무작위 전송 가능</t>
  </si>
  <si>
    <t>1x1</t>
  </si>
  <si>
    <t>(0,0우)</t>
  </si>
  <si>
    <t>생활시설</t>
  </si>
  <si>
    <t>오락실</t>
  </si>
  <si>
    <t>선원 사기 증가</t>
  </si>
  <si>
    <t>함선 내 선원 사기 +3</t>
  </si>
  <si>
    <t>수면실</t>
  </si>
  <si>
    <t>함선 내 선원 사기 +1</t>
  </si>
  <si>
    <t>사우나</t>
  </si>
  <si>
    <t>함선 내 선원 사기 +2</t>
  </si>
  <si>
    <t>영화관</t>
  </si>
  <si>
    <t>함선 내 선원 사기 +4</t>
  </si>
  <si>
    <t>(0,2,좌)
(3,2,우)</t>
  </si>
  <si>
    <t>복도</t>
  </si>
  <si>
    <t>선원 이동 속도 증가</t>
  </si>
  <si>
    <t>선원 이동 속도 +10%</t>
  </si>
  <si>
    <t>문</t>
  </si>
  <si>
    <t>자동문</t>
  </si>
  <si>
    <t>딜레이 없이 시설 간 이동 가능</t>
  </si>
  <si>
    <t>벽 통과</t>
  </si>
  <si>
    <t>레이저</t>
  </si>
  <si>
    <t>SLS-1</t>
  </si>
  <si>
    <t>가장 기초적인 형태의 레이저 무기</t>
  </si>
  <si>
    <t>SLS-2</t>
  </si>
  <si>
    <t>조금 진화된 레이저 무기</t>
  </si>
  <si>
    <t>SLS-3</t>
  </si>
  <si>
    <t>제법 진화된 레이저 무기</t>
  </si>
  <si>
    <t>IG-1</t>
  </si>
  <si>
    <t>고속 충전이 가능한 모델입니다.</t>
  </si>
  <si>
    <t>IG-2</t>
  </si>
  <si>
    <t>급속 충전이 가능해졌습니다</t>
  </si>
  <si>
    <t>IG-3</t>
  </si>
  <si>
    <t>급속 충전, 급속 전투!</t>
  </si>
  <si>
    <t>미사일</t>
  </si>
  <si>
    <t>MS-7</t>
  </si>
  <si>
    <t>원시적인 미사일 무기</t>
  </si>
  <si>
    <t>미사일탄</t>
  </si>
  <si>
    <t>MS-12</t>
  </si>
  <si>
    <t>진보된 미사일 무기</t>
  </si>
  <si>
    <t>MS-70</t>
  </si>
  <si>
    <t>한층 더 진보된 미사일 무기</t>
  </si>
  <si>
    <t>레일건</t>
  </si>
  <si>
    <t>CRG-1</t>
  </si>
  <si>
    <t>초음속탄을 날리는 가장 진보된 무기</t>
  </si>
  <si>
    <t>초음속탄</t>
  </si>
  <si>
    <t>CRG-2</t>
  </si>
  <si>
    <t>초음속탄을 날리는 한층 더 진보된 무기</t>
  </si>
  <si>
    <t>CRG-3</t>
  </si>
  <si>
    <t>초음속탄을 날리는 무기 기술의 최종체</t>
  </si>
  <si>
    <t>ID</t>
  </si>
  <si>
    <t>공격력</t>
  </si>
  <si>
    <t>방어력</t>
  </si>
  <si>
    <t>체력</t>
  </si>
  <si>
    <t>가격</t>
  </si>
  <si>
    <t>입수처</t>
  </si>
  <si>
    <t>텅스텐 진압봉</t>
  </si>
  <si>
    <t>묵직한 막대기는 긴 역사상 훌륭한 무기로서 사용되어 왔습니다.</t>
  </si>
  <si>
    <t>0COMA</t>
  </si>
  <si>
    <t>레이저 진압봉</t>
  </si>
  <si>
    <t>밝게 빛나는, 크고 단단한 막대기입니다.</t>
  </si>
  <si>
    <t>1500COMA</t>
  </si>
  <si>
    <t>ALL</t>
  </si>
  <si>
    <t>고전압 진압봉</t>
  </si>
  <si>
    <t>위협적인 전류가 흐르는 진압봉입니다.</t>
  </si>
  <si>
    <t>3000COMA</t>
  </si>
  <si>
    <t>해적 Lv.1</t>
  </si>
  <si>
    <t>해적 Lv.1 전용 무기</t>
  </si>
  <si>
    <t>해적 Lv.2</t>
  </si>
  <si>
    <t>해적 Lv.2 전용 무기</t>
  </si>
  <si>
    <t>해적 Lv.3</t>
  </si>
  <si>
    <t>해적 Lv.3 전용 무기</t>
  </si>
  <si>
    <t>해적 Lv.4</t>
  </si>
  <si>
    <t>해적 Lv.4 전용 무기</t>
  </si>
  <si>
    <t>해적 Lv.5</t>
  </si>
  <si>
    <t>해적 Lv.5 전용 무기</t>
  </si>
  <si>
    <t>자동추적 작살</t>
  </si>
  <si>
    <t>바다로 뒤덮인 행성에서 드물게 발견되는 유물입니다.
그들조차 어떻게 만들었는지 모릅니다.</t>
  </si>
  <si>
    <t>4000COMA</t>
  </si>
  <si>
    <t>큰 발톱</t>
  </si>
  <si>
    <t>높은 산에 서식하는 거대한 조류의 발톱을 가공하여 만든 단검입니다.</t>
  </si>
  <si>
    <t>BF건</t>
  </si>
  <si>
    <t>인간형 종족이 만든 진화의 산물입니다.</t>
  </si>
  <si>
    <t>Name</t>
  </si>
  <si>
    <t>ATK</t>
  </si>
  <si>
    <t>DEF</t>
  </si>
  <si>
    <t>HP</t>
  </si>
  <si>
    <t>Description</t>
  </si>
  <si>
    <t>Price</t>
  </si>
  <si>
    <t>Source</t>
  </si>
  <si>
    <t>탄소섬유 선원복</t>
  </si>
  <si>
    <t>충격을 분산시켜줍니다.
충분할지는 모르겠습니다.</t>
  </si>
  <si>
    <t>고밀도 생물 압축 선원복</t>
  </si>
  <si>
    <t>어떤 생물체의 가죽을 강하게 압축시켜 만든 선원복입니다. 강렬한 누린내가 뇌를 강타합니다.</t>
  </si>
  <si>
    <t>고밀도 압축 금속 선원복</t>
  </si>
  <si>
    <t>여러 행성의 금속을 섞어 만든 합금을 강하게 압축시켜 만든 선원복입니다. 잘 접으면 무기로도 쓸 수 있을 것 같습니다.</t>
  </si>
  <si>
    <t>해적 공용</t>
  </si>
  <si>
    <t>해적 공용 방어구</t>
  </si>
  <si>
    <t>행동 보조 생물</t>
  </si>
  <si>
    <t>다른 생물에 기생하여 살아가는, 부정형 종족 행성 출신의 저지능 생물체입니다. 가끔 착용자의 몸을 간지럼 태웁니다.</t>
  </si>
  <si>
    <t>고밀도 냉각액체</t>
  </si>
  <si>
    <t>고밀도로 압축된 액체가 끊임없이 순환하며 충격을 흡수하는 특수복입니다. 장시간 착용 시, 동상에 주의하세요.</t>
  </si>
  <si>
    <t>수리</t>
  </si>
  <si>
    <t>착용하지 않음</t>
  </si>
  <si>
    <t>아무 것도 착용하지 않은 상태</t>
  </si>
  <si>
    <t>휴대용 전원연결 장치</t>
  </si>
  <si>
    <t>함선이 지금보다 잦은 고장이 발생하던 시절에 수리공이 휴대하던 수리키트의 일부입니다.</t>
  </si>
  <si>
    <t>만능 수리키트</t>
  </si>
  <si>
    <t>무엇이든 고칠 수 있는 수리키트입니다! (단, 생물은 수리가 불가능합니다)</t>
  </si>
  <si>
    <t>응급 의료 키트</t>
  </si>
  <si>
    <t>빠르게 생물의 신체를 복구시킵니다.</t>
  </si>
  <si>
    <t>은하 나침반</t>
  </si>
  <si>
    <t>은하의 방향을 알려주는 나침반입니다.</t>
  </si>
  <si>
    <t>자동 조준 장치</t>
  </si>
  <si>
    <t>함선 무기의 조준을 자동으로 도와주는 친절한 장치입니다.</t>
  </si>
  <si>
    <t>뇌 보조 칩</t>
  </si>
  <si>
    <t>사고 기관을 보조해주는 첨단 기술의 집합체입니다.</t>
  </si>
  <si>
    <t>해적 보조 장치</t>
  </si>
  <si>
    <t>종족명</t>
  </si>
  <si>
    <t>학습속도</t>
  </si>
  <si>
    <t>산소 호흡</t>
  </si>
  <si>
    <t>조종실 숙련도</t>
  </si>
  <si>
    <t>엔진실 숙련도</t>
  </si>
  <si>
    <t>전력실 숙련도</t>
  </si>
  <si>
    <t>배리어실 숙련도</t>
  </si>
  <si>
    <t>조준석 숙련도</t>
  </si>
  <si>
    <t>탄약고 숙련도</t>
  </si>
  <si>
    <t>의무실 숙련도</t>
  </si>
  <si>
    <t>수리 숙련도</t>
  </si>
  <si>
    <t>인간형</t>
  </si>
  <si>
    <t>O</t>
  </si>
  <si>
    <t>부정형</t>
  </si>
  <si>
    <t>X</t>
  </si>
  <si>
    <t>돌격기계형</t>
  </si>
  <si>
    <t>지원기계형</t>
  </si>
  <si>
    <t>짐승형</t>
  </si>
  <si>
    <t>곤충형</t>
  </si>
  <si>
    <t>name</t>
    <phoneticPr fontId="7" type="noConversion"/>
  </si>
  <si>
    <t>debug_name</t>
    <phoneticPr fontId="7" type="noConversion"/>
  </si>
  <si>
    <t>type</t>
    <phoneticPr fontId="7" type="noConversion"/>
  </si>
  <si>
    <t>temperature_min</t>
    <phoneticPr fontId="7" type="noConversion"/>
  </si>
  <si>
    <t>temperature_max</t>
    <phoneticPr fontId="7" type="noConversion"/>
  </si>
  <si>
    <t>shape</t>
    <phoneticPr fontId="7" type="noConversion"/>
  </si>
  <si>
    <t>capacity</t>
    <phoneticPr fontId="7" type="noConversion"/>
  </si>
  <si>
    <t>cost_base</t>
    <phoneticPr fontId="7" type="noConversion"/>
  </si>
  <si>
    <t>cost_min</t>
    <phoneticPr fontId="7" type="noConversion"/>
  </si>
  <si>
    <t>cost_max</t>
    <phoneticPr fontId="7" type="noConversion"/>
  </si>
  <si>
    <t>description</t>
    <phoneticPr fontId="7" type="noConversion"/>
  </si>
  <si>
    <t>cost_changerate</t>
    <phoneticPr fontId="7" type="noConversion"/>
  </si>
  <si>
    <t>소금 1</t>
    <phoneticPr fontId="7" type="noConversion"/>
  </si>
  <si>
    <t>소금 2</t>
    <phoneticPr fontId="7" type="noConversion"/>
  </si>
  <si>
    <t>id</t>
    <phoneticPr fontId="7" type="noConversion"/>
  </si>
  <si>
    <t>SplashDamage</t>
    <phoneticPr fontId="7" type="noConversion"/>
  </si>
  <si>
    <t>설명</t>
    <phoneticPr fontId="7" type="noConversion"/>
  </si>
  <si>
    <t>None</t>
    <phoneticPr fontId="7" type="noConversion"/>
  </si>
  <si>
    <t>weapon.effect.0</t>
  </si>
  <si>
    <t>weapon.effect.1</t>
    <phoneticPr fontId="7" type="noConversion"/>
  </si>
  <si>
    <t>weapon.effect.2</t>
    <phoneticPr fontId="7" type="noConversion"/>
  </si>
  <si>
    <t>BarriorBonusDamage</t>
    <phoneticPr fontId="7" type="noConversion"/>
  </si>
  <si>
    <t>Spice</t>
  </si>
  <si>
    <t>Livestock</t>
  </si>
  <si>
    <t>Weapon</t>
  </si>
  <si>
    <t>Gem</t>
  </si>
  <si>
    <t>Luxury</t>
  </si>
  <si>
    <t>Material</t>
  </si>
  <si>
    <t>Food</t>
  </si>
  <si>
    <t>Mineral</t>
  </si>
  <si>
    <t>Artifact</t>
  </si>
  <si>
    <t>damage</t>
    <phoneticPr fontId="7" type="noConversion"/>
  </si>
  <si>
    <t>effect_id</t>
    <phoneticPr fontId="7" type="noConversion"/>
  </si>
  <si>
    <t>effect_power</t>
    <phoneticPr fontId="7" type="noConversion"/>
  </si>
  <si>
    <t>power_requirement</t>
    <phoneticPr fontId="7" type="noConversion"/>
  </si>
  <si>
    <t>cooldown_per_second</t>
    <phoneticPr fontId="7" type="noConversion"/>
  </si>
  <si>
    <t>cost</t>
    <phoneticPr fontId="7" type="noConversion"/>
  </si>
  <si>
    <t>warhead_type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</si>
</sst>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3"/>
      <charset val="129"/>
      <scheme val="minor"/>
    </font>
    <font>
      <sz val="11"/>
      <color rgb="FF000000"/>
      <name val="Arial"/>
      <family val="2"/>
      <scheme val="minor"/>
    </font>
    <font>
      <sz val="11"/>
      <color rgb="FF000000"/>
      <name val="Arial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C9DAF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2" borderId="0" xfId="0" applyFont="1" applyFill="1"/>
    <xf numFmtId="0" fontId="4" fillId="3" borderId="0" xfId="0" applyFont="1" applyFill="1"/>
    <xf numFmtId="0" fontId="4" fillId="0" borderId="5" xfId="0" applyFont="1" applyBorder="1"/>
    <xf numFmtId="0" fontId="4" fillId="0" borderId="6" xfId="0" applyFont="1" applyBorder="1"/>
    <xf numFmtId="0" fontId="2" fillId="0" borderId="2" xfId="0" applyFont="1" applyBorder="1"/>
    <xf numFmtId="0" fontId="4" fillId="0" borderId="7" xfId="0" applyFont="1" applyBorder="1"/>
    <xf numFmtId="0" fontId="4" fillId="0" borderId="8" xfId="0" applyFont="1" applyBorder="1"/>
    <xf numFmtId="0" fontId="4" fillId="2" borderId="2" xfId="0" applyFont="1" applyFill="1" applyBorder="1"/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4" borderId="0" xfId="0" applyFont="1" applyFill="1"/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0" fillId="7" borderId="0" xfId="0" applyFill="1"/>
    <xf numFmtId="0" fontId="8" fillId="8" borderId="0" xfId="0" applyFont="1" applyFill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5"/>
  <sheetViews>
    <sheetView workbookViewId="0">
      <pane ySplit="1" topLeftCell="A2" activePane="bottomLeft" state="frozen"/>
      <selection pane="bottomLeft" activeCell="G16" sqref="G16"/>
    </sheetView>
  </sheetViews>
  <sheetFormatPr defaultColWidth="12.5703125" defaultRowHeight="15.75" customHeight="1" x14ac:dyDescent="0.2"/>
  <cols>
    <col min="1" max="2" width="12.5703125" style="24"/>
    <col min="3" max="3" width="9" style="24" customWidth="1"/>
    <col min="4" max="4" width="18" style="24" customWidth="1"/>
    <col min="5" max="5" width="17.42578125" style="24" customWidth="1"/>
    <col min="6" max="6" width="12.5703125" style="24"/>
    <col min="7" max="7" width="16.42578125" style="24" customWidth="1"/>
    <col min="8" max="14" width="12.5703125" style="24"/>
    <col min="15" max="15" width="17.85546875" style="24" customWidth="1"/>
    <col min="16" max="16" width="12.5703125" style="24" customWidth="1"/>
    <col min="17" max="16384" width="12.5703125" style="24"/>
  </cols>
  <sheetData>
    <row r="1" spans="1:34" ht="29.25" customHeight="1" x14ac:dyDescent="0.2">
      <c r="A1" s="1" t="s">
        <v>0</v>
      </c>
      <c r="B1" s="1" t="s">
        <v>1</v>
      </c>
      <c r="C1" s="19" t="s">
        <v>2</v>
      </c>
      <c r="D1" s="25" t="s">
        <v>373</v>
      </c>
      <c r="E1" s="25" t="s">
        <v>374</v>
      </c>
      <c r="F1" s="25" t="s">
        <v>375</v>
      </c>
      <c r="G1" s="25" t="s">
        <v>376</v>
      </c>
      <c r="H1" s="25" t="s">
        <v>377</v>
      </c>
      <c r="I1" s="25" t="s">
        <v>378</v>
      </c>
      <c r="J1" s="25" t="s">
        <v>380</v>
      </c>
      <c r="K1" s="25" t="s">
        <v>379</v>
      </c>
      <c r="L1" s="25" t="s">
        <v>381</v>
      </c>
      <c r="M1" s="25" t="s">
        <v>384</v>
      </c>
      <c r="N1" s="25" t="s">
        <v>382</v>
      </c>
      <c r="O1" s="25" t="s">
        <v>383</v>
      </c>
      <c r="P1" s="26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 spans="1:34" ht="14.25" x14ac:dyDescent="0.2">
      <c r="A2" s="2">
        <v>0</v>
      </c>
      <c r="B2" s="2" t="s">
        <v>6</v>
      </c>
      <c r="C2" s="2" t="s">
        <v>7</v>
      </c>
      <c r="D2" s="2" t="s">
        <v>8</v>
      </c>
      <c r="E2" s="27" t="s">
        <v>385</v>
      </c>
      <c r="F2" s="2" t="s">
        <v>395</v>
      </c>
      <c r="G2" s="2">
        <v>-273</v>
      </c>
      <c r="H2" s="2">
        <v>800</v>
      </c>
      <c r="I2" s="2">
        <v>0</v>
      </c>
      <c r="J2" s="2">
        <v>180</v>
      </c>
      <c r="K2" s="2">
        <v>100</v>
      </c>
      <c r="L2" s="2">
        <f t="shared" ref="L2:L38" si="0">ROUND(J2*(100-M2)/100,0)</f>
        <v>167</v>
      </c>
      <c r="M2" s="2">
        <v>7</v>
      </c>
      <c r="N2" s="2">
        <f t="shared" ref="N2:N38" si="1">ROUND(J2*(100+M2)/100,0)</f>
        <v>193</v>
      </c>
      <c r="O2" s="2" t="s">
        <v>9</v>
      </c>
      <c r="P2" s="2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4" ht="14.25" x14ac:dyDescent="0.2">
      <c r="A3" s="2">
        <v>1</v>
      </c>
      <c r="B3" s="2" t="s">
        <v>6</v>
      </c>
      <c r="C3" s="2" t="s">
        <v>7</v>
      </c>
      <c r="D3" s="2" t="s">
        <v>10</v>
      </c>
      <c r="E3" s="2" t="s">
        <v>11</v>
      </c>
      <c r="F3" s="2" t="s">
        <v>400</v>
      </c>
      <c r="G3" s="2">
        <v>-273</v>
      </c>
      <c r="H3" s="2">
        <v>1670</v>
      </c>
      <c r="I3" s="2">
        <v>1</v>
      </c>
      <c r="J3" s="2">
        <v>150</v>
      </c>
      <c r="K3" s="2">
        <v>100</v>
      </c>
      <c r="L3" s="2">
        <f t="shared" si="0"/>
        <v>137</v>
      </c>
      <c r="M3" s="2">
        <v>9</v>
      </c>
      <c r="N3" s="2">
        <f t="shared" si="1"/>
        <v>164</v>
      </c>
      <c r="O3" s="2" t="s">
        <v>12</v>
      </c>
      <c r="P3" s="2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34" ht="14.25" x14ac:dyDescent="0.2">
      <c r="A4" s="2">
        <v>2</v>
      </c>
      <c r="B4" s="2" t="s">
        <v>6</v>
      </c>
      <c r="C4" s="2" t="s">
        <v>7</v>
      </c>
      <c r="D4" s="2" t="s">
        <v>13</v>
      </c>
      <c r="E4" s="2" t="s">
        <v>14</v>
      </c>
      <c r="F4" s="2" t="s">
        <v>400</v>
      </c>
      <c r="G4" s="2">
        <v>-273</v>
      </c>
      <c r="H4" s="2">
        <v>1670</v>
      </c>
      <c r="I4" s="2">
        <v>5</v>
      </c>
      <c r="J4" s="2">
        <v>160</v>
      </c>
      <c r="K4" s="2">
        <v>80</v>
      </c>
      <c r="L4" s="2">
        <f t="shared" si="0"/>
        <v>152</v>
      </c>
      <c r="M4" s="2">
        <v>5</v>
      </c>
      <c r="N4" s="2">
        <f t="shared" si="1"/>
        <v>168</v>
      </c>
      <c r="O4" s="2" t="s">
        <v>15</v>
      </c>
      <c r="P4" s="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1:34" ht="14.25" x14ac:dyDescent="0.2">
      <c r="A5" s="2">
        <v>3</v>
      </c>
      <c r="B5" s="2" t="s">
        <v>6</v>
      </c>
      <c r="C5" s="2" t="s">
        <v>16</v>
      </c>
      <c r="D5" s="2" t="s">
        <v>17</v>
      </c>
      <c r="E5" s="2" t="s">
        <v>18</v>
      </c>
      <c r="F5" s="2" t="s">
        <v>398</v>
      </c>
      <c r="G5" s="2">
        <v>-273</v>
      </c>
      <c r="H5" s="2">
        <v>840</v>
      </c>
      <c r="I5" s="2">
        <v>9</v>
      </c>
      <c r="J5" s="2">
        <v>300</v>
      </c>
      <c r="K5" s="2">
        <v>150</v>
      </c>
      <c r="L5" s="2">
        <f t="shared" si="0"/>
        <v>264</v>
      </c>
      <c r="M5" s="2">
        <v>12</v>
      </c>
      <c r="N5" s="2">
        <f t="shared" si="1"/>
        <v>336</v>
      </c>
      <c r="O5" s="2" t="s">
        <v>19</v>
      </c>
      <c r="P5" s="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1:34" ht="14.25" x14ac:dyDescent="0.2">
      <c r="A6" s="2">
        <v>4</v>
      </c>
      <c r="B6" s="2" t="s">
        <v>6</v>
      </c>
      <c r="C6" s="2" t="s">
        <v>16</v>
      </c>
      <c r="D6" s="2" t="s">
        <v>20</v>
      </c>
      <c r="E6" s="2" t="s">
        <v>21</v>
      </c>
      <c r="F6" s="2" t="s">
        <v>399</v>
      </c>
      <c r="G6" s="2">
        <v>-273</v>
      </c>
      <c r="H6" s="2">
        <v>20</v>
      </c>
      <c r="I6" s="2">
        <v>11</v>
      </c>
      <c r="J6" s="2">
        <v>300</v>
      </c>
      <c r="K6" s="2">
        <v>100</v>
      </c>
      <c r="L6" s="2">
        <f t="shared" si="0"/>
        <v>255</v>
      </c>
      <c r="M6" s="2">
        <v>15</v>
      </c>
      <c r="N6" s="2">
        <f t="shared" si="1"/>
        <v>345</v>
      </c>
      <c r="O6" s="2" t="s">
        <v>22</v>
      </c>
      <c r="P6" s="2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34" ht="14.25" x14ac:dyDescent="0.2">
      <c r="A7" s="2">
        <v>5</v>
      </c>
      <c r="B7" s="2" t="s">
        <v>6</v>
      </c>
      <c r="C7" s="2" t="s">
        <v>16</v>
      </c>
      <c r="D7" s="2" t="s">
        <v>23</v>
      </c>
      <c r="E7" s="2" t="s">
        <v>24</v>
      </c>
      <c r="F7" s="2" t="s">
        <v>400</v>
      </c>
      <c r="G7" s="2">
        <v>-273</v>
      </c>
      <c r="H7" s="2">
        <v>0</v>
      </c>
      <c r="I7" s="2">
        <v>6</v>
      </c>
      <c r="J7" s="2">
        <v>150</v>
      </c>
      <c r="K7" s="2">
        <v>500</v>
      </c>
      <c r="L7" s="2">
        <f t="shared" si="0"/>
        <v>131</v>
      </c>
      <c r="M7" s="2">
        <v>13</v>
      </c>
      <c r="N7" s="2">
        <f t="shared" si="1"/>
        <v>170</v>
      </c>
      <c r="O7" s="2" t="s">
        <v>25</v>
      </c>
      <c r="P7" s="2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1:34" ht="14.25" x14ac:dyDescent="0.2">
      <c r="A8" s="2">
        <v>6</v>
      </c>
      <c r="B8" s="2" t="s">
        <v>6</v>
      </c>
      <c r="C8" s="2" t="s">
        <v>26</v>
      </c>
      <c r="D8" s="2" t="s">
        <v>27</v>
      </c>
      <c r="E8" s="2" t="s">
        <v>28</v>
      </c>
      <c r="F8" s="2" t="s">
        <v>402</v>
      </c>
      <c r="G8" s="2">
        <v>-273</v>
      </c>
      <c r="H8" s="2">
        <v>5000</v>
      </c>
      <c r="I8" s="2">
        <v>11</v>
      </c>
      <c r="J8" s="2">
        <v>450</v>
      </c>
      <c r="K8" s="2">
        <v>80</v>
      </c>
      <c r="L8" s="2">
        <f t="shared" si="0"/>
        <v>338</v>
      </c>
      <c r="M8" s="2">
        <v>25</v>
      </c>
      <c r="N8" s="2">
        <f t="shared" si="1"/>
        <v>563</v>
      </c>
      <c r="O8" s="2" t="s">
        <v>29</v>
      </c>
      <c r="P8" s="2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1:34" ht="14.25" x14ac:dyDescent="0.2">
      <c r="A9" s="2">
        <v>7</v>
      </c>
      <c r="B9" s="2" t="s">
        <v>6</v>
      </c>
      <c r="C9" s="2" t="s">
        <v>26</v>
      </c>
      <c r="D9" s="2" t="s">
        <v>30</v>
      </c>
      <c r="E9" s="2" t="s">
        <v>31</v>
      </c>
      <c r="F9" s="2" t="s">
        <v>403</v>
      </c>
      <c r="G9" s="2">
        <v>-273</v>
      </c>
      <c r="H9" s="2">
        <v>30</v>
      </c>
      <c r="I9" s="2">
        <v>10</v>
      </c>
      <c r="J9" s="2">
        <v>1000</v>
      </c>
      <c r="K9" s="2">
        <v>10</v>
      </c>
      <c r="L9" s="2">
        <f t="shared" si="0"/>
        <v>700</v>
      </c>
      <c r="M9" s="2">
        <v>30</v>
      </c>
      <c r="N9" s="2">
        <f t="shared" si="1"/>
        <v>1300</v>
      </c>
      <c r="O9" s="2" t="s">
        <v>32</v>
      </c>
      <c r="P9" s="2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1:34" ht="14.25" x14ac:dyDescent="0.2">
      <c r="A10" s="2">
        <v>8</v>
      </c>
      <c r="B10" s="2" t="s">
        <v>33</v>
      </c>
      <c r="C10" s="2" t="s">
        <v>7</v>
      </c>
      <c r="D10" s="2" t="s">
        <v>34</v>
      </c>
      <c r="E10" s="2" t="s">
        <v>35</v>
      </c>
      <c r="F10" s="2" t="s">
        <v>401</v>
      </c>
      <c r="G10" s="2">
        <v>-273</v>
      </c>
      <c r="H10" s="2">
        <v>15</v>
      </c>
      <c r="I10" s="2">
        <v>7</v>
      </c>
      <c r="J10" s="2">
        <v>120</v>
      </c>
      <c r="K10" s="2">
        <v>200</v>
      </c>
      <c r="L10" s="2">
        <f t="shared" si="0"/>
        <v>110</v>
      </c>
      <c r="M10" s="2">
        <v>8</v>
      </c>
      <c r="N10" s="2">
        <f t="shared" si="1"/>
        <v>130</v>
      </c>
      <c r="O10" s="2" t="s">
        <v>36</v>
      </c>
      <c r="P10" s="2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4" ht="14.25" x14ac:dyDescent="0.2">
      <c r="A11" s="2">
        <v>9</v>
      </c>
      <c r="B11" s="2" t="s">
        <v>33</v>
      </c>
      <c r="C11" s="2" t="s">
        <v>7</v>
      </c>
      <c r="D11" s="2" t="s">
        <v>37</v>
      </c>
      <c r="E11" s="2" t="s">
        <v>38</v>
      </c>
      <c r="F11" s="2" t="s">
        <v>400</v>
      </c>
      <c r="G11" s="2">
        <v>-273</v>
      </c>
      <c r="H11" s="2">
        <v>15</v>
      </c>
      <c r="I11" s="2">
        <v>8</v>
      </c>
      <c r="J11" s="2">
        <v>150</v>
      </c>
      <c r="K11" s="2">
        <v>100</v>
      </c>
      <c r="L11" s="2">
        <f t="shared" si="0"/>
        <v>137</v>
      </c>
      <c r="M11" s="2">
        <v>9</v>
      </c>
      <c r="N11" s="2">
        <f t="shared" si="1"/>
        <v>164</v>
      </c>
      <c r="O11" s="2" t="s">
        <v>39</v>
      </c>
      <c r="P11" s="2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1:34" ht="28.5" x14ac:dyDescent="0.2">
      <c r="A12" s="2">
        <v>10</v>
      </c>
      <c r="B12" s="2" t="s">
        <v>33</v>
      </c>
      <c r="C12" s="2" t="s">
        <v>7</v>
      </c>
      <c r="D12" s="2" t="s">
        <v>40</v>
      </c>
      <c r="E12" s="2" t="s">
        <v>41</v>
      </c>
      <c r="F12" s="2" t="s">
        <v>401</v>
      </c>
      <c r="G12" s="2">
        <v>-273</v>
      </c>
      <c r="H12" s="2">
        <v>30</v>
      </c>
      <c r="I12" s="2">
        <v>9</v>
      </c>
      <c r="J12" s="2">
        <v>80</v>
      </c>
      <c r="K12" s="2">
        <v>300</v>
      </c>
      <c r="L12" s="2">
        <f t="shared" si="0"/>
        <v>72</v>
      </c>
      <c r="M12" s="2">
        <v>10</v>
      </c>
      <c r="N12" s="2">
        <f t="shared" si="1"/>
        <v>88</v>
      </c>
      <c r="O12" s="2" t="s">
        <v>42</v>
      </c>
      <c r="P12" s="2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1:34" ht="28.5" x14ac:dyDescent="0.2">
      <c r="A13" s="2">
        <v>11</v>
      </c>
      <c r="B13" s="2" t="s">
        <v>33</v>
      </c>
      <c r="C13" s="2" t="s">
        <v>7</v>
      </c>
      <c r="D13" s="2" t="s">
        <v>43</v>
      </c>
      <c r="E13" s="2" t="s">
        <v>44</v>
      </c>
      <c r="F13" s="2" t="s">
        <v>401</v>
      </c>
      <c r="G13" s="2">
        <v>-273</v>
      </c>
      <c r="H13" s="2">
        <v>30</v>
      </c>
      <c r="I13" s="2">
        <v>9</v>
      </c>
      <c r="J13" s="2">
        <v>60</v>
      </c>
      <c r="K13" s="2">
        <v>500</v>
      </c>
      <c r="L13" s="2">
        <f t="shared" si="0"/>
        <v>54</v>
      </c>
      <c r="M13" s="2">
        <v>10</v>
      </c>
      <c r="N13" s="2">
        <f t="shared" si="1"/>
        <v>66</v>
      </c>
      <c r="O13" s="2" t="s">
        <v>45</v>
      </c>
      <c r="P13" s="2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28.5" x14ac:dyDescent="0.2">
      <c r="A14" s="2">
        <v>12</v>
      </c>
      <c r="B14" s="2" t="s">
        <v>33</v>
      </c>
      <c r="C14" s="2" t="s">
        <v>7</v>
      </c>
      <c r="D14" s="2" t="s">
        <v>46</v>
      </c>
      <c r="E14" s="2" t="s">
        <v>47</v>
      </c>
      <c r="F14" s="2" t="s">
        <v>400</v>
      </c>
      <c r="G14" s="2">
        <v>-273</v>
      </c>
      <c r="H14" s="2">
        <v>30</v>
      </c>
      <c r="I14" s="2">
        <v>11</v>
      </c>
      <c r="J14" s="2">
        <v>50</v>
      </c>
      <c r="K14" s="2">
        <v>500</v>
      </c>
      <c r="L14" s="2">
        <f t="shared" si="0"/>
        <v>45</v>
      </c>
      <c r="M14" s="2">
        <v>10</v>
      </c>
      <c r="N14" s="2">
        <f t="shared" si="1"/>
        <v>55</v>
      </c>
      <c r="O14" s="2" t="s">
        <v>48</v>
      </c>
      <c r="P14" s="2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1:34" ht="28.5" x14ac:dyDescent="0.2">
      <c r="A15" s="2">
        <v>13</v>
      </c>
      <c r="B15" s="2" t="s">
        <v>33</v>
      </c>
      <c r="C15" s="2" t="s">
        <v>16</v>
      </c>
      <c r="D15" s="2" t="s">
        <v>49</v>
      </c>
      <c r="E15" s="2" t="s">
        <v>50</v>
      </c>
      <c r="F15" s="2" t="s">
        <v>401</v>
      </c>
      <c r="G15" s="2">
        <v>-273</v>
      </c>
      <c r="H15" s="2">
        <v>10</v>
      </c>
      <c r="I15" s="2">
        <v>1</v>
      </c>
      <c r="J15" s="2">
        <v>180</v>
      </c>
      <c r="K15" s="2">
        <v>200</v>
      </c>
      <c r="L15" s="2">
        <f t="shared" si="0"/>
        <v>153</v>
      </c>
      <c r="M15" s="2">
        <v>15</v>
      </c>
      <c r="N15" s="2">
        <f t="shared" si="1"/>
        <v>207</v>
      </c>
      <c r="O15" s="2" t="s">
        <v>51</v>
      </c>
      <c r="P15" s="2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1:34" ht="28.5" x14ac:dyDescent="0.2">
      <c r="A16" s="2">
        <v>14</v>
      </c>
      <c r="B16" s="2" t="s">
        <v>33</v>
      </c>
      <c r="C16" s="2" t="s">
        <v>16</v>
      </c>
      <c r="D16" s="2" t="s">
        <v>52</v>
      </c>
      <c r="E16" s="2" t="s">
        <v>53</v>
      </c>
      <c r="F16" s="2" t="s">
        <v>397</v>
      </c>
      <c r="G16" s="2">
        <v>-273</v>
      </c>
      <c r="H16" s="2">
        <v>20</v>
      </c>
      <c r="I16" s="2">
        <v>6</v>
      </c>
      <c r="J16" s="2">
        <v>200</v>
      </c>
      <c r="K16" s="2">
        <v>200</v>
      </c>
      <c r="L16" s="2">
        <f t="shared" si="0"/>
        <v>170</v>
      </c>
      <c r="M16" s="2">
        <v>15</v>
      </c>
      <c r="N16" s="2">
        <f t="shared" si="1"/>
        <v>230</v>
      </c>
      <c r="O16" s="2" t="s">
        <v>54</v>
      </c>
      <c r="P16" s="2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1:34" ht="28.5" x14ac:dyDescent="0.2">
      <c r="A17" s="2">
        <v>15</v>
      </c>
      <c r="B17" s="2" t="s">
        <v>33</v>
      </c>
      <c r="C17" s="2" t="s">
        <v>16</v>
      </c>
      <c r="D17" s="2" t="s">
        <v>55</v>
      </c>
      <c r="E17" s="2" t="s">
        <v>56</v>
      </c>
      <c r="F17" s="2" t="s">
        <v>400</v>
      </c>
      <c r="G17" s="2">
        <v>-273</v>
      </c>
      <c r="H17" s="2">
        <v>100</v>
      </c>
      <c r="I17" s="2">
        <v>9</v>
      </c>
      <c r="J17" s="2">
        <v>150</v>
      </c>
      <c r="K17" s="2">
        <v>100</v>
      </c>
      <c r="L17" s="2">
        <f t="shared" si="0"/>
        <v>120</v>
      </c>
      <c r="M17" s="2">
        <v>20</v>
      </c>
      <c r="N17" s="2">
        <f t="shared" si="1"/>
        <v>180</v>
      </c>
      <c r="O17" s="2" t="s">
        <v>57</v>
      </c>
      <c r="P17" s="2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1:34" ht="28.5" x14ac:dyDescent="0.2">
      <c r="A18" s="2">
        <v>16</v>
      </c>
      <c r="B18" s="2" t="s">
        <v>33</v>
      </c>
      <c r="C18" s="2" t="s">
        <v>26</v>
      </c>
      <c r="D18" s="2" t="s">
        <v>58</v>
      </c>
      <c r="E18" s="2" t="s">
        <v>59</v>
      </c>
      <c r="F18" s="2" t="s">
        <v>396</v>
      </c>
      <c r="G18" s="2">
        <v>-273</v>
      </c>
      <c r="H18" s="2">
        <v>15</v>
      </c>
      <c r="I18" s="2">
        <v>11</v>
      </c>
      <c r="J18" s="2">
        <v>500</v>
      </c>
      <c r="K18" s="2">
        <v>1</v>
      </c>
      <c r="L18" s="2">
        <f t="shared" si="0"/>
        <v>300</v>
      </c>
      <c r="M18" s="2">
        <v>40</v>
      </c>
      <c r="N18" s="2">
        <f t="shared" si="1"/>
        <v>700</v>
      </c>
      <c r="O18" s="2" t="s">
        <v>60</v>
      </c>
      <c r="P18" s="2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1:34" ht="28.5" x14ac:dyDescent="0.2">
      <c r="A19" s="2">
        <v>17</v>
      </c>
      <c r="B19" s="2" t="s">
        <v>61</v>
      </c>
      <c r="C19" s="2" t="s">
        <v>7</v>
      </c>
      <c r="D19" s="2" t="s">
        <v>62</v>
      </c>
      <c r="E19" s="2" t="s">
        <v>63</v>
      </c>
      <c r="F19" s="2" t="s">
        <v>400</v>
      </c>
      <c r="G19" s="2">
        <v>-273</v>
      </c>
      <c r="H19" s="2">
        <v>-10</v>
      </c>
      <c r="I19" s="2">
        <v>1</v>
      </c>
      <c r="J19" s="2">
        <v>50</v>
      </c>
      <c r="K19" s="2">
        <v>450</v>
      </c>
      <c r="L19" s="2">
        <f t="shared" si="0"/>
        <v>46</v>
      </c>
      <c r="M19" s="2">
        <v>8</v>
      </c>
      <c r="N19" s="2">
        <f t="shared" si="1"/>
        <v>54</v>
      </c>
      <c r="O19" s="2" t="s">
        <v>64</v>
      </c>
      <c r="P19" s="2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1:34" ht="28.5" x14ac:dyDescent="0.2">
      <c r="A20" s="2">
        <v>18</v>
      </c>
      <c r="B20" s="2" t="s">
        <v>61</v>
      </c>
      <c r="C20" s="2" t="s">
        <v>7</v>
      </c>
      <c r="D20" s="2" t="s">
        <v>65</v>
      </c>
      <c r="E20" s="2" t="s">
        <v>66</v>
      </c>
      <c r="F20" s="2" t="s">
        <v>401</v>
      </c>
      <c r="G20" s="2">
        <v>-273</v>
      </c>
      <c r="H20" s="2">
        <v>0</v>
      </c>
      <c r="I20" s="2">
        <v>0</v>
      </c>
      <c r="J20" s="2">
        <v>120</v>
      </c>
      <c r="K20" s="2">
        <v>250</v>
      </c>
      <c r="L20" s="2">
        <f t="shared" si="0"/>
        <v>102</v>
      </c>
      <c r="M20" s="2">
        <v>15</v>
      </c>
      <c r="N20" s="2">
        <f t="shared" si="1"/>
        <v>138</v>
      </c>
      <c r="O20" s="2" t="s">
        <v>67</v>
      </c>
      <c r="P20" s="2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1:34" ht="28.5" x14ac:dyDescent="0.2">
      <c r="A21" s="2">
        <v>19</v>
      </c>
      <c r="B21" s="2" t="s">
        <v>61</v>
      </c>
      <c r="C21" s="2" t="s">
        <v>7</v>
      </c>
      <c r="D21" s="2" t="s">
        <v>68</v>
      </c>
      <c r="E21" s="2" t="s">
        <v>69</v>
      </c>
      <c r="F21" s="2" t="s">
        <v>400</v>
      </c>
      <c r="G21" s="2">
        <v>-273</v>
      </c>
      <c r="H21" s="2">
        <v>100</v>
      </c>
      <c r="I21" s="2">
        <v>7</v>
      </c>
      <c r="J21" s="2">
        <v>150</v>
      </c>
      <c r="K21" s="2">
        <v>200</v>
      </c>
      <c r="L21" s="2">
        <f t="shared" si="0"/>
        <v>132</v>
      </c>
      <c r="M21" s="2">
        <v>12</v>
      </c>
      <c r="N21" s="2">
        <f t="shared" si="1"/>
        <v>168</v>
      </c>
      <c r="O21" s="2" t="s">
        <v>70</v>
      </c>
      <c r="P21" s="2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1:34" ht="28.5" x14ac:dyDescent="0.2">
      <c r="A22" s="2">
        <v>20</v>
      </c>
      <c r="B22" s="2" t="s">
        <v>61</v>
      </c>
      <c r="C22" s="2" t="s">
        <v>7</v>
      </c>
      <c r="D22" s="2" t="s">
        <v>71</v>
      </c>
      <c r="E22" s="2" t="s">
        <v>72</v>
      </c>
      <c r="F22" s="2" t="s">
        <v>401</v>
      </c>
      <c r="G22" s="2">
        <v>-273</v>
      </c>
      <c r="H22" s="2">
        <v>10</v>
      </c>
      <c r="I22" s="2">
        <v>9</v>
      </c>
      <c r="J22" s="2">
        <v>120</v>
      </c>
      <c r="K22" s="2">
        <v>200</v>
      </c>
      <c r="L22" s="2">
        <f t="shared" si="0"/>
        <v>102</v>
      </c>
      <c r="M22" s="2">
        <v>15</v>
      </c>
      <c r="N22" s="2">
        <f t="shared" si="1"/>
        <v>138</v>
      </c>
      <c r="O22" s="2" t="s">
        <v>73</v>
      </c>
      <c r="P22" s="2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1:34" ht="28.5" x14ac:dyDescent="0.2">
      <c r="A23" s="2">
        <v>21</v>
      </c>
      <c r="B23" s="2" t="s">
        <v>61</v>
      </c>
      <c r="C23" s="2" t="s">
        <v>16</v>
      </c>
      <c r="D23" s="2" t="s">
        <v>74</v>
      </c>
      <c r="E23" s="2" t="s">
        <v>75</v>
      </c>
      <c r="F23" s="2" t="s">
        <v>399</v>
      </c>
      <c r="G23" s="2">
        <v>-273</v>
      </c>
      <c r="H23" s="2">
        <v>-20</v>
      </c>
      <c r="I23" s="2">
        <v>10</v>
      </c>
      <c r="J23" s="2">
        <v>1000</v>
      </c>
      <c r="K23" s="2">
        <v>10</v>
      </c>
      <c r="L23" s="2">
        <f t="shared" si="0"/>
        <v>800</v>
      </c>
      <c r="M23" s="2">
        <v>20</v>
      </c>
      <c r="N23" s="2">
        <f t="shared" si="1"/>
        <v>1200</v>
      </c>
      <c r="O23" s="2" t="s">
        <v>76</v>
      </c>
      <c r="P23" s="2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1:34" ht="28.5" x14ac:dyDescent="0.2">
      <c r="A24" s="2">
        <v>22</v>
      </c>
      <c r="B24" s="2" t="s">
        <v>61</v>
      </c>
      <c r="C24" s="2" t="s">
        <v>26</v>
      </c>
      <c r="D24" s="2" t="s">
        <v>77</v>
      </c>
      <c r="E24" s="2" t="s">
        <v>78</v>
      </c>
      <c r="F24" s="2" t="s">
        <v>402</v>
      </c>
      <c r="G24" s="2">
        <v>-273</v>
      </c>
      <c r="H24" s="2">
        <v>1200</v>
      </c>
      <c r="I24" s="2">
        <v>11</v>
      </c>
      <c r="J24" s="2">
        <v>1000</v>
      </c>
      <c r="K24" s="2">
        <v>50</v>
      </c>
      <c r="L24" s="2">
        <f t="shared" si="0"/>
        <v>700</v>
      </c>
      <c r="M24" s="2">
        <v>30</v>
      </c>
      <c r="N24" s="2">
        <f t="shared" si="1"/>
        <v>1300</v>
      </c>
      <c r="O24" s="2" t="s">
        <v>79</v>
      </c>
      <c r="P24" s="2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1:34" ht="28.5" x14ac:dyDescent="0.2">
      <c r="A25" s="2">
        <v>23</v>
      </c>
      <c r="B25" s="2" t="s">
        <v>80</v>
      </c>
      <c r="C25" s="2" t="s">
        <v>7</v>
      </c>
      <c r="D25" s="2" t="s">
        <v>81</v>
      </c>
      <c r="E25" s="2" t="s">
        <v>82</v>
      </c>
      <c r="F25" s="2" t="s">
        <v>400</v>
      </c>
      <c r="G25" s="2">
        <v>-273</v>
      </c>
      <c r="H25" s="2">
        <v>260</v>
      </c>
      <c r="I25" s="2">
        <v>6</v>
      </c>
      <c r="J25" s="2">
        <v>240</v>
      </c>
      <c r="K25" s="2">
        <v>300</v>
      </c>
      <c r="L25" s="2">
        <f t="shared" si="0"/>
        <v>216</v>
      </c>
      <c r="M25" s="2">
        <v>10</v>
      </c>
      <c r="N25" s="2">
        <f t="shared" si="1"/>
        <v>264</v>
      </c>
      <c r="O25" s="2" t="s">
        <v>83</v>
      </c>
      <c r="P25" s="2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</row>
    <row r="26" spans="1:34" ht="28.5" x14ac:dyDescent="0.2">
      <c r="A26" s="2">
        <v>24</v>
      </c>
      <c r="B26" s="2" t="s">
        <v>80</v>
      </c>
      <c r="C26" s="2" t="s">
        <v>7</v>
      </c>
      <c r="D26" s="2" t="s">
        <v>84</v>
      </c>
      <c r="E26" s="27" t="s">
        <v>386</v>
      </c>
      <c r="F26" s="2" t="s">
        <v>395</v>
      </c>
      <c r="G26" s="2">
        <v>-273</v>
      </c>
      <c r="H26" s="2">
        <v>100</v>
      </c>
      <c r="I26" s="2">
        <v>0</v>
      </c>
      <c r="J26" s="2">
        <v>200</v>
      </c>
      <c r="K26" s="2">
        <v>100</v>
      </c>
      <c r="L26" s="2">
        <f t="shared" si="0"/>
        <v>176</v>
      </c>
      <c r="M26" s="2">
        <v>12</v>
      </c>
      <c r="N26" s="2">
        <f t="shared" si="1"/>
        <v>224</v>
      </c>
      <c r="O26" s="2" t="s">
        <v>85</v>
      </c>
      <c r="P26" s="2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 spans="1:34" ht="28.5" x14ac:dyDescent="0.2">
      <c r="A27" s="2">
        <v>25</v>
      </c>
      <c r="B27" s="2" t="s">
        <v>80</v>
      </c>
      <c r="C27" s="2" t="s">
        <v>7</v>
      </c>
      <c r="D27" s="2" t="s">
        <v>86</v>
      </c>
      <c r="E27" s="2" t="s">
        <v>87</v>
      </c>
      <c r="F27" s="2" t="s">
        <v>401</v>
      </c>
      <c r="G27" s="2">
        <v>-273</v>
      </c>
      <c r="H27" s="2">
        <v>100</v>
      </c>
      <c r="I27" s="2">
        <v>1</v>
      </c>
      <c r="J27" s="2">
        <v>300</v>
      </c>
      <c r="K27" s="2">
        <v>300</v>
      </c>
      <c r="L27" s="2">
        <f t="shared" si="0"/>
        <v>270</v>
      </c>
      <c r="M27" s="2">
        <v>10</v>
      </c>
      <c r="N27" s="2">
        <f t="shared" si="1"/>
        <v>330</v>
      </c>
      <c r="O27" s="2" t="s">
        <v>88</v>
      </c>
      <c r="P27" s="2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 spans="1:34" ht="28.5" x14ac:dyDescent="0.2">
      <c r="A28" s="2">
        <v>26</v>
      </c>
      <c r="B28" s="2" t="s">
        <v>80</v>
      </c>
      <c r="C28" s="2" t="s">
        <v>7</v>
      </c>
      <c r="D28" s="2" t="s">
        <v>89</v>
      </c>
      <c r="E28" s="2" t="s">
        <v>90</v>
      </c>
      <c r="F28" s="2" t="s">
        <v>401</v>
      </c>
      <c r="G28" s="2">
        <v>-273</v>
      </c>
      <c r="H28" s="2">
        <v>0</v>
      </c>
      <c r="I28" s="2">
        <v>1</v>
      </c>
      <c r="J28" s="2">
        <v>300</v>
      </c>
      <c r="K28" s="2">
        <v>200</v>
      </c>
      <c r="L28" s="2">
        <f t="shared" si="0"/>
        <v>270</v>
      </c>
      <c r="M28" s="2">
        <v>10</v>
      </c>
      <c r="N28" s="2">
        <f t="shared" si="1"/>
        <v>330</v>
      </c>
      <c r="O28" s="2" t="s">
        <v>91</v>
      </c>
      <c r="P28" s="2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</row>
    <row r="29" spans="1:34" ht="28.5" x14ac:dyDescent="0.2">
      <c r="A29" s="2">
        <v>27</v>
      </c>
      <c r="B29" s="2" t="s">
        <v>80</v>
      </c>
      <c r="C29" s="2" t="s">
        <v>16</v>
      </c>
      <c r="D29" s="2" t="s">
        <v>92</v>
      </c>
      <c r="E29" s="2" t="s">
        <v>93</v>
      </c>
      <c r="F29" s="2" t="s">
        <v>402</v>
      </c>
      <c r="G29" s="2">
        <v>-273</v>
      </c>
      <c r="H29" s="2">
        <v>3000</v>
      </c>
      <c r="I29" s="2">
        <v>9</v>
      </c>
      <c r="J29" s="2">
        <v>500</v>
      </c>
      <c r="K29" s="2">
        <v>100</v>
      </c>
      <c r="L29" s="2">
        <f t="shared" si="0"/>
        <v>400</v>
      </c>
      <c r="M29" s="2">
        <v>20</v>
      </c>
      <c r="N29" s="2">
        <f t="shared" si="1"/>
        <v>600</v>
      </c>
      <c r="O29" s="2" t="s">
        <v>94</v>
      </c>
      <c r="P29" s="2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</row>
    <row r="30" spans="1:34" ht="28.5" x14ac:dyDescent="0.2">
      <c r="A30" s="2">
        <v>28</v>
      </c>
      <c r="B30" s="2" t="s">
        <v>80</v>
      </c>
      <c r="C30" s="2" t="s">
        <v>16</v>
      </c>
      <c r="D30" s="2" t="s">
        <v>95</v>
      </c>
      <c r="E30" s="2" t="s">
        <v>96</v>
      </c>
      <c r="F30" s="2" t="s">
        <v>400</v>
      </c>
      <c r="G30" s="2">
        <v>-273</v>
      </c>
      <c r="H30" s="2">
        <v>100</v>
      </c>
      <c r="I30" s="2">
        <v>9</v>
      </c>
      <c r="J30" s="2">
        <v>500</v>
      </c>
      <c r="K30" s="2">
        <v>50</v>
      </c>
      <c r="L30" s="2">
        <f t="shared" si="0"/>
        <v>350</v>
      </c>
      <c r="M30" s="2">
        <v>30</v>
      </c>
      <c r="N30" s="2">
        <f t="shared" si="1"/>
        <v>650</v>
      </c>
      <c r="O30" s="2" t="s">
        <v>97</v>
      </c>
      <c r="P30" s="2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</row>
    <row r="31" spans="1:34" ht="28.5" x14ac:dyDescent="0.2">
      <c r="A31" s="2">
        <v>29</v>
      </c>
      <c r="B31" s="2" t="s">
        <v>80</v>
      </c>
      <c r="C31" s="2" t="s">
        <v>26</v>
      </c>
      <c r="D31" s="2" t="s">
        <v>98</v>
      </c>
      <c r="E31" s="2" t="s">
        <v>99</v>
      </c>
      <c r="F31" s="2" t="s">
        <v>400</v>
      </c>
      <c r="G31" s="2">
        <v>-273</v>
      </c>
      <c r="H31" s="2">
        <v>5000</v>
      </c>
      <c r="I31" s="2">
        <v>13</v>
      </c>
      <c r="J31" s="2">
        <v>30000</v>
      </c>
      <c r="K31" s="2">
        <v>1</v>
      </c>
      <c r="L31" s="2">
        <f t="shared" si="0"/>
        <v>27000</v>
      </c>
      <c r="M31" s="2">
        <v>10</v>
      </c>
      <c r="N31" s="2">
        <f t="shared" si="1"/>
        <v>33000</v>
      </c>
      <c r="O31" s="2" t="s">
        <v>100</v>
      </c>
      <c r="P31" s="2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</row>
    <row r="32" spans="1:34" ht="28.5" x14ac:dyDescent="0.2">
      <c r="A32" s="2">
        <v>30</v>
      </c>
      <c r="B32" s="2" t="s">
        <v>80</v>
      </c>
      <c r="C32" s="2" t="s">
        <v>26</v>
      </c>
      <c r="D32" s="2" t="s">
        <v>101</v>
      </c>
      <c r="E32" s="2" t="s">
        <v>102</v>
      </c>
      <c r="F32" s="2" t="s">
        <v>396</v>
      </c>
      <c r="G32" s="2">
        <v>-273</v>
      </c>
      <c r="H32" s="2">
        <v>25</v>
      </c>
      <c r="I32" s="2">
        <v>12</v>
      </c>
      <c r="J32" s="2">
        <v>1000</v>
      </c>
      <c r="K32" s="2">
        <v>1</v>
      </c>
      <c r="L32" s="2">
        <f t="shared" si="0"/>
        <v>800</v>
      </c>
      <c r="M32" s="2">
        <v>20</v>
      </c>
      <c r="N32" s="2">
        <f t="shared" si="1"/>
        <v>1200</v>
      </c>
      <c r="O32" s="2" t="s">
        <v>103</v>
      </c>
      <c r="P32" s="2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1:34" ht="28.5" x14ac:dyDescent="0.2">
      <c r="A33" s="2">
        <v>31</v>
      </c>
      <c r="B33" s="2" t="s">
        <v>104</v>
      </c>
      <c r="C33" s="2" t="s">
        <v>7</v>
      </c>
      <c r="D33" s="2" t="s">
        <v>105</v>
      </c>
      <c r="E33" s="2" t="s">
        <v>106</v>
      </c>
      <c r="F33" s="2" t="s">
        <v>403</v>
      </c>
      <c r="G33" s="2">
        <v>-273</v>
      </c>
      <c r="H33" s="2">
        <v>1000</v>
      </c>
      <c r="I33" s="2">
        <v>0</v>
      </c>
      <c r="J33" s="2">
        <v>200</v>
      </c>
      <c r="K33" s="2">
        <v>100</v>
      </c>
      <c r="L33" s="2">
        <f t="shared" si="0"/>
        <v>186</v>
      </c>
      <c r="M33" s="2">
        <v>7</v>
      </c>
      <c r="N33" s="2">
        <f t="shared" si="1"/>
        <v>214</v>
      </c>
      <c r="O33" s="2" t="s">
        <v>107</v>
      </c>
      <c r="P33" s="2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1:34" ht="28.5" x14ac:dyDescent="0.2">
      <c r="A34" s="2">
        <v>32</v>
      </c>
      <c r="B34" s="2" t="s">
        <v>104</v>
      </c>
      <c r="C34" s="2" t="s">
        <v>7</v>
      </c>
      <c r="D34" s="2" t="s">
        <v>108</v>
      </c>
      <c r="E34" s="2" t="s">
        <v>109</v>
      </c>
      <c r="F34" s="2" t="s">
        <v>403</v>
      </c>
      <c r="G34" s="2">
        <v>-273</v>
      </c>
      <c r="H34" s="2">
        <v>1000</v>
      </c>
      <c r="I34" s="2">
        <v>2</v>
      </c>
      <c r="J34" s="2">
        <v>120</v>
      </c>
      <c r="K34" s="2">
        <v>200</v>
      </c>
      <c r="L34" s="2">
        <f t="shared" si="0"/>
        <v>101</v>
      </c>
      <c r="M34" s="2">
        <v>16</v>
      </c>
      <c r="N34" s="2">
        <f t="shared" si="1"/>
        <v>139</v>
      </c>
      <c r="O34" s="2" t="s">
        <v>110</v>
      </c>
      <c r="P34" s="2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1:34" ht="28.5" x14ac:dyDescent="0.2">
      <c r="A35" s="2">
        <v>33</v>
      </c>
      <c r="B35" s="2" t="s">
        <v>104</v>
      </c>
      <c r="C35" s="2" t="s">
        <v>16</v>
      </c>
      <c r="D35" s="2" t="s">
        <v>111</v>
      </c>
      <c r="E35" s="2" t="s">
        <v>112</v>
      </c>
      <c r="F35" s="2" t="s">
        <v>403</v>
      </c>
      <c r="G35" s="2">
        <v>-273</v>
      </c>
      <c r="H35" s="2">
        <v>400</v>
      </c>
      <c r="I35" s="2">
        <v>1</v>
      </c>
      <c r="J35" s="2">
        <v>300</v>
      </c>
      <c r="K35" s="2">
        <v>100</v>
      </c>
      <c r="L35" s="2">
        <f t="shared" si="0"/>
        <v>249</v>
      </c>
      <c r="M35" s="2">
        <v>17</v>
      </c>
      <c r="N35" s="2">
        <f t="shared" si="1"/>
        <v>351</v>
      </c>
      <c r="O35" s="2" t="s">
        <v>113</v>
      </c>
      <c r="P35" s="2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</row>
    <row r="36" spans="1:34" ht="28.5" x14ac:dyDescent="0.2">
      <c r="A36" s="2">
        <v>34</v>
      </c>
      <c r="B36" s="2" t="s">
        <v>104</v>
      </c>
      <c r="C36" s="2" t="s">
        <v>16</v>
      </c>
      <c r="D36" s="2" t="s">
        <v>114</v>
      </c>
      <c r="E36" s="2" t="s">
        <v>115</v>
      </c>
      <c r="F36" s="2" t="s">
        <v>400</v>
      </c>
      <c r="G36" s="2">
        <v>-273</v>
      </c>
      <c r="H36" s="2">
        <v>400</v>
      </c>
      <c r="I36" s="2">
        <v>9</v>
      </c>
      <c r="J36" s="2">
        <v>200</v>
      </c>
      <c r="K36" s="2">
        <v>300</v>
      </c>
      <c r="L36" s="2">
        <f t="shared" si="0"/>
        <v>170</v>
      </c>
      <c r="M36" s="2">
        <v>15</v>
      </c>
      <c r="N36" s="2">
        <f t="shared" si="1"/>
        <v>230</v>
      </c>
      <c r="O36" s="2" t="s">
        <v>116</v>
      </c>
      <c r="P36" s="2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 spans="1:34" ht="28.5" x14ac:dyDescent="0.2">
      <c r="A37" s="2">
        <v>35</v>
      </c>
      <c r="B37" s="2" t="s">
        <v>104</v>
      </c>
      <c r="C37" s="2" t="s">
        <v>26</v>
      </c>
      <c r="D37" s="2" t="s">
        <v>117</v>
      </c>
      <c r="E37" s="2" t="s">
        <v>118</v>
      </c>
      <c r="F37" s="2" t="s">
        <v>403</v>
      </c>
      <c r="G37" s="2">
        <v>-273</v>
      </c>
      <c r="H37" s="2">
        <v>80</v>
      </c>
      <c r="I37" s="2">
        <v>13</v>
      </c>
      <c r="J37" s="2">
        <v>500</v>
      </c>
      <c r="K37" s="2">
        <v>50</v>
      </c>
      <c r="L37" s="2">
        <f t="shared" si="0"/>
        <v>400</v>
      </c>
      <c r="M37" s="2">
        <v>20</v>
      </c>
      <c r="N37" s="2">
        <f t="shared" si="1"/>
        <v>600</v>
      </c>
      <c r="O37" s="2" t="s">
        <v>119</v>
      </c>
      <c r="P37" s="2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 spans="1:34" ht="28.5" x14ac:dyDescent="0.2">
      <c r="A38" s="2">
        <v>36</v>
      </c>
      <c r="B38" s="2" t="s">
        <v>104</v>
      </c>
      <c r="C38" s="2" t="s">
        <v>26</v>
      </c>
      <c r="D38" s="2" t="s">
        <v>120</v>
      </c>
      <c r="E38" s="2" t="s">
        <v>121</v>
      </c>
      <c r="F38" s="2" t="s">
        <v>403</v>
      </c>
      <c r="G38" s="2">
        <v>-273</v>
      </c>
      <c r="H38" s="2">
        <v>100</v>
      </c>
      <c r="I38" s="2">
        <v>5</v>
      </c>
      <c r="J38" s="2">
        <v>450</v>
      </c>
      <c r="K38" s="2">
        <v>100</v>
      </c>
      <c r="L38" s="2">
        <f t="shared" si="0"/>
        <v>383</v>
      </c>
      <c r="M38" s="2">
        <v>15</v>
      </c>
      <c r="N38" s="2">
        <f t="shared" si="1"/>
        <v>518</v>
      </c>
      <c r="O38" s="2" t="s">
        <v>122</v>
      </c>
      <c r="P38" s="2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 spans="1:34" ht="12.75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 spans="1:34" ht="12.75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 spans="1:34" ht="12.75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 spans="1:34" ht="12.75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 spans="1:34" ht="12.7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 spans="1:34" ht="12.75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ht="12.75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ht="12.75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 spans="1:34" ht="12.75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1:34" ht="12.75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 spans="1:34" ht="12.75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</row>
    <row r="50" spans="1:34" ht="12.75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</row>
    <row r="51" spans="1:34" ht="12.75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 spans="1:34" ht="12.75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ht="12.7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 spans="1:34" ht="12.75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 spans="1:34" ht="12.75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.75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</row>
    <row r="57" spans="1:34" ht="12.75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8" spans="1:34" ht="12.75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</row>
    <row r="59" spans="1:34" ht="12.75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 spans="1:34" ht="12.75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</row>
    <row r="61" spans="1:34" ht="12.75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</row>
    <row r="62" spans="1:34" ht="12.75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</row>
    <row r="63" spans="1:34" ht="12.75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</row>
    <row r="64" spans="1:34" ht="12.75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</row>
    <row r="65" spans="1:34" ht="12.75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</row>
    <row r="66" spans="1:34" ht="12.75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</row>
    <row r="67" spans="1:34" ht="12.75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</row>
    <row r="68" spans="1:34" ht="12.75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 spans="1:34" ht="12.75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 spans="1:34" ht="12.75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</row>
    <row r="71" spans="1:34" ht="12.75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</row>
    <row r="72" spans="1:34" ht="12.75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</row>
    <row r="73" spans="1:34" ht="12.75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 spans="1:34" ht="12.75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</row>
    <row r="75" spans="1:34" ht="12.75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 spans="1:34" ht="12.75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 spans="1:34" ht="12.75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</row>
    <row r="78" spans="1:34" ht="12.75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</row>
    <row r="79" spans="1:34" ht="12.75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 spans="1:34" ht="12.75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</row>
    <row r="81" spans="1:34" ht="12.75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</row>
    <row r="82" spans="1:34" ht="12.75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</row>
    <row r="83" spans="1:34" ht="12.75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</row>
    <row r="84" spans="1:34" ht="12.75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</row>
    <row r="85" spans="1:34" ht="12.75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</row>
    <row r="86" spans="1:34" ht="12.75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</row>
    <row r="87" spans="1:34" ht="12.75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</row>
    <row r="88" spans="1:34" ht="12.75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</row>
    <row r="89" spans="1:34" ht="12.75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</row>
    <row r="90" spans="1:34" ht="12.75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</row>
    <row r="91" spans="1:34" ht="12.75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</row>
    <row r="92" spans="1:34" ht="12.75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</row>
    <row r="93" spans="1:34" ht="12.75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</row>
    <row r="94" spans="1:34" ht="12.75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</row>
    <row r="95" spans="1:34" ht="12.75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</row>
    <row r="96" spans="1:34" ht="12.75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</row>
    <row r="97" spans="1:34" ht="12.75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</row>
    <row r="98" spans="1:34" ht="12.75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</row>
    <row r="99" spans="1:34" ht="12.75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</row>
    <row r="100" spans="1:34" ht="12.75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</row>
    <row r="101" spans="1:34" ht="12.75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 spans="1:34" ht="12.75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</row>
    <row r="103" spans="1:34" ht="12.75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</row>
    <row r="104" spans="1:34" ht="12.75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</row>
    <row r="105" spans="1:34" ht="12.75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</row>
    <row r="106" spans="1:34" ht="12.75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</row>
    <row r="107" spans="1:34" ht="12.75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</row>
    <row r="108" spans="1:34" ht="12.75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</row>
    <row r="109" spans="1:34" ht="12.75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</row>
    <row r="110" spans="1:34" ht="12.75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</row>
    <row r="111" spans="1:34" ht="12.75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</row>
    <row r="112" spans="1:34" ht="12.75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</row>
    <row r="113" spans="1:34" ht="12.75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</row>
    <row r="114" spans="1:34" ht="12.75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</row>
    <row r="115" spans="1:34" ht="12.75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</row>
    <row r="116" spans="1:34" ht="12.75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</row>
    <row r="117" spans="1:34" ht="12.75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</row>
    <row r="118" spans="1:34" ht="12.75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</row>
    <row r="119" spans="1:34" ht="12.75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</row>
    <row r="120" spans="1:34" ht="12.75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</row>
    <row r="121" spans="1:34" ht="12.75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</row>
    <row r="122" spans="1:34" ht="12.75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</row>
    <row r="123" spans="1:34" ht="12.75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</row>
    <row r="124" spans="1:34" ht="12.75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</row>
    <row r="125" spans="1:34" ht="12.75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</row>
    <row r="126" spans="1:34" ht="12.75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</row>
    <row r="127" spans="1:34" ht="12.75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</row>
    <row r="128" spans="1:34" ht="12.75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</row>
    <row r="129" spans="1:34" ht="12.75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</row>
    <row r="130" spans="1:34" ht="12.75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</row>
    <row r="131" spans="1:34" ht="12.75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</row>
    <row r="132" spans="1:34" ht="12.75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</row>
    <row r="133" spans="1:34" ht="12.75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</row>
    <row r="134" spans="1:34" ht="12.75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</row>
    <row r="135" spans="1:34" ht="12.75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</row>
    <row r="136" spans="1:34" ht="12.75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</row>
    <row r="137" spans="1:34" ht="12.75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</row>
    <row r="138" spans="1:34" ht="12.75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</row>
    <row r="139" spans="1:34" ht="12.75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</row>
    <row r="140" spans="1:34" ht="12.75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</row>
    <row r="141" spans="1:34" ht="12.75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</row>
    <row r="142" spans="1:34" ht="12.75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</row>
    <row r="143" spans="1:34" ht="12.75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</row>
    <row r="144" spans="1:34" ht="12.75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</row>
    <row r="145" spans="1:34" ht="12.75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</row>
    <row r="146" spans="1:34" ht="12.75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</row>
    <row r="147" spans="1:34" ht="12.75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</row>
    <row r="148" spans="1:34" ht="12.75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</row>
    <row r="149" spans="1:34" ht="12.75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</row>
    <row r="150" spans="1:34" ht="12.75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</row>
    <row r="151" spans="1:34" ht="12.75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</row>
    <row r="152" spans="1:34" ht="12.75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</row>
    <row r="153" spans="1:34" ht="12.75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</row>
    <row r="154" spans="1:34" ht="12.75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</row>
    <row r="155" spans="1:34" ht="12.75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</row>
    <row r="156" spans="1:34" ht="12.75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</row>
    <row r="157" spans="1:34" ht="12.75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</row>
    <row r="158" spans="1:34" ht="12.75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</row>
    <row r="159" spans="1:34" ht="12.75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</row>
    <row r="160" spans="1:34" ht="12.75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</row>
    <row r="161" spans="1:34" ht="12.75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</row>
    <row r="162" spans="1:34" ht="12.75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</row>
    <row r="163" spans="1:34" ht="12.75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</row>
    <row r="164" spans="1:34" ht="12.75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</row>
    <row r="165" spans="1:34" ht="12.75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</row>
    <row r="166" spans="1:34" ht="12.75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</row>
    <row r="167" spans="1:34" ht="12.75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</row>
    <row r="168" spans="1:34" ht="12.75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</row>
    <row r="169" spans="1:34" ht="12.75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</row>
    <row r="170" spans="1:34" ht="12.75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</row>
    <row r="171" spans="1:34" ht="12.75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</row>
    <row r="172" spans="1:34" ht="12.75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</row>
    <row r="173" spans="1:34" ht="12.75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</row>
    <row r="174" spans="1:34" ht="12.75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</row>
    <row r="175" spans="1:34" ht="12.75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</row>
    <row r="176" spans="1:34" ht="12.75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</row>
    <row r="177" spans="1:34" ht="12.75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</row>
    <row r="178" spans="1:34" ht="12.75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</row>
    <row r="179" spans="1:34" ht="12.75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</row>
    <row r="180" spans="1:34" ht="12.75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</row>
    <row r="181" spans="1:34" ht="12.75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</row>
    <row r="182" spans="1:34" ht="12.75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</row>
    <row r="183" spans="1:34" ht="12.75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</row>
    <row r="184" spans="1:34" ht="12.75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</row>
    <row r="185" spans="1:34" ht="12.75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</row>
    <row r="186" spans="1:34" ht="12.75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</row>
    <row r="187" spans="1:34" ht="12.75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</row>
    <row r="188" spans="1:34" ht="12.75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</row>
    <row r="189" spans="1:34" ht="12.75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</row>
    <row r="190" spans="1:34" ht="12.75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</row>
    <row r="191" spans="1:34" ht="12.75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</row>
    <row r="192" spans="1:34" ht="12.75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</row>
    <row r="193" spans="1:34" ht="12.75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</row>
    <row r="194" spans="1:34" ht="12.75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</row>
    <row r="195" spans="1:34" ht="12.75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</row>
    <row r="196" spans="1:34" ht="12.75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</row>
    <row r="197" spans="1:34" ht="12.75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</row>
    <row r="198" spans="1:34" ht="12.75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</row>
    <row r="199" spans="1:34" ht="12.75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</row>
    <row r="200" spans="1:34" ht="12.75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</row>
    <row r="201" spans="1:34" ht="12.75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</row>
    <row r="202" spans="1:34" ht="12.75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</row>
    <row r="203" spans="1:34" ht="12.75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</row>
    <row r="204" spans="1:34" ht="12.75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</row>
    <row r="205" spans="1:34" ht="12.75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</row>
    <row r="206" spans="1:34" ht="12.75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</row>
    <row r="207" spans="1:34" ht="12.75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</row>
    <row r="208" spans="1:34" ht="12.75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</row>
    <row r="209" spans="1:34" ht="12.75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</row>
    <row r="210" spans="1:34" ht="12.75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</row>
    <row r="211" spans="1:34" ht="12.75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</row>
    <row r="212" spans="1:34" ht="12.75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</row>
    <row r="213" spans="1:34" ht="12.75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</row>
    <row r="214" spans="1:34" ht="12.75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</row>
    <row r="215" spans="1:34" ht="12.75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</row>
    <row r="216" spans="1:34" ht="12.75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</row>
    <row r="217" spans="1:34" ht="12.75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</row>
    <row r="218" spans="1:34" ht="12.75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</row>
    <row r="219" spans="1:34" ht="12.75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</row>
    <row r="220" spans="1:34" ht="12.75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</row>
    <row r="221" spans="1:34" ht="12.75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</row>
    <row r="222" spans="1:34" ht="12.75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</row>
    <row r="223" spans="1:34" ht="12.75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</row>
    <row r="224" spans="1:34" ht="12.75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</row>
    <row r="225" spans="1:34" ht="12.75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</row>
    <row r="226" spans="1:34" ht="12.75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</row>
    <row r="227" spans="1:34" ht="12.75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</row>
    <row r="228" spans="1:34" ht="12.75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</row>
    <row r="229" spans="1:34" ht="12.75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</row>
    <row r="230" spans="1:34" ht="12.75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</row>
    <row r="231" spans="1:34" ht="12.75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</row>
    <row r="232" spans="1:34" ht="12.75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</row>
    <row r="233" spans="1:34" ht="12.75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</row>
    <row r="234" spans="1:34" ht="12.75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</row>
    <row r="235" spans="1:34" ht="12.75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</row>
    <row r="236" spans="1:34" ht="12.75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</row>
    <row r="237" spans="1:34" ht="12.75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</row>
    <row r="238" spans="1:34" ht="12.75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</row>
    <row r="239" spans="1:34" ht="12.75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</row>
    <row r="240" spans="1:34" ht="12.75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</row>
    <row r="241" spans="1:34" ht="12.75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</row>
    <row r="242" spans="1:34" ht="12.75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</row>
    <row r="243" spans="1:34" ht="12.75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</row>
    <row r="244" spans="1:34" ht="12.75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</row>
    <row r="245" spans="1:34" ht="12.75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</row>
    <row r="246" spans="1:34" ht="12.75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</row>
    <row r="247" spans="1:34" ht="12.75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</row>
    <row r="248" spans="1:34" ht="12.75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</row>
    <row r="249" spans="1:34" ht="12.75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</row>
    <row r="250" spans="1:34" ht="12.75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</row>
    <row r="251" spans="1:34" ht="12.75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</row>
    <row r="252" spans="1:34" ht="12.75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</row>
    <row r="253" spans="1:34" ht="12.75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</row>
    <row r="254" spans="1:34" ht="12.75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</row>
    <row r="255" spans="1:34" ht="12.75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</row>
    <row r="256" spans="1:34" ht="12.75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</row>
    <row r="257" spans="1:34" ht="12.75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</row>
    <row r="258" spans="1:34" ht="12.75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</row>
    <row r="259" spans="1:34" ht="12.75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</row>
    <row r="260" spans="1:34" ht="12.75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</row>
    <row r="261" spans="1:34" ht="12.75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</row>
    <row r="262" spans="1:34" ht="12.75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</row>
    <row r="263" spans="1:34" ht="12.75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</row>
    <row r="264" spans="1:34" ht="12.75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</row>
    <row r="265" spans="1:34" ht="12.75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</row>
    <row r="266" spans="1:34" ht="12.75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</row>
    <row r="267" spans="1:34" ht="12.75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</row>
    <row r="268" spans="1:34" ht="12.75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</row>
    <row r="269" spans="1:34" ht="12.75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</row>
    <row r="270" spans="1:34" ht="12.75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</row>
    <row r="271" spans="1:34" ht="12.75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</row>
    <row r="272" spans="1:34" ht="12.75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</row>
    <row r="273" spans="1:34" ht="12.75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</row>
    <row r="274" spans="1:34" ht="12.75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</row>
    <row r="275" spans="1:34" ht="12.75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</row>
    <row r="276" spans="1:34" ht="12.75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</row>
    <row r="277" spans="1:34" ht="12.75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</row>
    <row r="278" spans="1:34" ht="12.75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</row>
    <row r="279" spans="1:34" ht="12.75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</row>
    <row r="280" spans="1:34" ht="12.75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</row>
    <row r="281" spans="1:34" ht="12.75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</row>
    <row r="282" spans="1:34" ht="12.75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</row>
    <row r="283" spans="1:34" ht="12.75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</row>
    <row r="284" spans="1:34" ht="12.75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</row>
    <row r="285" spans="1:34" ht="12.75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</row>
    <row r="286" spans="1:34" ht="12.75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</row>
    <row r="287" spans="1:34" ht="12.75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</row>
    <row r="288" spans="1:34" ht="12.75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</row>
    <row r="289" spans="1:34" ht="12.75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</row>
    <row r="290" spans="1:34" ht="12.75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</row>
    <row r="291" spans="1:34" ht="12.75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</row>
    <row r="292" spans="1:34" ht="12.75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</row>
    <row r="293" spans="1:34" ht="12.75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</row>
    <row r="294" spans="1:34" ht="12.75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</row>
    <row r="295" spans="1:34" ht="12.75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</row>
    <row r="296" spans="1:34" ht="12.75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</row>
    <row r="297" spans="1:34" ht="12.75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</row>
    <row r="298" spans="1:34" ht="12.75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</row>
    <row r="299" spans="1:34" ht="12.75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</row>
    <row r="300" spans="1:34" ht="12.75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</row>
    <row r="301" spans="1:34" ht="12.75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</row>
    <row r="302" spans="1:34" ht="12.75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</row>
    <row r="303" spans="1:34" ht="12.75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</row>
    <row r="304" spans="1:34" ht="12.75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</row>
    <row r="305" spans="1:34" ht="12.75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</row>
    <row r="306" spans="1:34" ht="12.75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</row>
    <row r="307" spans="1:34" ht="12.75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</row>
    <row r="308" spans="1:34" ht="12.75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</row>
    <row r="309" spans="1:34" ht="12.75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</row>
    <row r="310" spans="1:34" ht="12.75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</row>
    <row r="311" spans="1:34" ht="12.75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</row>
    <row r="312" spans="1:34" ht="12.75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</row>
    <row r="313" spans="1:34" ht="12.75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</row>
    <row r="314" spans="1:34" ht="12.75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</row>
    <row r="315" spans="1:34" ht="12.75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</row>
    <row r="316" spans="1:34" ht="12.75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</row>
    <row r="317" spans="1:34" ht="12.75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</row>
    <row r="318" spans="1:34" ht="12.75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</row>
    <row r="319" spans="1:34" ht="12.75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</row>
    <row r="320" spans="1:34" ht="12.75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</row>
    <row r="321" spans="1:34" ht="12.75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</row>
    <row r="322" spans="1:34" ht="12.75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</row>
    <row r="323" spans="1:34" ht="12.75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</row>
    <row r="324" spans="1:34" ht="12.75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</row>
    <row r="325" spans="1:34" ht="12.75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</row>
    <row r="326" spans="1:34" ht="12.75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</row>
    <row r="327" spans="1:34" ht="12.75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</row>
    <row r="328" spans="1:34" ht="12.75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</row>
    <row r="329" spans="1:34" ht="12.75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</row>
    <row r="330" spans="1:34" ht="12.75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</row>
    <row r="331" spans="1:34" ht="12.75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</row>
    <row r="332" spans="1:34" ht="12.75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</row>
    <row r="333" spans="1:34" ht="12.75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</row>
    <row r="334" spans="1:34" ht="12.75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</row>
    <row r="335" spans="1:34" ht="12.75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</row>
    <row r="336" spans="1:34" ht="12.75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</row>
    <row r="337" spans="1:34" ht="12.75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</row>
    <row r="338" spans="1:34" ht="12.75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</row>
    <row r="339" spans="1:34" ht="12.75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</row>
    <row r="340" spans="1:34" ht="12.75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</row>
    <row r="341" spans="1:34" ht="12.75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</row>
    <row r="342" spans="1:34" ht="12.75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</row>
    <row r="343" spans="1:34" ht="12.75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</row>
    <row r="344" spans="1:34" ht="12.75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</row>
    <row r="345" spans="1:34" ht="12.75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</row>
    <row r="346" spans="1:34" ht="12.75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</row>
    <row r="347" spans="1:34" ht="12.75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</row>
    <row r="348" spans="1:34" ht="12.75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</row>
    <row r="349" spans="1:34" ht="12.75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</row>
    <row r="350" spans="1:34" ht="12.75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</row>
    <row r="351" spans="1:34" ht="12.75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</row>
    <row r="352" spans="1:34" ht="12.75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</row>
    <row r="353" spans="1:34" ht="12.75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</row>
    <row r="354" spans="1:34" ht="12.75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</row>
    <row r="355" spans="1:34" ht="12.75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</row>
    <row r="356" spans="1:34" ht="12.75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</row>
    <row r="357" spans="1:34" ht="12.75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</row>
    <row r="358" spans="1:34" ht="12.75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</row>
    <row r="359" spans="1:34" ht="12.75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</row>
    <row r="360" spans="1:34" ht="12.75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</row>
    <row r="361" spans="1:34" ht="12.75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</row>
    <row r="362" spans="1:34" ht="12.75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</row>
    <row r="363" spans="1:34" ht="12.75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</row>
    <row r="364" spans="1:34" ht="12.75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</row>
    <row r="365" spans="1:34" ht="12.75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</row>
    <row r="366" spans="1:34" ht="12.75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</row>
    <row r="367" spans="1:34" ht="12.75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</row>
    <row r="368" spans="1:34" ht="12.75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</row>
    <row r="369" spans="1:34" ht="12.75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</row>
    <row r="370" spans="1:34" ht="12.75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</row>
    <row r="371" spans="1:34" ht="12.75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</row>
    <row r="372" spans="1:34" ht="12.75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</row>
    <row r="373" spans="1:34" ht="12.75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</row>
    <row r="374" spans="1:34" ht="12.75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</row>
    <row r="375" spans="1:34" ht="12.75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</row>
    <row r="376" spans="1:34" ht="12.75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</row>
    <row r="377" spans="1:34" ht="12.75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</row>
    <row r="378" spans="1:34" ht="12.75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</row>
    <row r="379" spans="1:34" ht="12.75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</row>
    <row r="380" spans="1:34" ht="12.75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</row>
    <row r="381" spans="1:34" ht="12.75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</row>
    <row r="382" spans="1:34" ht="12.75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</row>
    <row r="383" spans="1:34" ht="12.75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</row>
    <row r="384" spans="1:34" ht="12.75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</row>
    <row r="385" spans="1:34" ht="12.75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</row>
    <row r="386" spans="1:34" ht="12.75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</row>
    <row r="387" spans="1:34" ht="12.75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</row>
    <row r="388" spans="1:34" ht="12.75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</row>
    <row r="389" spans="1:34" ht="12.75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</row>
    <row r="390" spans="1:34" ht="12.75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</row>
    <row r="391" spans="1:34" ht="12.75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</row>
    <row r="392" spans="1:34" ht="12.75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</row>
    <row r="393" spans="1:34" ht="12.75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</row>
    <row r="394" spans="1:34" ht="12.75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</row>
    <row r="395" spans="1:34" ht="12.75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</row>
    <row r="396" spans="1:34" ht="12.75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</row>
    <row r="397" spans="1:34" ht="12.75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</row>
    <row r="398" spans="1:34" ht="12.75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</row>
    <row r="399" spans="1:34" ht="12.75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</row>
    <row r="400" spans="1:34" ht="12.75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</row>
    <row r="401" spans="1:34" ht="12.75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</row>
    <row r="402" spans="1:34" ht="12.75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</row>
    <row r="403" spans="1:34" ht="12.75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</row>
    <row r="404" spans="1:34" ht="12.75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</row>
    <row r="405" spans="1:34" ht="12.75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</row>
    <row r="406" spans="1:34" ht="12.75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</row>
    <row r="407" spans="1:34" ht="12.75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</row>
    <row r="408" spans="1:34" ht="12.75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</row>
    <row r="409" spans="1:34" ht="12.75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</row>
    <row r="410" spans="1:34" ht="12.75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</row>
    <row r="411" spans="1:34" ht="12.75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</row>
    <row r="412" spans="1:34" ht="12.75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</row>
    <row r="413" spans="1:34" ht="12.75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</row>
    <row r="414" spans="1:34" ht="12.75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</row>
    <row r="415" spans="1:34" ht="12.75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</row>
    <row r="416" spans="1:34" ht="12.75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</row>
    <row r="417" spans="1:34" ht="12.75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</row>
    <row r="418" spans="1:34" ht="12.75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</row>
    <row r="419" spans="1:34" ht="12.75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</row>
    <row r="420" spans="1:34" ht="12.75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</row>
    <row r="421" spans="1:34" ht="12.75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</row>
    <row r="422" spans="1:34" ht="12.75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</row>
    <row r="423" spans="1:34" ht="12.75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</row>
    <row r="424" spans="1:34" ht="12.75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</row>
    <row r="425" spans="1:34" ht="12.75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</row>
    <row r="426" spans="1:34" ht="12.75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</row>
    <row r="427" spans="1:34" ht="12.75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</row>
    <row r="428" spans="1:34" ht="12.75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</row>
    <row r="429" spans="1:34" ht="12.75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</row>
    <row r="430" spans="1:34" ht="12.75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</row>
    <row r="431" spans="1:34" ht="12.75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</row>
    <row r="432" spans="1:34" ht="12.75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</row>
    <row r="433" spans="1:34" ht="12.75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</row>
    <row r="434" spans="1:34" ht="12.75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</row>
    <row r="435" spans="1:34" ht="12.75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</row>
    <row r="436" spans="1:34" ht="12.75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</row>
    <row r="437" spans="1:34" ht="12.75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</row>
    <row r="438" spans="1:34" ht="12.75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</row>
    <row r="439" spans="1:34" ht="12.75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</row>
    <row r="440" spans="1:34" ht="12.75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</row>
    <row r="441" spans="1:34" ht="12.75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</row>
    <row r="442" spans="1:34" ht="12.75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</row>
    <row r="443" spans="1:34" ht="12.75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</row>
    <row r="444" spans="1:34" ht="12.75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</row>
    <row r="445" spans="1:34" ht="12.75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</row>
    <row r="446" spans="1:34" ht="12.75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</row>
    <row r="447" spans="1:34" ht="12.75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</row>
    <row r="448" spans="1:34" ht="12.75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</row>
    <row r="449" spans="1:34" ht="12.75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</row>
    <row r="450" spans="1:34" ht="12.75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</row>
    <row r="451" spans="1:34" ht="12.75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</row>
    <row r="452" spans="1:34" ht="12.75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</row>
    <row r="453" spans="1:34" ht="12.75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</row>
    <row r="454" spans="1:34" ht="12.75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</row>
    <row r="455" spans="1:34" ht="12.75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</row>
    <row r="456" spans="1:34" ht="12.75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</row>
    <row r="457" spans="1:34" ht="12.75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</row>
    <row r="458" spans="1:34" ht="12.75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</row>
    <row r="459" spans="1:34" ht="12.75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</row>
    <row r="460" spans="1:34" ht="12.75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</row>
    <row r="461" spans="1:34" ht="12.75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</row>
    <row r="462" spans="1:34" ht="12.75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</row>
    <row r="463" spans="1:34" ht="12.75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</row>
    <row r="464" spans="1:34" ht="12.75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</row>
    <row r="465" spans="1:34" ht="12.75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</row>
    <row r="466" spans="1:34" ht="12.75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</row>
    <row r="467" spans="1:34" ht="12.75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</row>
    <row r="468" spans="1:34" ht="12.75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</row>
    <row r="469" spans="1:34" ht="12.75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</row>
    <row r="470" spans="1:34" ht="12.75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</row>
    <row r="471" spans="1:34" ht="12.75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</row>
    <row r="472" spans="1:34" ht="12.75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</row>
    <row r="473" spans="1:34" ht="12.75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</row>
    <row r="474" spans="1:34" ht="12.75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</row>
    <row r="475" spans="1:34" ht="12.75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</row>
    <row r="476" spans="1:34" ht="12.75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</row>
    <row r="477" spans="1:34" ht="12.75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</row>
    <row r="478" spans="1:34" ht="12.75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</row>
    <row r="479" spans="1:34" ht="12.75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</row>
    <row r="480" spans="1:34" ht="12.75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</row>
    <row r="481" spans="1:34" ht="12.75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</row>
    <row r="482" spans="1:34" ht="12.75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</row>
    <row r="483" spans="1:34" ht="12.75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</row>
    <row r="484" spans="1:34" ht="12.75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</row>
    <row r="485" spans="1:34" ht="12.75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</row>
    <row r="486" spans="1:34" ht="12.75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</row>
    <row r="487" spans="1:34" ht="12.75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</row>
    <row r="488" spans="1:34" ht="12.75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</row>
    <row r="489" spans="1:34" ht="12.75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</row>
    <row r="490" spans="1:34" ht="12.75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</row>
    <row r="491" spans="1:34" ht="12.75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</row>
    <row r="492" spans="1:34" ht="12.75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</row>
    <row r="493" spans="1:34" ht="12.75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</row>
    <row r="494" spans="1:34" ht="12.75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</row>
    <row r="495" spans="1:34" ht="12.75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</row>
    <row r="496" spans="1:34" ht="12.75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</row>
    <row r="497" spans="1:34" ht="12.75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</row>
    <row r="498" spans="1:34" ht="12.75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</row>
    <row r="499" spans="1:34" ht="12.75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</row>
    <row r="500" spans="1:34" ht="12.75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</row>
    <row r="501" spans="1:34" ht="12.75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</row>
    <row r="502" spans="1:34" ht="12.75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</row>
    <row r="503" spans="1:34" ht="12.75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</row>
    <row r="504" spans="1:34" ht="12.75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</row>
    <row r="505" spans="1:34" ht="12.75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</row>
    <row r="506" spans="1:34" ht="12.75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</row>
    <row r="507" spans="1:34" ht="12.75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</row>
    <row r="508" spans="1:34" ht="12.75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</row>
    <row r="509" spans="1:34" ht="12.75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</row>
    <row r="510" spans="1:34" ht="12.75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</row>
    <row r="511" spans="1:34" ht="12.75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</row>
    <row r="512" spans="1:34" ht="12.75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</row>
    <row r="513" spans="1:34" ht="12.75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</row>
    <row r="514" spans="1:34" ht="12.75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</row>
    <row r="515" spans="1:34" ht="12.75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</row>
    <row r="516" spans="1:34" ht="12.75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</row>
    <row r="517" spans="1:34" ht="12.75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</row>
    <row r="518" spans="1:34" ht="12.75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</row>
    <row r="519" spans="1:34" ht="12.75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</row>
    <row r="520" spans="1:34" ht="12.75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</row>
    <row r="521" spans="1:34" ht="12.75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</row>
    <row r="522" spans="1:34" ht="12.75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</row>
    <row r="523" spans="1:34" ht="12.75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</row>
    <row r="524" spans="1:34" ht="12.75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</row>
    <row r="525" spans="1:34" ht="12.75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</row>
    <row r="526" spans="1:34" ht="12.75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</row>
    <row r="527" spans="1:34" ht="12.75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</row>
    <row r="528" spans="1:34" ht="12.75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</row>
    <row r="529" spans="1:34" ht="12.75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</row>
    <row r="530" spans="1:34" ht="12.75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</row>
    <row r="531" spans="1:34" ht="12.75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</row>
    <row r="532" spans="1:34" ht="12.75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</row>
    <row r="533" spans="1:34" ht="12.75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</row>
    <row r="534" spans="1:34" ht="12.75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</row>
    <row r="535" spans="1:34" ht="12.75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</row>
    <row r="536" spans="1:34" ht="12.75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</row>
    <row r="537" spans="1:34" ht="12.75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</row>
    <row r="538" spans="1:34" ht="12.75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</row>
    <row r="539" spans="1:34" ht="12.75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</row>
    <row r="540" spans="1:34" ht="12.75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</row>
    <row r="541" spans="1:34" ht="12.75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</row>
    <row r="542" spans="1:34" ht="12.75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</row>
    <row r="543" spans="1:34" ht="12.75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</row>
    <row r="544" spans="1:34" ht="12.75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</row>
    <row r="545" spans="1:34" ht="12.75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</row>
    <row r="546" spans="1:34" ht="12.75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</row>
    <row r="547" spans="1:34" ht="12.75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</row>
    <row r="548" spans="1:34" ht="12.75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</row>
    <row r="549" spans="1:34" ht="12.75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</row>
    <row r="550" spans="1:34" ht="12.75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</row>
    <row r="551" spans="1:34" ht="12.75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</row>
    <row r="552" spans="1:34" ht="12.75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</row>
    <row r="553" spans="1:34" ht="12.75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</row>
    <row r="554" spans="1:34" ht="12.75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</row>
    <row r="555" spans="1:34" ht="12.75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</row>
    <row r="556" spans="1:34" ht="12.75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</row>
    <row r="557" spans="1:34" ht="12.75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</row>
    <row r="558" spans="1:34" ht="12.75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</row>
    <row r="559" spans="1:34" ht="12.75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</row>
    <row r="560" spans="1:34" ht="12.75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</row>
    <row r="561" spans="1:34" ht="12.75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</row>
    <row r="562" spans="1:34" ht="12.75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</row>
    <row r="563" spans="1:34" ht="12.75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</row>
    <row r="564" spans="1:34" ht="12.75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</row>
    <row r="565" spans="1:34" ht="12.75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</row>
    <row r="566" spans="1:34" ht="12.75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</row>
    <row r="567" spans="1:34" ht="12.75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</row>
    <row r="568" spans="1:34" ht="12.75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</row>
    <row r="569" spans="1:34" ht="12.75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</row>
    <row r="570" spans="1:34" ht="12.75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</row>
    <row r="571" spans="1:34" ht="12.75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</row>
    <row r="572" spans="1:34" ht="12.75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</row>
    <row r="573" spans="1:34" ht="12.75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</row>
    <row r="574" spans="1:34" ht="12.75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</row>
    <row r="575" spans="1:34" ht="12.75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</row>
    <row r="576" spans="1:34" ht="12.75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</row>
    <row r="577" spans="1:34" ht="12.75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</row>
    <row r="578" spans="1:34" ht="12.75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</row>
    <row r="579" spans="1:34" ht="12.75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</row>
    <row r="580" spans="1:34" ht="12.75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</row>
    <row r="581" spans="1:34" ht="12.75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</row>
    <row r="582" spans="1:34" ht="12.75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</row>
    <row r="583" spans="1:34" ht="12.75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</row>
    <row r="584" spans="1:34" ht="12.75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</row>
    <row r="585" spans="1:34" ht="12.75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</row>
    <row r="586" spans="1:34" ht="12.75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</row>
    <row r="587" spans="1:34" ht="12.75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</row>
    <row r="588" spans="1:34" ht="12.75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</row>
    <row r="589" spans="1:34" ht="12.75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</row>
    <row r="590" spans="1:34" ht="12.75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</row>
    <row r="591" spans="1:34" ht="12.75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</row>
    <row r="592" spans="1:34" ht="12.75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</row>
    <row r="593" spans="1:34" ht="12.75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</row>
    <row r="594" spans="1:34" ht="12.75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</row>
    <row r="595" spans="1:34" ht="12.75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</row>
    <row r="596" spans="1:34" ht="12.75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</row>
    <row r="597" spans="1:34" ht="12.75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</row>
    <row r="598" spans="1:34" ht="12.75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</row>
    <row r="599" spans="1:34" ht="12.75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</row>
    <row r="600" spans="1:34" ht="12.75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</row>
    <row r="601" spans="1:34" ht="12.75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</row>
    <row r="602" spans="1:34" ht="12.75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</row>
    <row r="603" spans="1:34" ht="12.75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</row>
    <row r="604" spans="1:34" ht="12.75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</row>
    <row r="605" spans="1:34" ht="12.75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</row>
    <row r="606" spans="1:34" ht="12.75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</row>
    <row r="607" spans="1:34" ht="12.75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</row>
    <row r="608" spans="1:34" ht="12.75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</row>
    <row r="609" spans="1:34" ht="12.75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</row>
    <row r="610" spans="1:34" ht="12.75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</row>
    <row r="611" spans="1:34" ht="12.75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</row>
    <row r="612" spans="1:34" ht="12.75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</row>
    <row r="613" spans="1:34" ht="12.75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</row>
    <row r="614" spans="1:34" ht="12.75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</row>
    <row r="615" spans="1:34" ht="12.75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</row>
    <row r="616" spans="1:34" ht="12.75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</row>
    <row r="617" spans="1:34" ht="12.75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</row>
    <row r="618" spans="1:34" ht="12.75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</row>
    <row r="619" spans="1:34" ht="12.75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</row>
    <row r="620" spans="1:34" ht="12.75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</row>
    <row r="621" spans="1:34" ht="12.75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</row>
    <row r="622" spans="1:34" ht="12.75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</row>
    <row r="623" spans="1:34" ht="12.75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</row>
    <row r="624" spans="1:34" ht="12.75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</row>
    <row r="625" spans="1:34" ht="12.75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</row>
    <row r="626" spans="1:34" ht="12.75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</row>
    <row r="627" spans="1:34" ht="12.75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</row>
    <row r="628" spans="1:34" ht="12.75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</row>
    <row r="629" spans="1:34" ht="12.75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</row>
    <row r="630" spans="1:34" ht="12.75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</row>
    <row r="631" spans="1:34" ht="12.75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</row>
    <row r="632" spans="1:34" ht="12.75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</row>
    <row r="633" spans="1:34" ht="12.75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</row>
    <row r="634" spans="1:34" ht="12.75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</row>
    <row r="635" spans="1:34" ht="12.75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</row>
    <row r="636" spans="1:34" ht="12.75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</row>
    <row r="637" spans="1:34" ht="12.75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</row>
    <row r="638" spans="1:34" ht="12.75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</row>
    <row r="639" spans="1:34" ht="12.75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</row>
    <row r="640" spans="1:34" ht="12.75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</row>
    <row r="641" spans="1:34" ht="12.75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</row>
    <row r="642" spans="1:34" ht="12.75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</row>
    <row r="643" spans="1:34" ht="12.75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</row>
    <row r="644" spans="1:34" ht="12.75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</row>
    <row r="645" spans="1:34" ht="12.75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</row>
    <row r="646" spans="1:34" ht="12.75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</row>
    <row r="647" spans="1:34" ht="12.75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</row>
    <row r="648" spans="1:34" ht="12.75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</row>
    <row r="649" spans="1:34" ht="12.75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</row>
    <row r="650" spans="1:34" ht="12.75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</row>
    <row r="651" spans="1:34" ht="12.75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</row>
    <row r="652" spans="1:34" ht="12.75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</row>
    <row r="653" spans="1:34" ht="12.75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</row>
    <row r="654" spans="1:34" ht="12.75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</row>
    <row r="655" spans="1:34" ht="12.75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</row>
    <row r="656" spans="1:34" ht="12.75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</row>
    <row r="657" spans="1:34" ht="12.75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</row>
    <row r="658" spans="1:34" ht="12.75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</row>
    <row r="659" spans="1:34" ht="12.75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</row>
    <row r="660" spans="1:34" ht="12.75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</row>
    <row r="661" spans="1:34" ht="12.75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</row>
    <row r="662" spans="1:34" ht="12.75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</row>
    <row r="663" spans="1:34" ht="12.75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</row>
    <row r="664" spans="1:34" ht="12.75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</row>
    <row r="665" spans="1:34" ht="12.75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</row>
    <row r="666" spans="1:34" ht="12.75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</row>
    <row r="667" spans="1:34" ht="12.75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</row>
    <row r="668" spans="1:34" ht="12.75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</row>
    <row r="669" spans="1:34" ht="12.75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</row>
    <row r="670" spans="1:34" ht="12.75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</row>
    <row r="671" spans="1:34" ht="12.75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</row>
    <row r="672" spans="1:34" ht="12.75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</row>
    <row r="673" spans="1:34" ht="12.75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</row>
    <row r="674" spans="1:34" ht="12.75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</row>
    <row r="675" spans="1:34" ht="12.75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</row>
    <row r="676" spans="1:34" ht="12.75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</row>
    <row r="677" spans="1:34" ht="12.75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</row>
    <row r="678" spans="1:34" ht="12.75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</row>
    <row r="679" spans="1:34" ht="12.75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</row>
    <row r="680" spans="1:34" ht="12.75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</row>
    <row r="681" spans="1:34" ht="12.75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</row>
    <row r="682" spans="1:34" ht="12.75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</row>
    <row r="683" spans="1:34" ht="12.75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</row>
    <row r="684" spans="1:34" ht="12.75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</row>
    <row r="685" spans="1:34" ht="12.75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</row>
    <row r="686" spans="1:34" ht="12.75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</row>
    <row r="687" spans="1:34" ht="12.75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</row>
    <row r="688" spans="1:34" ht="12.75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</row>
    <row r="689" spans="1:34" ht="12.75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</row>
    <row r="690" spans="1:34" ht="12.75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</row>
    <row r="691" spans="1:34" ht="12.75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</row>
    <row r="692" spans="1:34" ht="12.75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</row>
    <row r="693" spans="1:34" ht="12.75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</row>
    <row r="694" spans="1:34" ht="12.75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</row>
    <row r="695" spans="1:34" ht="12.75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</row>
    <row r="696" spans="1:34" ht="12.75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</row>
    <row r="697" spans="1:34" ht="12.75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</row>
    <row r="698" spans="1:34" ht="12.75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</row>
    <row r="699" spans="1:34" ht="12.75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</row>
    <row r="700" spans="1:34" ht="12.75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</row>
    <row r="701" spans="1:34" ht="12.75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</row>
    <row r="702" spans="1:34" ht="12.75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</row>
    <row r="703" spans="1:34" ht="12.75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</row>
    <row r="704" spans="1:34" ht="12.75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</row>
    <row r="705" spans="1:34" ht="12.75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</row>
    <row r="706" spans="1:34" ht="12.75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</row>
    <row r="707" spans="1:34" ht="12.75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</row>
    <row r="708" spans="1:34" ht="12.75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</row>
    <row r="709" spans="1:34" ht="12.75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</row>
    <row r="710" spans="1:34" ht="12.75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</row>
    <row r="711" spans="1:34" ht="12.75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</row>
    <row r="712" spans="1:34" ht="12.75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</row>
    <row r="713" spans="1:34" ht="12.75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</row>
    <row r="714" spans="1:34" ht="12.75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</row>
    <row r="715" spans="1:34" ht="12.75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</row>
    <row r="716" spans="1:34" ht="12.75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</row>
    <row r="717" spans="1:34" ht="12.75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</row>
    <row r="718" spans="1:34" ht="12.75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</row>
    <row r="719" spans="1:34" ht="12.75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</row>
    <row r="720" spans="1:34" ht="12.75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</row>
    <row r="721" spans="1:34" ht="12.75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</row>
    <row r="722" spans="1:34" ht="12.75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</row>
    <row r="723" spans="1:34" ht="12.75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</row>
    <row r="724" spans="1:34" ht="12.75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</row>
    <row r="725" spans="1:34" ht="12.75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</row>
    <row r="726" spans="1:34" ht="12.75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</row>
    <row r="727" spans="1:34" ht="12.75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</row>
    <row r="728" spans="1:34" ht="12.75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</row>
    <row r="729" spans="1:34" ht="12.75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</row>
    <row r="730" spans="1:34" ht="12.75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</row>
    <row r="731" spans="1:34" ht="12.75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</row>
    <row r="732" spans="1:34" ht="12.75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</row>
    <row r="733" spans="1:34" ht="12.75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</row>
    <row r="734" spans="1:34" ht="12.75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</row>
    <row r="735" spans="1:34" ht="12.75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</row>
    <row r="736" spans="1:34" ht="12.75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</row>
    <row r="737" spans="1:34" ht="12.75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</row>
    <row r="738" spans="1:34" ht="12.75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</row>
    <row r="739" spans="1:34" ht="12.75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</row>
    <row r="740" spans="1:34" ht="12.75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</row>
    <row r="741" spans="1:34" ht="12.75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</row>
    <row r="742" spans="1:34" ht="12.75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</row>
    <row r="743" spans="1:34" ht="12.75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</row>
    <row r="744" spans="1:34" ht="12.75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</row>
    <row r="745" spans="1:34" ht="12.75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</row>
    <row r="746" spans="1:34" ht="12.75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</row>
    <row r="747" spans="1:34" ht="12.75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</row>
    <row r="748" spans="1:34" ht="12.75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</row>
    <row r="749" spans="1:34" ht="12.75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</row>
    <row r="750" spans="1:34" ht="12.75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</row>
    <row r="751" spans="1:34" ht="12.75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</row>
    <row r="752" spans="1:34" ht="12.75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</row>
    <row r="753" spans="1:34" ht="12.75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</row>
    <row r="754" spans="1:34" ht="12.75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</row>
    <row r="755" spans="1:34" ht="12.75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</row>
    <row r="756" spans="1:34" ht="12.75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</row>
    <row r="757" spans="1:34" ht="12.75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</row>
    <row r="758" spans="1:34" ht="12.75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</row>
    <row r="759" spans="1:34" ht="12.75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</row>
    <row r="760" spans="1:34" ht="12.75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</row>
    <row r="761" spans="1:34" ht="12.75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</row>
    <row r="762" spans="1:34" ht="12.75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</row>
    <row r="763" spans="1:34" ht="12.75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</row>
    <row r="764" spans="1:34" ht="12.75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</row>
    <row r="765" spans="1:34" ht="12.75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</row>
    <row r="766" spans="1:34" ht="12.75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</row>
    <row r="767" spans="1:34" ht="12.75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</row>
    <row r="768" spans="1:34" ht="12.75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</row>
    <row r="769" spans="1:34" ht="12.75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</row>
    <row r="770" spans="1:34" ht="12.75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</row>
    <row r="771" spans="1:34" ht="12.75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</row>
    <row r="772" spans="1:34" ht="12.75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</row>
    <row r="773" spans="1:34" ht="12.75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</row>
    <row r="774" spans="1:34" ht="12.75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</row>
    <row r="775" spans="1:34" ht="12.75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</row>
    <row r="776" spans="1:34" ht="12.75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</row>
    <row r="777" spans="1:34" ht="12.75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</row>
    <row r="778" spans="1:34" ht="12.75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</row>
    <row r="779" spans="1:34" ht="12.75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</row>
    <row r="780" spans="1:34" ht="12.75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</row>
    <row r="781" spans="1:34" ht="12.75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</row>
    <row r="782" spans="1:34" ht="12.75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</row>
    <row r="783" spans="1:34" ht="12.75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</row>
    <row r="784" spans="1:34" ht="12.75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</row>
    <row r="785" spans="1:34" ht="12.75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</row>
    <row r="786" spans="1:34" ht="12.75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</row>
    <row r="787" spans="1:34" ht="12.75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</row>
    <row r="788" spans="1:34" ht="12.75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</row>
    <row r="789" spans="1:34" ht="12.75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</row>
    <row r="790" spans="1:34" ht="12.75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</row>
    <row r="791" spans="1:34" ht="12.75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</row>
    <row r="792" spans="1:34" ht="12.75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</row>
    <row r="793" spans="1:34" ht="12.75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</row>
    <row r="794" spans="1:34" ht="12.75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</row>
    <row r="795" spans="1:34" ht="12.75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</row>
    <row r="796" spans="1:34" ht="12.75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</row>
    <row r="797" spans="1:34" ht="12.75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</row>
    <row r="798" spans="1:34" ht="12.75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</row>
    <row r="799" spans="1:34" ht="12.75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</row>
    <row r="800" spans="1:34" ht="12.75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</row>
    <row r="801" spans="1:34" ht="12.75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</row>
    <row r="802" spans="1:34" ht="12.75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</row>
    <row r="803" spans="1:34" ht="12.75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</row>
    <row r="804" spans="1:34" ht="12.75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</row>
    <row r="805" spans="1:34" ht="12.75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</row>
    <row r="806" spans="1:34" ht="12.75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</row>
    <row r="807" spans="1:34" ht="12.75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</row>
    <row r="808" spans="1:34" ht="12.75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</row>
    <row r="809" spans="1:34" ht="12.75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</row>
    <row r="810" spans="1:34" ht="12.75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</row>
    <row r="811" spans="1:34" ht="12.75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</row>
    <row r="812" spans="1:34" ht="12.75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</row>
    <row r="813" spans="1:34" ht="12.75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</row>
    <row r="814" spans="1:34" ht="12.75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</row>
    <row r="815" spans="1:34" ht="12.75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</row>
    <row r="816" spans="1:34" ht="12.75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</row>
    <row r="817" spans="1:34" ht="12.75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</row>
    <row r="818" spans="1:34" ht="12.75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</row>
    <row r="819" spans="1:34" ht="12.75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</row>
    <row r="820" spans="1:34" ht="12.75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</row>
    <row r="821" spans="1:34" ht="12.75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</row>
    <row r="822" spans="1:34" ht="12.75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</row>
    <row r="823" spans="1:34" ht="12.75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</row>
    <row r="824" spans="1:34" ht="12.75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</row>
    <row r="825" spans="1:34" ht="12.75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</row>
    <row r="826" spans="1:34" ht="12.75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</row>
    <row r="827" spans="1:34" ht="12.75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</row>
    <row r="828" spans="1:34" ht="12.75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</row>
    <row r="829" spans="1:34" ht="12.75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</row>
    <row r="830" spans="1:34" ht="12.75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</row>
    <row r="831" spans="1:34" ht="12.75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</row>
    <row r="832" spans="1:34" ht="12.75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</row>
    <row r="833" spans="1:34" ht="12.75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</row>
    <row r="834" spans="1:34" ht="12.75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</row>
    <row r="835" spans="1:34" ht="12.75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</row>
    <row r="836" spans="1:34" ht="12.75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</row>
    <row r="837" spans="1:34" ht="12.75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</row>
    <row r="838" spans="1:34" ht="12.75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</row>
    <row r="839" spans="1:34" ht="12.75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</row>
    <row r="840" spans="1:34" ht="12.75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</row>
    <row r="841" spans="1:34" ht="12.75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</row>
    <row r="842" spans="1:34" ht="12.75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</row>
    <row r="843" spans="1:34" ht="12.75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</row>
    <row r="844" spans="1:34" ht="12.75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</row>
    <row r="845" spans="1:34" ht="12.75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</row>
    <row r="846" spans="1:34" ht="12.75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</row>
    <row r="847" spans="1:34" ht="12.75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</row>
    <row r="848" spans="1:34" ht="12.75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</row>
    <row r="849" spans="1:34" ht="12.75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</row>
    <row r="850" spans="1:34" ht="12.75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</row>
    <row r="851" spans="1:34" ht="12.75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</row>
    <row r="852" spans="1:34" ht="12.75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</row>
    <row r="853" spans="1:34" ht="12.75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</row>
    <row r="854" spans="1:34" ht="12.75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</row>
    <row r="855" spans="1:34" ht="12.75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</row>
    <row r="856" spans="1:34" ht="12.75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</row>
    <row r="857" spans="1:34" ht="12.75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</row>
    <row r="858" spans="1:34" ht="12.75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</row>
    <row r="859" spans="1:34" ht="12.75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</row>
    <row r="860" spans="1:34" ht="12.75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</row>
    <row r="861" spans="1:34" ht="12.75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</row>
    <row r="862" spans="1:34" ht="12.75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</row>
    <row r="863" spans="1:34" ht="12.75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</row>
    <row r="864" spans="1:34" ht="12.75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</row>
    <row r="865" spans="1:34" ht="12.75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</row>
    <row r="866" spans="1:34" ht="12.75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</row>
    <row r="867" spans="1:34" ht="12.75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</row>
    <row r="868" spans="1:34" ht="12.75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</row>
    <row r="869" spans="1:34" ht="12.75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</row>
    <row r="870" spans="1:34" ht="12.75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</row>
    <row r="871" spans="1:34" ht="12.75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</row>
    <row r="872" spans="1:34" ht="12.75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</row>
    <row r="873" spans="1:34" ht="12.75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</row>
    <row r="874" spans="1:34" ht="12.75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</row>
    <row r="875" spans="1:34" ht="12.75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</row>
    <row r="876" spans="1:34" ht="12.75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</row>
    <row r="877" spans="1:34" ht="12.75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</row>
    <row r="878" spans="1:34" ht="12.75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</row>
    <row r="879" spans="1:34" ht="12.75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</row>
    <row r="880" spans="1:34" ht="12.75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</row>
    <row r="881" spans="1:34" ht="12.75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</row>
    <row r="882" spans="1:34" ht="12.75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</row>
    <row r="883" spans="1:34" ht="12.75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</row>
    <row r="884" spans="1:34" ht="12.75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</row>
    <row r="885" spans="1:34" ht="12.75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</row>
    <row r="886" spans="1:34" ht="12.75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</row>
    <row r="887" spans="1:34" ht="12.75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</row>
    <row r="888" spans="1:34" ht="12.75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</row>
    <row r="889" spans="1:34" ht="12.75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</row>
    <row r="890" spans="1:34" ht="12.75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</row>
    <row r="891" spans="1:34" ht="12.75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</row>
    <row r="892" spans="1:34" ht="12.75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</row>
    <row r="893" spans="1:34" ht="12.75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</row>
    <row r="894" spans="1:34" ht="12.75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</row>
    <row r="895" spans="1:34" ht="12.75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</row>
    <row r="896" spans="1:34" ht="12.75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</row>
    <row r="897" spans="1:34" ht="12.75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</row>
    <row r="898" spans="1:34" ht="12.75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</row>
    <row r="899" spans="1:34" ht="12.75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</row>
    <row r="900" spans="1:34" ht="12.75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</row>
    <row r="901" spans="1:34" ht="12.75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</row>
    <row r="902" spans="1:34" ht="12.75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</row>
    <row r="903" spans="1:34" ht="12.75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</row>
    <row r="904" spans="1:34" ht="12.75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</row>
    <row r="905" spans="1:34" ht="12.75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</row>
    <row r="906" spans="1:34" ht="12.75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</row>
    <row r="907" spans="1:34" ht="12.75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</row>
    <row r="908" spans="1:34" ht="12.75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</row>
    <row r="909" spans="1:34" ht="12.75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</row>
    <row r="910" spans="1:34" ht="12.75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</row>
    <row r="911" spans="1:34" ht="12.75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</row>
    <row r="912" spans="1:34" ht="12.75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</row>
    <row r="913" spans="1:34" ht="12.75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</row>
    <row r="914" spans="1:34" ht="12.75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</row>
    <row r="915" spans="1:34" ht="12.75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</row>
    <row r="916" spans="1:34" ht="12.75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</row>
    <row r="917" spans="1:34" ht="12.75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</row>
    <row r="918" spans="1:34" ht="12.75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</row>
    <row r="919" spans="1:34" ht="12.75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</row>
    <row r="920" spans="1:34" ht="12.75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</row>
    <row r="921" spans="1:34" ht="12.75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</row>
    <row r="922" spans="1:34" ht="12.75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</row>
    <row r="923" spans="1:34" ht="12.75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</row>
    <row r="924" spans="1:34" ht="12.75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</row>
    <row r="925" spans="1:34" ht="12.75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</row>
    <row r="926" spans="1:34" ht="12.75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</row>
    <row r="927" spans="1:34" ht="12.75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</row>
    <row r="928" spans="1:34" ht="12.75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</row>
    <row r="929" spans="1:34" ht="12.75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</row>
    <row r="930" spans="1:34" ht="12.75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</row>
    <row r="931" spans="1:34" ht="12.75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</row>
    <row r="932" spans="1:34" ht="12.75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</row>
    <row r="933" spans="1:34" ht="12.75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</row>
    <row r="934" spans="1:34" ht="12.75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</row>
    <row r="935" spans="1:34" ht="12.75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</row>
    <row r="936" spans="1:34" ht="12.75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</row>
    <row r="937" spans="1:34" ht="12.75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</row>
    <row r="938" spans="1:34" ht="12.75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</row>
    <row r="939" spans="1:34" ht="12.75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</row>
    <row r="940" spans="1:34" ht="12.75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</row>
    <row r="941" spans="1:34" ht="12.75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</row>
    <row r="942" spans="1:34" ht="12.75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</row>
    <row r="943" spans="1:34" ht="12.75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</row>
    <row r="944" spans="1:34" ht="12.75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</row>
    <row r="945" spans="1:34" ht="12.75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</row>
    <row r="946" spans="1:34" ht="12.75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</row>
    <row r="947" spans="1:34" ht="12.75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</row>
    <row r="948" spans="1:34" ht="12.75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</row>
    <row r="949" spans="1:34" ht="12.75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</row>
    <row r="950" spans="1:34" ht="12.75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</row>
    <row r="951" spans="1:34" ht="12.75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</row>
    <row r="952" spans="1:34" ht="12.75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</row>
    <row r="953" spans="1:34" ht="12.75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</row>
    <row r="954" spans="1:34" ht="12.75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</row>
    <row r="955" spans="1:34" ht="12.75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</row>
    <row r="956" spans="1:34" ht="12.75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</row>
    <row r="957" spans="1:34" ht="12.75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</row>
    <row r="958" spans="1:34" ht="12.75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</row>
    <row r="959" spans="1:34" ht="12.75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</row>
    <row r="960" spans="1:34" ht="12.75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</row>
    <row r="961" spans="1:34" ht="12.75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</row>
    <row r="962" spans="1:34" ht="12.75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</row>
    <row r="963" spans="1:34" ht="12.75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</row>
    <row r="964" spans="1:34" ht="12.75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</row>
    <row r="965" spans="1:34" ht="12.75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</row>
    <row r="966" spans="1:34" ht="12.75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</row>
    <row r="967" spans="1:34" ht="12.75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</row>
    <row r="968" spans="1:34" ht="12.75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</row>
    <row r="969" spans="1:34" ht="12.75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</row>
    <row r="970" spans="1:34" ht="12.75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</row>
    <row r="971" spans="1:34" ht="12.75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</row>
    <row r="972" spans="1:34" ht="12.75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</row>
    <row r="973" spans="1:34" ht="12.75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</row>
    <row r="974" spans="1:34" ht="12.75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</row>
    <row r="975" spans="1:34" ht="12.75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</row>
    <row r="976" spans="1:34" ht="12.75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</row>
    <row r="977" spans="1:34" ht="12.75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</row>
    <row r="978" spans="1:34" ht="12.75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</row>
    <row r="979" spans="1:34" ht="12.75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</row>
    <row r="980" spans="1:34" ht="12.75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</row>
    <row r="981" spans="1:34" ht="12.75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</row>
    <row r="982" spans="1:34" ht="12.75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</row>
    <row r="983" spans="1:34" ht="12.75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</row>
    <row r="984" spans="1:34" ht="12.75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</row>
    <row r="985" spans="1:34" ht="12.75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</row>
    <row r="986" spans="1:34" ht="12.75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</row>
    <row r="987" spans="1:34" ht="12.75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</row>
    <row r="988" spans="1:34" ht="12.75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</row>
    <row r="989" spans="1:34" ht="12.75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</row>
    <row r="990" spans="1:34" ht="12.75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</row>
    <row r="991" spans="1:34" ht="12.75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</row>
    <row r="992" spans="1:34" ht="12.75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</row>
    <row r="993" spans="1:34" ht="12.75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</row>
    <row r="994" spans="1:34" ht="12.75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</row>
    <row r="995" spans="1:34" ht="12.75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</row>
  </sheetData>
  <phoneticPr fontId="7" type="noConversion"/>
  <dataValidations count="1">
    <dataValidation type="list" allowBlank="1" showErrorMessage="1" sqref="F2:F38" xr:uid="{00000000-0002-0000-0000-000000000000}">
      <formula1>"식량,향신료,소재,광물,보석,사치품,유물,무기,동물"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71"/>
  <sheetViews>
    <sheetView workbookViewId="0">
      <selection activeCell="W33" sqref="W33:W34"/>
    </sheetView>
  </sheetViews>
  <sheetFormatPr defaultColWidth="12.5703125" defaultRowHeight="15.75" customHeight="1" x14ac:dyDescent="0.2"/>
  <cols>
    <col min="1" max="1" width="12.5703125" customWidth="1"/>
    <col min="2" max="21" width="2.5703125" customWidth="1"/>
  </cols>
  <sheetData>
    <row r="1" spans="1:24" x14ac:dyDescent="0.2">
      <c r="A1" s="36">
        <v>0</v>
      </c>
      <c r="B1" s="3"/>
      <c r="C1" s="3"/>
      <c r="D1" s="3"/>
      <c r="E1" s="3"/>
      <c r="F1" s="4"/>
      <c r="G1" s="3"/>
      <c r="H1" s="3"/>
      <c r="I1" s="3"/>
      <c r="J1" s="3"/>
      <c r="K1" s="4"/>
      <c r="L1" s="3"/>
      <c r="M1" s="3"/>
      <c r="N1" s="3"/>
      <c r="O1" s="3"/>
      <c r="P1" s="4"/>
      <c r="Q1" s="3"/>
      <c r="R1" s="3"/>
      <c r="S1" s="3"/>
      <c r="T1" s="3"/>
      <c r="U1" s="4"/>
      <c r="W1" s="3"/>
      <c r="X1" s="3"/>
    </row>
    <row r="2" spans="1:24" x14ac:dyDescent="0.2">
      <c r="A2" s="37"/>
      <c r="B2" s="3"/>
      <c r="C2" s="3"/>
      <c r="D2" s="3"/>
      <c r="E2" s="3"/>
      <c r="F2" s="4"/>
      <c r="G2" s="3"/>
      <c r="H2" s="3"/>
      <c r="I2" s="3"/>
      <c r="J2" s="3"/>
      <c r="K2" s="4"/>
      <c r="L2" s="3"/>
      <c r="M2" s="3"/>
      <c r="N2" s="3"/>
      <c r="O2" s="3"/>
      <c r="P2" s="4"/>
      <c r="Q2" s="3"/>
      <c r="R2" s="3"/>
      <c r="S2" s="3"/>
      <c r="T2" s="3"/>
      <c r="U2" s="4"/>
      <c r="W2" s="5"/>
      <c r="X2" s="3" t="s">
        <v>5</v>
      </c>
    </row>
    <row r="3" spans="1:24" x14ac:dyDescent="0.2">
      <c r="A3" s="37"/>
      <c r="B3" s="3"/>
      <c r="C3" s="3"/>
      <c r="D3" s="6"/>
      <c r="E3" s="3"/>
      <c r="F3" s="4"/>
      <c r="G3" s="3"/>
      <c r="H3" s="3"/>
      <c r="I3" s="6"/>
      <c r="J3" s="3"/>
      <c r="K3" s="4"/>
      <c r="L3" s="3"/>
      <c r="M3" s="3"/>
      <c r="N3" s="6"/>
      <c r="O3" s="3"/>
      <c r="P3" s="4"/>
      <c r="Q3" s="3"/>
      <c r="R3" s="3"/>
      <c r="S3" s="6"/>
      <c r="T3" s="3"/>
      <c r="U3" s="4"/>
      <c r="W3" s="6"/>
      <c r="X3" s="3" t="s">
        <v>123</v>
      </c>
    </row>
    <row r="4" spans="1:24" x14ac:dyDescent="0.2">
      <c r="A4" s="37"/>
      <c r="B4" s="3"/>
      <c r="C4" s="3"/>
      <c r="D4" s="3"/>
      <c r="E4" s="3"/>
      <c r="F4" s="4"/>
      <c r="G4" s="3"/>
      <c r="H4" s="3"/>
      <c r="I4" s="3"/>
      <c r="J4" s="3"/>
      <c r="K4" s="4"/>
      <c r="L4" s="3"/>
      <c r="M4" s="3"/>
      <c r="N4" s="3"/>
      <c r="O4" s="3"/>
      <c r="P4" s="4"/>
      <c r="Q4" s="3"/>
      <c r="R4" s="3"/>
      <c r="S4" s="3"/>
      <c r="T4" s="3"/>
      <c r="U4" s="4"/>
      <c r="W4" s="3"/>
      <c r="X4" s="3"/>
    </row>
    <row r="5" spans="1:24" x14ac:dyDescent="0.2">
      <c r="A5" s="38"/>
      <c r="B5" s="7"/>
      <c r="C5" s="7"/>
      <c r="D5" s="7"/>
      <c r="E5" s="7"/>
      <c r="F5" s="8"/>
      <c r="G5" s="7"/>
      <c r="H5" s="7"/>
      <c r="I5" s="7"/>
      <c r="J5" s="7"/>
      <c r="K5" s="8"/>
      <c r="L5" s="7"/>
      <c r="M5" s="7"/>
      <c r="N5" s="7"/>
      <c r="O5" s="7"/>
      <c r="P5" s="8"/>
      <c r="Q5" s="7"/>
      <c r="R5" s="7"/>
      <c r="S5" s="7"/>
      <c r="T5" s="7"/>
      <c r="U5" s="8"/>
      <c r="W5" s="3"/>
      <c r="X5" s="3"/>
    </row>
    <row r="6" spans="1:24" x14ac:dyDescent="0.2">
      <c r="A6" s="36">
        <v>1</v>
      </c>
      <c r="B6" s="3"/>
      <c r="C6" s="3"/>
      <c r="D6" s="3"/>
      <c r="E6" s="3"/>
      <c r="F6" s="4"/>
      <c r="G6" s="3"/>
      <c r="H6" s="3"/>
      <c r="I6" s="3"/>
      <c r="J6" s="3"/>
      <c r="K6" s="4"/>
      <c r="L6" s="3"/>
      <c r="M6" s="3"/>
      <c r="N6" s="3"/>
      <c r="O6" s="3"/>
      <c r="P6" s="4"/>
      <c r="Q6" s="3"/>
      <c r="R6" s="3"/>
      <c r="S6" s="3"/>
      <c r="T6" s="3"/>
      <c r="U6" s="4"/>
      <c r="W6" s="3"/>
      <c r="X6" s="3"/>
    </row>
    <row r="7" spans="1:24" x14ac:dyDescent="0.2">
      <c r="A7" s="37"/>
      <c r="B7" s="3"/>
      <c r="C7" s="3"/>
      <c r="D7" s="3"/>
      <c r="E7" s="3"/>
      <c r="F7" s="4"/>
      <c r="G7" s="3"/>
      <c r="H7" s="3"/>
      <c r="I7" s="5"/>
      <c r="J7" s="3"/>
      <c r="K7" s="4"/>
      <c r="L7" s="3"/>
      <c r="M7" s="3"/>
      <c r="N7" s="3"/>
      <c r="O7" s="3"/>
      <c r="P7" s="4"/>
      <c r="Q7" s="3"/>
      <c r="R7" s="3"/>
      <c r="S7" s="3"/>
      <c r="T7" s="3"/>
      <c r="U7" s="4"/>
      <c r="W7" s="3"/>
      <c r="X7" s="3"/>
    </row>
    <row r="8" spans="1:24" x14ac:dyDescent="0.2">
      <c r="A8" s="37"/>
      <c r="B8" s="3"/>
      <c r="C8" s="5"/>
      <c r="D8" s="6"/>
      <c r="E8" s="3"/>
      <c r="F8" s="4"/>
      <c r="G8" s="3"/>
      <c r="I8" s="6"/>
      <c r="J8" s="3"/>
      <c r="K8" s="4"/>
      <c r="L8" s="3"/>
      <c r="N8" s="6"/>
      <c r="O8" s="5"/>
      <c r="P8" s="4"/>
      <c r="Q8" s="3"/>
      <c r="S8" s="6"/>
      <c r="T8" s="3"/>
      <c r="U8" s="4"/>
      <c r="W8" s="3"/>
      <c r="X8" s="3"/>
    </row>
    <row r="9" spans="1:24" x14ac:dyDescent="0.2">
      <c r="A9" s="37"/>
      <c r="B9" s="3"/>
      <c r="C9" s="3"/>
      <c r="D9" s="3"/>
      <c r="E9" s="3"/>
      <c r="F9" s="4"/>
      <c r="G9" s="3"/>
      <c r="H9" s="3"/>
      <c r="I9" s="3"/>
      <c r="J9" s="3"/>
      <c r="K9" s="4"/>
      <c r="L9" s="3"/>
      <c r="M9" s="3"/>
      <c r="N9" s="3"/>
      <c r="O9" s="3"/>
      <c r="P9" s="4"/>
      <c r="Q9" s="3"/>
      <c r="R9" s="3"/>
      <c r="S9" s="5"/>
      <c r="T9" s="3"/>
      <c r="U9" s="4"/>
      <c r="W9" s="3"/>
      <c r="X9" s="3"/>
    </row>
    <row r="10" spans="1:24" x14ac:dyDescent="0.2">
      <c r="A10" s="38"/>
      <c r="B10" s="7"/>
      <c r="C10" s="7"/>
      <c r="D10" s="7"/>
      <c r="E10" s="7"/>
      <c r="F10" s="8"/>
      <c r="G10" s="7"/>
      <c r="H10" s="7"/>
      <c r="I10" s="7"/>
      <c r="J10" s="7"/>
      <c r="K10" s="8"/>
      <c r="L10" s="7"/>
      <c r="M10" s="7"/>
      <c r="N10" s="7"/>
      <c r="O10" s="7"/>
      <c r="P10" s="8"/>
      <c r="Q10" s="7"/>
      <c r="R10" s="7"/>
      <c r="S10" s="7"/>
      <c r="T10" s="7"/>
      <c r="U10" s="8"/>
      <c r="W10" s="3"/>
      <c r="X10" s="3"/>
    </row>
    <row r="11" spans="1:24" x14ac:dyDescent="0.2">
      <c r="A11" s="36">
        <v>2</v>
      </c>
      <c r="B11" s="3"/>
      <c r="C11" s="3"/>
      <c r="D11" s="3"/>
      <c r="E11" s="3"/>
      <c r="F11" s="4"/>
      <c r="G11" s="3"/>
      <c r="H11" s="3"/>
      <c r="I11" s="3"/>
      <c r="J11" s="3"/>
      <c r="K11" s="4"/>
      <c r="L11" s="3"/>
      <c r="M11" s="3"/>
      <c r="N11" s="3"/>
      <c r="O11" s="3"/>
      <c r="P11" s="4"/>
      <c r="Q11" s="3"/>
      <c r="R11" s="3"/>
      <c r="S11" s="3"/>
      <c r="T11" s="3"/>
      <c r="U11" s="4"/>
      <c r="W11" s="3"/>
      <c r="X11" s="3"/>
    </row>
    <row r="12" spans="1:24" x14ac:dyDescent="0.2">
      <c r="A12" s="37"/>
      <c r="B12" s="3"/>
      <c r="C12" s="3"/>
      <c r="D12" s="3"/>
      <c r="E12" s="3"/>
      <c r="F12" s="4"/>
      <c r="G12" s="3"/>
      <c r="H12" s="3"/>
      <c r="I12" s="5"/>
      <c r="J12" s="3"/>
      <c r="K12" s="4"/>
      <c r="L12" s="3"/>
      <c r="M12" s="3"/>
      <c r="N12" s="3"/>
      <c r="O12" s="3"/>
      <c r="P12" s="4"/>
      <c r="Q12" s="3"/>
      <c r="R12" s="3"/>
      <c r="S12" s="5"/>
      <c r="T12" s="3"/>
      <c r="U12" s="4"/>
      <c r="W12" s="3"/>
      <c r="X12" s="3"/>
    </row>
    <row r="13" spans="1:24" x14ac:dyDescent="0.2">
      <c r="A13" s="37"/>
      <c r="B13" s="3"/>
      <c r="C13" s="5"/>
      <c r="D13" s="6"/>
      <c r="E13" s="5"/>
      <c r="F13" s="4"/>
      <c r="G13" s="3"/>
      <c r="I13" s="6"/>
      <c r="K13" s="4"/>
      <c r="L13" s="3"/>
      <c r="M13" s="5"/>
      <c r="N13" s="6"/>
      <c r="O13" s="5"/>
      <c r="P13" s="4"/>
      <c r="Q13" s="3"/>
      <c r="R13" s="3"/>
      <c r="S13" s="6"/>
      <c r="T13" s="3"/>
      <c r="U13" s="4"/>
      <c r="W13" s="3"/>
      <c r="X13" s="3"/>
    </row>
    <row r="14" spans="1:24" x14ac:dyDescent="0.2">
      <c r="A14" s="37"/>
      <c r="B14" s="3"/>
      <c r="C14" s="3"/>
      <c r="D14" s="3"/>
      <c r="E14" s="3"/>
      <c r="F14" s="4"/>
      <c r="G14" s="3"/>
      <c r="H14" s="3"/>
      <c r="I14" s="5"/>
      <c r="J14" s="3"/>
      <c r="K14" s="4"/>
      <c r="L14" s="3"/>
      <c r="M14" s="3"/>
      <c r="N14" s="3"/>
      <c r="O14" s="3"/>
      <c r="P14" s="4"/>
      <c r="Q14" s="3"/>
      <c r="R14" s="3"/>
      <c r="S14" s="5"/>
      <c r="T14" s="3"/>
      <c r="U14" s="4"/>
      <c r="W14" s="3"/>
      <c r="X14" s="3"/>
    </row>
    <row r="15" spans="1:24" x14ac:dyDescent="0.2">
      <c r="A15" s="37"/>
      <c r="B15" s="3"/>
      <c r="C15" s="3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  <c r="O15" s="3"/>
      <c r="P15" s="4"/>
      <c r="Q15" s="3"/>
      <c r="R15" s="3"/>
      <c r="S15" s="3"/>
      <c r="T15" s="3"/>
      <c r="U15" s="4"/>
      <c r="W15" s="3"/>
      <c r="X15" s="3"/>
    </row>
    <row r="16" spans="1:24" x14ac:dyDescent="0.2">
      <c r="A16" s="38"/>
      <c r="B16" s="7"/>
      <c r="C16" s="7"/>
      <c r="D16" s="7"/>
      <c r="E16" s="7"/>
      <c r="F16" s="8"/>
      <c r="G16" s="7"/>
      <c r="H16" s="7"/>
      <c r="I16" s="7"/>
      <c r="J16" s="7"/>
      <c r="K16" s="8"/>
      <c r="L16" s="7"/>
      <c r="M16" s="7"/>
      <c r="N16" s="7"/>
      <c r="O16" s="7"/>
      <c r="P16" s="8"/>
      <c r="Q16" s="7"/>
      <c r="R16" s="7"/>
      <c r="S16" s="7"/>
      <c r="T16" s="7"/>
      <c r="U16" s="8"/>
      <c r="W16" s="3"/>
      <c r="X16" s="3"/>
    </row>
    <row r="17" spans="1:24" x14ac:dyDescent="0.2">
      <c r="A17" s="36">
        <v>3</v>
      </c>
      <c r="B17" s="3"/>
      <c r="C17" s="3"/>
      <c r="D17" s="3"/>
      <c r="E17" s="3"/>
      <c r="F17" s="4"/>
      <c r="G17" s="3"/>
      <c r="H17" s="3"/>
      <c r="I17" s="5"/>
      <c r="J17" s="3"/>
      <c r="K17" s="4"/>
      <c r="L17" s="3"/>
      <c r="M17" s="3"/>
      <c r="N17" s="3"/>
      <c r="O17" s="3"/>
      <c r="P17" s="4"/>
      <c r="Q17" s="3"/>
      <c r="R17" s="3"/>
      <c r="S17" s="3"/>
      <c r="T17" s="3"/>
      <c r="U17" s="4"/>
      <c r="W17" s="3"/>
      <c r="X17" s="3"/>
    </row>
    <row r="18" spans="1:24" x14ac:dyDescent="0.2">
      <c r="A18" s="37"/>
      <c r="B18" s="3"/>
      <c r="C18" s="3"/>
      <c r="D18" s="3"/>
      <c r="E18" s="3"/>
      <c r="F18" s="4"/>
      <c r="G18" s="3"/>
      <c r="H18" s="3"/>
      <c r="I18" s="5"/>
      <c r="J18" s="3"/>
      <c r="K18" s="4"/>
      <c r="L18" s="3"/>
      <c r="M18" s="3"/>
      <c r="N18" s="5"/>
      <c r="O18" s="3"/>
      <c r="P18" s="4"/>
      <c r="Q18" s="3"/>
      <c r="R18" s="3"/>
      <c r="S18" s="3"/>
      <c r="T18" s="3"/>
      <c r="U18" s="4"/>
      <c r="W18" s="3"/>
      <c r="X18" s="3"/>
    </row>
    <row r="19" spans="1:24" x14ac:dyDescent="0.2">
      <c r="A19" s="37"/>
      <c r="B19" s="5"/>
      <c r="C19" s="5"/>
      <c r="D19" s="6"/>
      <c r="F19" s="9"/>
      <c r="G19" s="3"/>
      <c r="H19" s="5"/>
      <c r="I19" s="6"/>
      <c r="K19" s="9"/>
      <c r="N19" s="6"/>
      <c r="O19" s="5"/>
      <c r="P19" s="5"/>
      <c r="S19" s="6"/>
      <c r="T19" s="5"/>
      <c r="U19" s="9"/>
      <c r="W19" s="3"/>
      <c r="X19" s="3"/>
    </row>
    <row r="20" spans="1:24" x14ac:dyDescent="0.2">
      <c r="A20" s="37"/>
      <c r="B20" s="3"/>
      <c r="C20" s="3"/>
      <c r="D20" s="5"/>
      <c r="F20" s="9"/>
      <c r="G20" s="3"/>
      <c r="H20" s="3"/>
      <c r="I20" s="3"/>
      <c r="K20" s="9"/>
      <c r="L20" s="3"/>
      <c r="M20" s="3"/>
      <c r="P20" s="9"/>
      <c r="Q20" s="3"/>
      <c r="R20" s="3"/>
      <c r="S20" s="5"/>
      <c r="U20" s="9"/>
      <c r="W20" s="3"/>
      <c r="X20" s="3"/>
    </row>
    <row r="21" spans="1:24" x14ac:dyDescent="0.2">
      <c r="A21" s="38"/>
      <c r="B21" s="3"/>
      <c r="C21" s="3"/>
      <c r="D21" s="3"/>
      <c r="E21" s="3"/>
      <c r="F21" s="4"/>
      <c r="G21" s="3"/>
      <c r="H21" s="3"/>
      <c r="I21" s="3"/>
      <c r="J21" s="3"/>
      <c r="K21" s="4"/>
      <c r="L21" s="3"/>
      <c r="M21" s="3"/>
      <c r="N21" s="3"/>
      <c r="O21" s="3"/>
      <c r="P21" s="4"/>
      <c r="Q21" s="3"/>
      <c r="R21" s="3"/>
      <c r="S21" s="5"/>
      <c r="T21" s="3"/>
      <c r="U21" s="4"/>
      <c r="W21" s="3"/>
      <c r="X21" s="3"/>
    </row>
    <row r="22" spans="1:24" x14ac:dyDescent="0.2">
      <c r="A22" s="36">
        <v>4</v>
      </c>
      <c r="B22" s="10"/>
      <c r="C22" s="10"/>
      <c r="D22" s="10"/>
      <c r="E22" s="10"/>
      <c r="F22" s="11"/>
      <c r="G22" s="10"/>
      <c r="H22" s="10"/>
      <c r="I22" s="5"/>
      <c r="J22" s="10"/>
      <c r="K22" s="11"/>
      <c r="L22" s="10"/>
      <c r="M22" s="10"/>
      <c r="N22" s="10"/>
      <c r="O22" s="10"/>
      <c r="P22" s="11"/>
      <c r="Q22" s="10"/>
      <c r="R22" s="10"/>
      <c r="S22" s="10"/>
      <c r="T22" s="10"/>
      <c r="U22" s="11"/>
      <c r="W22" s="3"/>
      <c r="X22" s="3"/>
    </row>
    <row r="23" spans="1:24" x14ac:dyDescent="0.2">
      <c r="A23" s="37"/>
      <c r="B23" s="3"/>
      <c r="C23" s="3"/>
      <c r="D23" s="5"/>
      <c r="F23" s="4"/>
      <c r="G23" s="3"/>
      <c r="H23" s="3"/>
      <c r="I23" s="5"/>
      <c r="L23" s="3"/>
      <c r="M23" s="3"/>
      <c r="P23" s="4"/>
      <c r="Q23" s="3"/>
      <c r="R23" s="3"/>
      <c r="T23" s="3"/>
      <c r="U23" s="4"/>
      <c r="W23" s="3"/>
      <c r="X23" s="3"/>
    </row>
    <row r="24" spans="1:24" x14ac:dyDescent="0.2">
      <c r="A24" s="37"/>
      <c r="B24" s="5"/>
      <c r="C24" s="5"/>
      <c r="D24" s="6"/>
      <c r="F24" s="4"/>
      <c r="I24" s="6"/>
      <c r="J24" s="5"/>
      <c r="N24" s="6"/>
      <c r="O24" s="5"/>
      <c r="P24" s="5"/>
      <c r="R24" s="5"/>
      <c r="S24" s="6"/>
      <c r="U24" s="4"/>
      <c r="W24" s="3"/>
      <c r="X24" s="3"/>
    </row>
    <row r="25" spans="1:24" x14ac:dyDescent="0.2">
      <c r="A25" s="37"/>
      <c r="B25" s="3"/>
      <c r="C25" s="3"/>
      <c r="D25" s="3"/>
      <c r="E25" s="3"/>
      <c r="F25" s="4"/>
      <c r="L25" s="3"/>
      <c r="M25" s="3"/>
      <c r="N25" s="5"/>
      <c r="O25" s="3"/>
      <c r="P25" s="4"/>
      <c r="Q25" s="3"/>
      <c r="R25" s="3"/>
      <c r="S25" s="5"/>
      <c r="T25" s="3"/>
      <c r="U25" s="4"/>
      <c r="W25" s="3"/>
      <c r="X25" s="3"/>
    </row>
    <row r="26" spans="1:24" x14ac:dyDescent="0.2">
      <c r="A26" s="38"/>
      <c r="B26" s="7"/>
      <c r="C26" s="7"/>
      <c r="D26" s="7"/>
      <c r="E26" s="7"/>
      <c r="F26" s="8"/>
      <c r="G26" s="7"/>
      <c r="H26" s="7"/>
      <c r="I26" s="7"/>
      <c r="J26" s="7"/>
      <c r="K26" s="8"/>
      <c r="L26" s="7"/>
      <c r="M26" s="7"/>
      <c r="N26" s="7"/>
      <c r="O26" s="7"/>
      <c r="P26" s="8"/>
      <c r="Q26" s="7"/>
      <c r="R26" s="7"/>
      <c r="S26" s="5"/>
      <c r="T26" s="7"/>
      <c r="U26" s="8"/>
      <c r="W26" s="3"/>
      <c r="X26" s="3"/>
    </row>
    <row r="27" spans="1:24" x14ac:dyDescent="0.2">
      <c r="A27" s="36">
        <v>5</v>
      </c>
      <c r="B27" s="10"/>
      <c r="C27" s="10"/>
      <c r="D27" s="10"/>
      <c r="E27" s="10"/>
      <c r="F27" s="11"/>
      <c r="G27" s="10"/>
      <c r="H27" s="10"/>
      <c r="I27" s="10"/>
      <c r="J27" s="10"/>
      <c r="K27" s="11"/>
      <c r="L27" s="10"/>
      <c r="M27" s="10"/>
      <c r="N27" s="10"/>
      <c r="O27" s="10"/>
      <c r="P27" s="11"/>
      <c r="Q27" s="10"/>
      <c r="R27" s="10"/>
      <c r="S27" s="10"/>
      <c r="T27" s="10"/>
      <c r="U27" s="11"/>
      <c r="W27" s="3"/>
      <c r="X27" s="3"/>
    </row>
    <row r="28" spans="1:24" x14ac:dyDescent="0.2">
      <c r="A28" s="37"/>
      <c r="B28" s="3"/>
      <c r="C28" s="3"/>
      <c r="D28" s="5"/>
      <c r="E28" s="3"/>
      <c r="F28" s="4"/>
      <c r="G28" s="3"/>
      <c r="H28" s="3"/>
      <c r="I28" s="5"/>
      <c r="J28" s="3"/>
      <c r="K28" s="4"/>
      <c r="L28" s="3"/>
      <c r="M28" s="3"/>
      <c r="O28" s="3"/>
      <c r="P28" s="4"/>
      <c r="Q28" s="3"/>
      <c r="R28" s="3"/>
      <c r="S28" s="5"/>
      <c r="T28" s="3"/>
      <c r="U28" s="4"/>
      <c r="W28" s="3"/>
      <c r="X28" s="3"/>
    </row>
    <row r="29" spans="1:24" x14ac:dyDescent="0.2">
      <c r="A29" s="37"/>
      <c r="B29" s="3"/>
      <c r="C29" s="5"/>
      <c r="D29" s="6"/>
      <c r="E29" s="5"/>
      <c r="F29" s="4"/>
      <c r="G29" s="3"/>
      <c r="I29" s="6"/>
      <c r="J29" s="5"/>
      <c r="K29" s="4"/>
      <c r="L29" s="3"/>
      <c r="M29" s="5"/>
      <c r="N29" s="6"/>
      <c r="O29" s="5"/>
      <c r="P29" s="4"/>
      <c r="Q29" s="3"/>
      <c r="R29" s="5"/>
      <c r="S29" s="6"/>
      <c r="U29" s="4"/>
      <c r="W29" s="3"/>
      <c r="X29" s="3"/>
    </row>
    <row r="30" spans="1:24" x14ac:dyDescent="0.2">
      <c r="A30" s="37"/>
      <c r="B30" s="3"/>
      <c r="C30" s="3"/>
      <c r="D30" s="3"/>
      <c r="E30" s="3"/>
      <c r="F30" s="4"/>
      <c r="G30" s="3"/>
      <c r="H30" s="3"/>
      <c r="I30" s="5"/>
      <c r="J30" s="3"/>
      <c r="K30" s="4"/>
      <c r="L30" s="3"/>
      <c r="M30" s="3"/>
      <c r="N30" s="5"/>
      <c r="O30" s="3"/>
      <c r="P30" s="4"/>
      <c r="Q30" s="3"/>
      <c r="R30" s="3"/>
      <c r="S30" s="5"/>
      <c r="T30" s="3"/>
      <c r="U30" s="4"/>
      <c r="W30" s="3"/>
      <c r="X30" s="3"/>
    </row>
    <row r="31" spans="1:24" x14ac:dyDescent="0.2">
      <c r="A31" s="38"/>
      <c r="B31" s="7"/>
      <c r="C31" s="7"/>
      <c r="D31" s="7"/>
      <c r="E31" s="7"/>
      <c r="F31" s="8"/>
      <c r="G31" s="7"/>
      <c r="H31" s="7"/>
      <c r="I31" s="7"/>
      <c r="J31" s="7"/>
      <c r="K31" s="8"/>
      <c r="L31" s="7"/>
      <c r="M31" s="7"/>
      <c r="N31" s="7"/>
      <c r="O31" s="7"/>
      <c r="P31" s="8"/>
      <c r="Q31" s="7"/>
      <c r="R31" s="7"/>
      <c r="S31" s="7"/>
      <c r="T31" s="7"/>
      <c r="U31" s="8"/>
      <c r="W31" s="3"/>
      <c r="X31" s="3"/>
    </row>
    <row r="32" spans="1:24" x14ac:dyDescent="0.2">
      <c r="A32" s="36">
        <v>6</v>
      </c>
      <c r="B32" s="10"/>
      <c r="C32" s="10"/>
      <c r="D32" s="10"/>
      <c r="E32" s="10"/>
      <c r="F32" s="11"/>
      <c r="G32" s="10"/>
      <c r="H32" s="10"/>
      <c r="I32" s="5"/>
      <c r="J32" s="10"/>
      <c r="K32" s="11"/>
      <c r="L32" s="10"/>
      <c r="M32" s="10"/>
      <c r="N32" s="10"/>
      <c r="O32" s="10"/>
      <c r="P32" s="11"/>
      <c r="Q32" s="10"/>
      <c r="R32" s="10"/>
      <c r="S32" s="10"/>
      <c r="T32" s="10"/>
      <c r="U32" s="11"/>
      <c r="W32" s="3"/>
      <c r="X32" s="3"/>
    </row>
    <row r="33" spans="1:24" x14ac:dyDescent="0.2">
      <c r="A33" s="37"/>
      <c r="B33" s="3"/>
      <c r="C33" s="3"/>
      <c r="D33" s="3"/>
      <c r="E33" s="3"/>
      <c r="F33" s="4"/>
      <c r="G33" s="3"/>
      <c r="H33" s="3"/>
      <c r="I33" s="5"/>
      <c r="J33" s="3"/>
      <c r="K33" s="4"/>
      <c r="L33" s="3"/>
      <c r="M33" s="3"/>
      <c r="O33" s="3"/>
      <c r="P33" s="4"/>
      <c r="Q33" s="3"/>
      <c r="R33" s="3"/>
      <c r="S33" s="5"/>
      <c r="T33" s="3"/>
      <c r="U33" s="4"/>
      <c r="W33" s="3"/>
      <c r="X33" s="3"/>
    </row>
    <row r="34" spans="1:24" x14ac:dyDescent="0.2">
      <c r="A34" s="37"/>
      <c r="B34" s="5"/>
      <c r="C34" s="5"/>
      <c r="D34" s="6"/>
      <c r="E34" s="5"/>
      <c r="F34" s="4"/>
      <c r="I34" s="6"/>
      <c r="K34" s="4"/>
      <c r="M34" s="5"/>
      <c r="N34" s="6"/>
      <c r="O34" s="5"/>
      <c r="P34" s="5"/>
      <c r="S34" s="6"/>
      <c r="W34" s="3"/>
      <c r="X34" s="3"/>
    </row>
    <row r="35" spans="1:24" x14ac:dyDescent="0.2">
      <c r="A35" s="37"/>
      <c r="F35" s="4"/>
      <c r="I35" s="5"/>
      <c r="K35" s="4"/>
      <c r="P35" s="4"/>
      <c r="S35" s="5"/>
      <c r="U35" s="4"/>
      <c r="W35" s="3"/>
      <c r="X35" s="3"/>
    </row>
    <row r="36" spans="1:24" x14ac:dyDescent="0.2">
      <c r="A36" s="38"/>
      <c r="B36" s="7"/>
      <c r="C36" s="7"/>
      <c r="D36" s="7"/>
      <c r="E36" s="7"/>
      <c r="F36" s="8"/>
      <c r="G36" s="7"/>
      <c r="H36" s="7"/>
      <c r="I36" s="7"/>
      <c r="J36" s="7"/>
      <c r="K36" s="8"/>
      <c r="L36" s="7"/>
      <c r="M36" s="7"/>
      <c r="O36" s="7"/>
      <c r="P36" s="8"/>
      <c r="Q36" s="7"/>
      <c r="R36" s="7"/>
      <c r="S36" s="5"/>
      <c r="T36" s="7"/>
      <c r="U36" s="8"/>
      <c r="W36" s="3"/>
      <c r="X36" s="3"/>
    </row>
    <row r="37" spans="1:24" x14ac:dyDescent="0.2">
      <c r="A37" s="36">
        <v>7</v>
      </c>
      <c r="B37" s="10"/>
      <c r="C37" s="10"/>
      <c r="D37" s="10"/>
      <c r="E37" s="10"/>
      <c r="F37" s="11"/>
      <c r="G37" s="10"/>
      <c r="H37" s="10"/>
      <c r="J37" s="10"/>
      <c r="K37" s="11"/>
      <c r="L37" s="10"/>
      <c r="M37" s="10"/>
      <c r="N37" s="10"/>
      <c r="O37" s="10"/>
      <c r="P37" s="11"/>
      <c r="Q37" s="10"/>
      <c r="R37" s="10"/>
      <c r="S37" s="10"/>
      <c r="T37" s="10"/>
      <c r="U37" s="11"/>
      <c r="W37" s="3"/>
      <c r="X37" s="3"/>
    </row>
    <row r="38" spans="1:24" x14ac:dyDescent="0.2">
      <c r="A38" s="37"/>
      <c r="B38" s="3"/>
      <c r="C38" s="5"/>
      <c r="D38" s="5"/>
      <c r="E38" s="3"/>
      <c r="F38" s="4"/>
      <c r="G38" s="3"/>
      <c r="J38" s="5"/>
      <c r="K38" s="4"/>
      <c r="L38" s="3"/>
      <c r="O38" s="3"/>
      <c r="P38" s="4"/>
      <c r="Q38" s="3"/>
      <c r="S38" s="5"/>
      <c r="T38" s="3"/>
      <c r="U38" s="4"/>
      <c r="W38" s="3"/>
      <c r="X38" s="3"/>
    </row>
    <row r="39" spans="1:24" x14ac:dyDescent="0.2">
      <c r="A39" s="37"/>
      <c r="B39" s="3"/>
      <c r="C39" s="3"/>
      <c r="D39" s="6"/>
      <c r="E39" s="5"/>
      <c r="F39" s="4"/>
      <c r="G39" s="3"/>
      <c r="H39" s="3"/>
      <c r="I39" s="6"/>
      <c r="J39" s="5"/>
      <c r="K39" s="4"/>
      <c r="L39" s="3"/>
      <c r="M39" s="5"/>
      <c r="N39" s="6"/>
      <c r="Q39" s="3"/>
      <c r="R39" s="5"/>
      <c r="S39" s="6"/>
      <c r="U39" s="4"/>
      <c r="W39" s="3"/>
      <c r="X39" s="3"/>
    </row>
    <row r="40" spans="1:24" x14ac:dyDescent="0.2">
      <c r="A40" s="37"/>
      <c r="B40" s="3"/>
      <c r="C40" s="3"/>
      <c r="D40" s="3"/>
      <c r="E40" s="3"/>
      <c r="F40" s="4"/>
      <c r="G40" s="3"/>
      <c r="H40" s="3"/>
      <c r="I40" s="5"/>
      <c r="J40" s="3"/>
      <c r="K40" s="4"/>
      <c r="L40" s="3"/>
      <c r="M40" s="3"/>
      <c r="N40" s="5"/>
      <c r="O40" s="5"/>
      <c r="P40" s="4"/>
      <c r="Q40" s="3"/>
      <c r="R40" s="5"/>
      <c r="S40" s="3"/>
      <c r="U40" s="4"/>
      <c r="W40" s="3"/>
      <c r="X40" s="3"/>
    </row>
    <row r="41" spans="1:24" x14ac:dyDescent="0.2">
      <c r="A41" s="38"/>
      <c r="B41" s="7"/>
      <c r="C41" s="7"/>
      <c r="D41" s="7"/>
      <c r="E41" s="7"/>
      <c r="F41" s="8"/>
      <c r="G41" s="7"/>
      <c r="H41" s="7"/>
      <c r="I41" s="7"/>
      <c r="J41" s="7"/>
      <c r="K41" s="8"/>
      <c r="L41" s="7"/>
      <c r="M41" s="7"/>
      <c r="N41" s="7"/>
      <c r="O41" s="7"/>
      <c r="P41" s="8"/>
      <c r="Q41" s="7"/>
      <c r="R41" s="7"/>
      <c r="S41" s="7"/>
      <c r="T41" s="7"/>
      <c r="U41" s="8"/>
      <c r="W41" s="3"/>
      <c r="X41" s="3"/>
    </row>
    <row r="42" spans="1:24" x14ac:dyDescent="0.2">
      <c r="A42" s="36">
        <v>8</v>
      </c>
      <c r="B42" s="10"/>
      <c r="C42" s="10"/>
      <c r="D42" s="10"/>
      <c r="E42" s="10"/>
      <c r="F42" s="11"/>
      <c r="G42" s="10"/>
      <c r="H42" s="10"/>
      <c r="I42" s="10"/>
      <c r="J42" s="10"/>
      <c r="K42" s="11"/>
      <c r="L42" s="10"/>
      <c r="M42" s="10"/>
      <c r="N42" s="10"/>
      <c r="O42" s="10"/>
      <c r="P42" s="11"/>
      <c r="Q42" s="10"/>
      <c r="R42" s="10"/>
      <c r="S42" s="10"/>
      <c r="T42" s="10"/>
      <c r="U42" s="11"/>
      <c r="W42" s="3"/>
      <c r="X42" s="3"/>
    </row>
    <row r="43" spans="1:24" x14ac:dyDescent="0.2">
      <c r="A43" s="37"/>
      <c r="B43" s="3"/>
      <c r="C43" s="3"/>
      <c r="D43" s="5"/>
      <c r="E43" s="5"/>
      <c r="F43" s="4"/>
      <c r="G43" s="3"/>
      <c r="H43" s="3"/>
      <c r="I43" s="5"/>
      <c r="K43" s="4"/>
      <c r="L43" s="3"/>
      <c r="M43" s="3"/>
      <c r="P43" s="4"/>
      <c r="Q43" s="3"/>
      <c r="R43" s="5"/>
      <c r="U43" s="4"/>
      <c r="W43" s="3"/>
      <c r="X43" s="3"/>
    </row>
    <row r="44" spans="1:24" x14ac:dyDescent="0.2">
      <c r="A44" s="37"/>
      <c r="B44" s="3"/>
      <c r="C44" s="5"/>
      <c r="D44" s="6"/>
      <c r="E44" s="3"/>
      <c r="F44" s="4"/>
      <c r="G44" s="3"/>
      <c r="I44" s="6"/>
      <c r="J44" s="5"/>
      <c r="K44" s="4"/>
      <c r="L44" s="3"/>
      <c r="N44" s="6"/>
      <c r="O44" s="5"/>
      <c r="P44" s="4"/>
      <c r="Q44" s="3"/>
      <c r="R44" s="5"/>
      <c r="S44" s="6"/>
      <c r="T44" s="3"/>
      <c r="U44" s="4"/>
      <c r="W44" s="3"/>
      <c r="X44" s="3"/>
    </row>
    <row r="45" spans="1:24" x14ac:dyDescent="0.2">
      <c r="A45" s="37"/>
      <c r="B45" s="3"/>
      <c r="C45" s="3"/>
      <c r="D45" s="3"/>
      <c r="E45" s="3"/>
      <c r="F45" s="4"/>
      <c r="G45" s="3"/>
      <c r="H45" s="3"/>
      <c r="I45" s="3"/>
      <c r="J45" s="5"/>
      <c r="K45" s="4"/>
      <c r="L45" s="3"/>
      <c r="M45" s="5"/>
      <c r="N45" s="5"/>
      <c r="O45" s="3"/>
      <c r="P45" s="4"/>
      <c r="Q45" s="3"/>
      <c r="R45" s="3"/>
      <c r="S45" s="5"/>
      <c r="T45" s="3"/>
      <c r="U45" s="4"/>
      <c r="W45" s="3"/>
      <c r="X45" s="3"/>
    </row>
    <row r="46" spans="1:24" x14ac:dyDescent="0.2">
      <c r="A46" s="38"/>
      <c r="B46" s="7"/>
      <c r="C46" s="7"/>
      <c r="D46" s="7"/>
      <c r="E46" s="7"/>
      <c r="F46" s="8"/>
      <c r="G46" s="7"/>
      <c r="H46" s="7"/>
      <c r="I46" s="7"/>
      <c r="J46" s="7"/>
      <c r="K46" s="8"/>
      <c r="L46" s="7"/>
      <c r="M46" s="7"/>
      <c r="N46" s="7"/>
      <c r="O46" s="7"/>
      <c r="P46" s="8"/>
      <c r="Q46" s="7"/>
      <c r="R46" s="7"/>
      <c r="S46" s="7"/>
      <c r="T46" s="7"/>
      <c r="U46" s="8"/>
      <c r="W46" s="3"/>
      <c r="X46" s="3"/>
    </row>
    <row r="47" spans="1:24" x14ac:dyDescent="0.2">
      <c r="A47" s="36">
        <v>9</v>
      </c>
      <c r="B47" s="10"/>
      <c r="C47" s="10"/>
      <c r="D47" s="10"/>
      <c r="E47" s="10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1"/>
      <c r="Q47" s="10"/>
      <c r="R47" s="10"/>
      <c r="S47" s="10"/>
      <c r="T47" s="10"/>
      <c r="U47" s="11"/>
      <c r="W47" s="3"/>
      <c r="X47" s="3"/>
    </row>
    <row r="48" spans="1:24" x14ac:dyDescent="0.2">
      <c r="A48" s="37"/>
      <c r="B48" s="3"/>
      <c r="C48" s="5"/>
      <c r="D48" s="5"/>
      <c r="E48" s="3"/>
      <c r="F48" s="4"/>
      <c r="G48" s="3"/>
      <c r="I48" s="5"/>
      <c r="J48" s="5"/>
      <c r="K48" s="4"/>
      <c r="L48" s="3"/>
      <c r="O48" s="3"/>
      <c r="P48" s="4"/>
      <c r="Q48" s="3"/>
      <c r="T48" s="3"/>
      <c r="U48" s="4"/>
      <c r="W48" s="3"/>
      <c r="X48" s="3"/>
    </row>
    <row r="49" spans="1:24" x14ac:dyDescent="0.2">
      <c r="A49" s="37"/>
      <c r="B49" s="3"/>
      <c r="C49" s="5"/>
      <c r="D49" s="6"/>
      <c r="E49" s="3"/>
      <c r="F49" s="4"/>
      <c r="G49" s="3"/>
      <c r="I49" s="6"/>
      <c r="J49" s="5"/>
      <c r="K49" s="4"/>
      <c r="L49" s="3"/>
      <c r="N49" s="6"/>
      <c r="O49" s="5"/>
      <c r="P49" s="4"/>
      <c r="Q49" s="3"/>
      <c r="R49" s="5"/>
      <c r="S49" s="6"/>
      <c r="T49" s="3"/>
      <c r="U49" s="4"/>
      <c r="W49" s="3"/>
      <c r="X49" s="3"/>
    </row>
    <row r="50" spans="1:24" x14ac:dyDescent="0.2">
      <c r="A50" s="37"/>
      <c r="B50" s="3"/>
      <c r="C50" s="3"/>
      <c r="D50" s="3"/>
      <c r="E50" s="3"/>
      <c r="F50" s="4"/>
      <c r="G50" s="3"/>
      <c r="H50" s="3"/>
      <c r="I50" s="3"/>
      <c r="J50" s="3"/>
      <c r="K50" s="4"/>
      <c r="L50" s="3"/>
      <c r="M50" s="3"/>
      <c r="N50" s="5"/>
      <c r="O50" s="5"/>
      <c r="P50" s="4"/>
      <c r="Q50" s="3"/>
      <c r="R50" s="5"/>
      <c r="S50" s="5"/>
      <c r="T50" s="3"/>
      <c r="U50" s="4"/>
      <c r="W50" s="3"/>
      <c r="X50" s="3"/>
    </row>
    <row r="51" spans="1:24" x14ac:dyDescent="0.2">
      <c r="A51" s="38"/>
      <c r="B51" s="7"/>
      <c r="C51" s="7"/>
      <c r="D51" s="7"/>
      <c r="E51" s="7"/>
      <c r="F51" s="8"/>
      <c r="G51" s="7"/>
      <c r="H51" s="7"/>
      <c r="I51" s="7"/>
      <c r="J51" s="7"/>
      <c r="K51" s="8"/>
      <c r="L51" s="7"/>
      <c r="M51" s="7"/>
      <c r="N51" s="7"/>
      <c r="O51" s="7"/>
      <c r="P51" s="8"/>
      <c r="Q51" s="7"/>
      <c r="R51" s="7"/>
      <c r="S51" s="7"/>
      <c r="T51" s="7"/>
      <c r="U51" s="8"/>
      <c r="W51" s="3"/>
      <c r="X51" s="3"/>
    </row>
    <row r="52" spans="1:24" x14ac:dyDescent="0.2">
      <c r="A52" s="36">
        <v>10</v>
      </c>
      <c r="B52" s="10"/>
      <c r="C52" s="10"/>
      <c r="D52" s="10"/>
      <c r="E52" s="10"/>
      <c r="F52" s="11"/>
      <c r="G52" s="10"/>
      <c r="H52" s="10"/>
      <c r="I52" s="10"/>
      <c r="J52" s="10"/>
      <c r="K52" s="11"/>
      <c r="L52" s="10"/>
      <c r="M52" s="10"/>
      <c r="N52" s="10"/>
      <c r="O52" s="10"/>
      <c r="P52" s="11"/>
      <c r="Q52" s="10"/>
      <c r="R52" s="10"/>
      <c r="S52" s="10"/>
      <c r="T52" s="10"/>
      <c r="U52" s="11"/>
      <c r="W52" s="3"/>
      <c r="X52" s="3"/>
    </row>
    <row r="53" spans="1:24" x14ac:dyDescent="0.2">
      <c r="A53" s="37"/>
      <c r="B53" s="3"/>
      <c r="C53" s="3"/>
      <c r="D53" s="5"/>
      <c r="E53" s="3"/>
      <c r="F53" s="4"/>
      <c r="G53" s="3"/>
      <c r="H53" s="5"/>
      <c r="I53" s="5"/>
      <c r="J53" s="3"/>
      <c r="K53" s="4"/>
      <c r="L53" s="3"/>
      <c r="N53" s="5"/>
      <c r="O53" s="5"/>
      <c r="P53" s="4"/>
      <c r="Q53" s="3"/>
      <c r="R53" s="3"/>
      <c r="U53" s="4"/>
      <c r="W53" s="3"/>
      <c r="X53" s="3"/>
    </row>
    <row r="54" spans="1:24" x14ac:dyDescent="0.2">
      <c r="A54" s="37"/>
      <c r="B54" s="3"/>
      <c r="C54" s="5"/>
      <c r="D54" s="6"/>
      <c r="E54" s="3"/>
      <c r="F54" s="4"/>
      <c r="G54" s="3"/>
      <c r="H54" s="5"/>
      <c r="I54" s="6"/>
      <c r="J54" s="5"/>
      <c r="K54" s="4"/>
      <c r="L54" s="3"/>
      <c r="N54" s="6"/>
      <c r="O54" s="5"/>
      <c r="P54" s="4"/>
      <c r="Q54" s="3"/>
      <c r="R54" s="5"/>
      <c r="S54" s="6"/>
      <c r="T54" s="5"/>
      <c r="U54" s="4"/>
      <c r="W54" s="3"/>
      <c r="X54" s="3"/>
    </row>
    <row r="55" spans="1:24" x14ac:dyDescent="0.2">
      <c r="A55" s="37"/>
      <c r="B55" s="3"/>
      <c r="C55" s="5"/>
      <c r="D55" s="5"/>
      <c r="E55" s="3"/>
      <c r="F55" s="4"/>
      <c r="G55" s="3"/>
      <c r="J55" s="3"/>
      <c r="K55" s="4"/>
      <c r="L55" s="3"/>
      <c r="N55" s="5"/>
      <c r="O55" s="3"/>
      <c r="P55" s="4"/>
      <c r="Q55" s="3"/>
      <c r="S55" s="5"/>
      <c r="T55" s="5"/>
      <c r="U55" s="4"/>
      <c r="W55" s="3"/>
      <c r="X55" s="3"/>
    </row>
    <row r="56" spans="1:24" x14ac:dyDescent="0.2">
      <c r="A56" s="38"/>
      <c r="B56" s="7"/>
      <c r="C56" s="7"/>
      <c r="D56" s="7"/>
      <c r="E56" s="7"/>
      <c r="F56" s="8"/>
      <c r="G56" s="7"/>
      <c r="H56" s="7"/>
      <c r="I56" s="7"/>
      <c r="J56" s="7"/>
      <c r="K56" s="8"/>
      <c r="L56" s="7"/>
      <c r="M56" s="7"/>
      <c r="N56" s="7"/>
      <c r="O56" s="7"/>
      <c r="P56" s="8"/>
      <c r="Q56" s="7"/>
      <c r="R56" s="7"/>
      <c r="S56" s="7"/>
      <c r="T56" s="7"/>
      <c r="U56" s="8"/>
      <c r="W56" s="3"/>
      <c r="X56" s="3"/>
    </row>
    <row r="57" spans="1:24" x14ac:dyDescent="0.2">
      <c r="A57" s="36">
        <v>11</v>
      </c>
      <c r="B57" s="10"/>
      <c r="C57" s="10"/>
      <c r="D57" s="10"/>
      <c r="E57" s="10"/>
      <c r="F57" s="11"/>
      <c r="G57" s="10"/>
      <c r="H57" s="10"/>
      <c r="I57" s="10"/>
      <c r="J57" s="10"/>
      <c r="K57" s="11"/>
      <c r="L57" s="10"/>
      <c r="M57" s="10"/>
      <c r="N57" s="10"/>
      <c r="O57" s="10"/>
      <c r="P57" s="11"/>
      <c r="Q57" s="10"/>
      <c r="R57" s="10"/>
      <c r="S57" s="10"/>
      <c r="T57" s="10"/>
      <c r="U57" s="11"/>
      <c r="W57" s="3"/>
      <c r="X57" s="3"/>
    </row>
    <row r="58" spans="1:24" x14ac:dyDescent="0.2">
      <c r="A58" s="37"/>
      <c r="B58" s="3"/>
      <c r="C58" s="5"/>
      <c r="D58" s="5"/>
      <c r="E58" s="5"/>
      <c r="F58" s="4"/>
      <c r="G58" s="3"/>
      <c r="I58" s="5"/>
      <c r="J58" s="5"/>
      <c r="K58" s="4"/>
      <c r="L58" s="3"/>
      <c r="P58" s="4"/>
      <c r="Q58" s="3"/>
      <c r="R58" s="5"/>
      <c r="S58" s="5"/>
      <c r="U58" s="4"/>
      <c r="W58" s="3"/>
      <c r="X58" s="3"/>
    </row>
    <row r="59" spans="1:24" x14ac:dyDescent="0.2">
      <c r="A59" s="37"/>
      <c r="B59" s="3"/>
      <c r="C59" s="5"/>
      <c r="D59" s="6"/>
      <c r="E59" s="5"/>
      <c r="F59" s="4"/>
      <c r="G59" s="3"/>
      <c r="I59" s="6"/>
      <c r="J59" s="5"/>
      <c r="K59" s="4"/>
      <c r="L59" s="3"/>
      <c r="M59" s="5"/>
      <c r="N59" s="6"/>
      <c r="O59" s="5"/>
      <c r="P59" s="4"/>
      <c r="Q59" s="3"/>
      <c r="R59" s="5"/>
      <c r="S59" s="6"/>
      <c r="U59" s="4"/>
      <c r="W59" s="3"/>
      <c r="X59" s="3"/>
    </row>
    <row r="60" spans="1:24" x14ac:dyDescent="0.2">
      <c r="A60" s="37"/>
      <c r="B60" s="3"/>
      <c r="C60" s="3"/>
      <c r="D60" s="3"/>
      <c r="E60" s="3"/>
      <c r="F60" s="4"/>
      <c r="G60" s="3"/>
      <c r="H60" s="3"/>
      <c r="I60" s="5"/>
      <c r="J60" s="5"/>
      <c r="K60" s="4"/>
      <c r="L60" s="3"/>
      <c r="M60" s="5"/>
      <c r="N60" s="5"/>
      <c r="O60" s="5"/>
      <c r="P60" s="4"/>
      <c r="Q60" s="3"/>
      <c r="R60" s="5"/>
      <c r="S60" s="5"/>
      <c r="T60" s="3"/>
      <c r="U60" s="4"/>
      <c r="W60" s="3"/>
      <c r="X60" s="3"/>
    </row>
    <row r="61" spans="1:24" x14ac:dyDescent="0.2">
      <c r="A61" s="38"/>
      <c r="B61" s="7"/>
      <c r="C61" s="7"/>
      <c r="D61" s="7"/>
      <c r="E61" s="7"/>
      <c r="F61" s="8"/>
      <c r="G61" s="7"/>
      <c r="H61" s="7"/>
      <c r="I61" s="7"/>
      <c r="J61" s="7"/>
      <c r="K61" s="8"/>
      <c r="L61" s="7"/>
      <c r="M61" s="7"/>
      <c r="N61" s="7"/>
      <c r="O61" s="7"/>
      <c r="P61" s="8"/>
      <c r="Q61" s="7"/>
      <c r="R61" s="7"/>
      <c r="S61" s="7"/>
      <c r="T61" s="7"/>
      <c r="U61" s="8"/>
      <c r="W61" s="3"/>
      <c r="X61" s="3"/>
    </row>
    <row r="62" spans="1:24" x14ac:dyDescent="0.2">
      <c r="A62" s="36">
        <v>12</v>
      </c>
      <c r="B62" s="10"/>
      <c r="C62" s="10"/>
      <c r="D62" s="10"/>
      <c r="E62" s="10"/>
      <c r="F62" s="11"/>
      <c r="G62" s="10"/>
      <c r="H62" s="10"/>
      <c r="I62" s="10"/>
      <c r="J62" s="10"/>
      <c r="K62" s="11"/>
      <c r="L62" s="10"/>
      <c r="M62" s="10"/>
      <c r="N62" s="10"/>
      <c r="O62" s="10"/>
      <c r="P62" s="11"/>
      <c r="Q62" s="10"/>
      <c r="R62" s="10"/>
      <c r="S62" s="5"/>
      <c r="T62" s="12"/>
      <c r="U62" s="11"/>
      <c r="W62" s="3"/>
      <c r="X62" s="3"/>
    </row>
    <row r="63" spans="1:24" x14ac:dyDescent="0.2">
      <c r="A63" s="37"/>
      <c r="B63" s="3"/>
      <c r="F63" s="4"/>
      <c r="G63" s="3"/>
      <c r="K63" s="4"/>
      <c r="L63" s="5"/>
      <c r="N63" s="5"/>
      <c r="P63" s="4"/>
      <c r="Q63" s="3"/>
      <c r="S63" s="5"/>
      <c r="U63" s="4"/>
      <c r="W63" s="3"/>
      <c r="X63" s="3"/>
    </row>
    <row r="64" spans="1:24" x14ac:dyDescent="0.2">
      <c r="A64" s="37"/>
      <c r="B64" s="3"/>
      <c r="D64" s="6"/>
      <c r="E64" s="5"/>
      <c r="F64" s="12"/>
      <c r="G64" s="3"/>
      <c r="H64" s="5"/>
      <c r="I64" s="6"/>
      <c r="L64" s="5"/>
      <c r="M64" s="5"/>
      <c r="N64" s="6"/>
      <c r="Q64" s="3"/>
      <c r="S64" s="6"/>
      <c r="T64" s="5"/>
      <c r="W64" s="3"/>
      <c r="X64" s="3"/>
    </row>
    <row r="65" spans="1:24" x14ac:dyDescent="0.2">
      <c r="A65" s="37"/>
      <c r="B65" s="3"/>
      <c r="C65" s="3"/>
      <c r="D65" s="5"/>
      <c r="E65" s="3"/>
      <c r="F65" s="12"/>
      <c r="G65" s="3"/>
      <c r="H65" s="3"/>
      <c r="I65" s="5"/>
      <c r="L65" s="3"/>
      <c r="M65" s="3"/>
      <c r="O65" s="3"/>
      <c r="Q65" s="3"/>
      <c r="R65" s="3"/>
      <c r="T65" s="3"/>
      <c r="W65" s="3"/>
      <c r="X65" s="3"/>
    </row>
    <row r="66" spans="1:24" x14ac:dyDescent="0.2">
      <c r="A66" s="38"/>
      <c r="B66" s="7"/>
      <c r="C66" s="7"/>
      <c r="D66" s="7"/>
      <c r="E66" s="7"/>
      <c r="F66" s="8"/>
      <c r="G66" s="7"/>
      <c r="H66" s="5"/>
      <c r="I66" s="5"/>
      <c r="J66" s="7"/>
      <c r="K66" s="8"/>
      <c r="L66" s="7"/>
      <c r="M66" s="7"/>
      <c r="N66" s="7"/>
      <c r="O66" s="7"/>
      <c r="P66" s="8"/>
      <c r="Q66" s="7"/>
      <c r="R66" s="7"/>
      <c r="S66" s="7"/>
      <c r="T66" s="7"/>
      <c r="U66" s="8"/>
      <c r="W66" s="3"/>
      <c r="X66" s="3"/>
    </row>
    <row r="67" spans="1:24" x14ac:dyDescent="0.2">
      <c r="A67" s="36">
        <v>13</v>
      </c>
      <c r="B67" s="10"/>
      <c r="C67" s="10"/>
      <c r="D67" s="10"/>
      <c r="E67" s="10"/>
      <c r="F67" s="11"/>
      <c r="G67" s="10"/>
      <c r="H67" s="10"/>
      <c r="I67" s="10"/>
      <c r="J67" s="10"/>
      <c r="K67" s="11"/>
      <c r="L67" s="10"/>
      <c r="M67" s="10"/>
      <c r="N67" s="10"/>
      <c r="O67" s="10"/>
      <c r="P67" s="11"/>
      <c r="Q67" s="10"/>
      <c r="R67" s="10"/>
      <c r="S67" s="10"/>
      <c r="T67" s="10"/>
      <c r="U67" s="11"/>
      <c r="W67" s="3"/>
      <c r="X67" s="3"/>
    </row>
    <row r="68" spans="1:24" x14ac:dyDescent="0.2">
      <c r="A68" s="37"/>
      <c r="B68" s="3"/>
      <c r="C68" s="5"/>
      <c r="D68" s="5"/>
      <c r="E68" s="5"/>
      <c r="F68" s="4"/>
      <c r="G68" s="3"/>
      <c r="H68" s="5"/>
      <c r="I68" s="5"/>
      <c r="J68" s="5"/>
      <c r="K68" s="4"/>
      <c r="L68" s="3"/>
      <c r="M68" s="5"/>
      <c r="N68" s="5"/>
      <c r="O68" s="5"/>
      <c r="P68" s="4"/>
      <c r="Q68" s="3"/>
      <c r="R68" s="5"/>
      <c r="S68" s="5"/>
      <c r="T68" s="5"/>
      <c r="U68" s="4"/>
      <c r="W68" s="3"/>
      <c r="X68" s="3"/>
    </row>
    <row r="69" spans="1:24" x14ac:dyDescent="0.2">
      <c r="A69" s="37"/>
      <c r="B69" s="3"/>
      <c r="C69" s="5"/>
      <c r="D69" s="6"/>
      <c r="E69" s="5"/>
      <c r="F69" s="4"/>
      <c r="G69" s="3"/>
      <c r="H69" s="5"/>
      <c r="I69" s="6"/>
      <c r="J69" s="5"/>
      <c r="K69" s="4"/>
      <c r="L69" s="3"/>
      <c r="M69" s="5"/>
      <c r="N69" s="6"/>
      <c r="O69" s="5"/>
      <c r="P69" s="4"/>
      <c r="Q69" s="3"/>
      <c r="R69" s="5"/>
      <c r="S69" s="6"/>
      <c r="T69" s="5"/>
      <c r="U69" s="4"/>
      <c r="W69" s="3"/>
      <c r="X69" s="3"/>
    </row>
    <row r="70" spans="1:24" x14ac:dyDescent="0.2">
      <c r="A70" s="37"/>
      <c r="B70" s="3"/>
      <c r="C70" s="5"/>
      <c r="D70" s="5"/>
      <c r="E70" s="5"/>
      <c r="F70" s="4"/>
      <c r="G70" s="3"/>
      <c r="H70" s="5"/>
      <c r="I70" s="5"/>
      <c r="J70" s="5"/>
      <c r="K70" s="4"/>
      <c r="L70" s="3"/>
      <c r="M70" s="5"/>
      <c r="N70" s="5"/>
      <c r="O70" s="5"/>
      <c r="P70" s="4"/>
      <c r="Q70" s="3"/>
      <c r="R70" s="5"/>
      <c r="S70" s="5"/>
      <c r="T70" s="5"/>
      <c r="U70" s="4"/>
      <c r="W70" s="3"/>
      <c r="X70" s="3"/>
    </row>
    <row r="71" spans="1:24" x14ac:dyDescent="0.2">
      <c r="A71" s="38"/>
      <c r="B71" s="7"/>
      <c r="C71" s="7"/>
      <c r="D71" s="7"/>
      <c r="E71" s="7"/>
      <c r="F71" s="8"/>
      <c r="G71" s="7"/>
      <c r="H71" s="7"/>
      <c r="I71" s="7"/>
      <c r="J71" s="7"/>
      <c r="K71" s="8"/>
      <c r="L71" s="7"/>
      <c r="M71" s="7"/>
      <c r="N71" s="7"/>
      <c r="O71" s="7"/>
      <c r="P71" s="8"/>
      <c r="Q71" s="7"/>
      <c r="R71" s="7"/>
      <c r="S71" s="7"/>
      <c r="T71" s="7"/>
      <c r="U71" s="8"/>
      <c r="W71" s="3"/>
      <c r="X71" s="3"/>
    </row>
  </sheetData>
  <mergeCells count="14">
    <mergeCell ref="A62:A66"/>
    <mergeCell ref="A67:A71"/>
    <mergeCell ref="A1:A5"/>
    <mergeCell ref="A6:A10"/>
    <mergeCell ref="A11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AC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0.85546875" customWidth="1"/>
    <col min="2" max="2" width="13.5703125" customWidth="1"/>
    <col min="3" max="3" width="20.7109375" customWidth="1"/>
    <col min="4" max="5" width="10.28515625" customWidth="1"/>
    <col min="6" max="6" width="6.42578125" customWidth="1"/>
    <col min="7" max="7" width="22.42578125" customWidth="1"/>
    <col min="8" max="8" width="6.85546875" customWidth="1"/>
    <col min="9" max="29" width="13.5703125" customWidth="1"/>
  </cols>
  <sheetData>
    <row r="1" spans="1:29" x14ac:dyDescent="0.2">
      <c r="A1" s="13" t="s">
        <v>124</v>
      </c>
      <c r="B1" s="13" t="s">
        <v>125</v>
      </c>
      <c r="C1" s="13" t="s">
        <v>126</v>
      </c>
      <c r="D1" s="13" t="s">
        <v>127</v>
      </c>
      <c r="E1" s="13" t="s">
        <v>128</v>
      </c>
      <c r="F1" s="13" t="s">
        <v>129</v>
      </c>
      <c r="G1" s="13" t="s">
        <v>130</v>
      </c>
      <c r="H1" s="13" t="s">
        <v>5</v>
      </c>
      <c r="I1" s="13" t="s">
        <v>131</v>
      </c>
      <c r="J1" s="13" t="s">
        <v>132</v>
      </c>
      <c r="K1" s="13" t="s">
        <v>133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x14ac:dyDescent="0.2">
      <c r="A2" s="14" t="s">
        <v>134</v>
      </c>
      <c r="B2" s="14" t="s">
        <v>135</v>
      </c>
      <c r="C2" s="14" t="s">
        <v>136</v>
      </c>
      <c r="D2" s="14" t="s">
        <v>137</v>
      </c>
      <c r="E2" s="14" t="s">
        <v>137</v>
      </c>
      <c r="F2" s="14" t="s">
        <v>137</v>
      </c>
      <c r="G2" s="14" t="s">
        <v>137</v>
      </c>
      <c r="H2" s="14" t="s">
        <v>137</v>
      </c>
      <c r="I2" s="14">
        <v>5</v>
      </c>
      <c r="J2" s="14" t="s">
        <v>137</v>
      </c>
      <c r="K2" s="14" t="s">
        <v>137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x14ac:dyDescent="0.2">
      <c r="A3" s="14" t="s">
        <v>134</v>
      </c>
      <c r="B3" s="14" t="s">
        <v>138</v>
      </c>
      <c r="C3" s="14" t="s">
        <v>136</v>
      </c>
      <c r="D3" s="14" t="s">
        <v>137</v>
      </c>
      <c r="E3" s="14" t="s">
        <v>137</v>
      </c>
      <c r="F3" s="14" t="s">
        <v>137</v>
      </c>
      <c r="G3" s="14" t="s">
        <v>139</v>
      </c>
      <c r="H3" s="14" t="s">
        <v>137</v>
      </c>
      <c r="I3" s="14">
        <v>10</v>
      </c>
      <c r="J3" s="14" t="s">
        <v>137</v>
      </c>
      <c r="K3" s="14" t="s">
        <v>137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x14ac:dyDescent="0.2">
      <c r="A4" s="14" t="s">
        <v>134</v>
      </c>
      <c r="B4" s="14" t="s">
        <v>140</v>
      </c>
      <c r="C4" s="14" t="s">
        <v>136</v>
      </c>
      <c r="D4" s="14" t="s">
        <v>137</v>
      </c>
      <c r="E4" s="14" t="s">
        <v>137</v>
      </c>
      <c r="F4" s="14" t="s">
        <v>137</v>
      </c>
      <c r="G4" s="14" t="s">
        <v>141</v>
      </c>
      <c r="H4" s="14" t="s">
        <v>137</v>
      </c>
      <c r="I4" s="14">
        <v>20</v>
      </c>
      <c r="J4" s="14" t="s">
        <v>137</v>
      </c>
      <c r="K4" s="14" t="s">
        <v>137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x14ac:dyDescent="0.2">
      <c r="A5" s="14" t="s">
        <v>142</v>
      </c>
      <c r="B5" s="14" t="s">
        <v>143</v>
      </c>
      <c r="C5" s="14" t="s">
        <v>144</v>
      </c>
      <c r="D5" s="14">
        <v>20</v>
      </c>
      <c r="E5" s="14">
        <v>60</v>
      </c>
      <c r="F5" s="14">
        <v>100</v>
      </c>
      <c r="G5" s="14" t="s">
        <v>145</v>
      </c>
      <c r="H5" s="14" t="s">
        <v>146</v>
      </c>
      <c r="I5" s="14">
        <v>2500</v>
      </c>
      <c r="J5" s="14">
        <v>50</v>
      </c>
      <c r="K5" s="14" t="s">
        <v>147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x14ac:dyDescent="0.2">
      <c r="A6" s="14" t="s">
        <v>142</v>
      </c>
      <c r="B6" s="14" t="s">
        <v>148</v>
      </c>
      <c r="C6" s="14" t="s">
        <v>144</v>
      </c>
      <c r="D6" s="14">
        <v>40</v>
      </c>
      <c r="E6" s="14">
        <v>120</v>
      </c>
      <c r="F6" s="14">
        <v>200</v>
      </c>
      <c r="G6" s="14" t="s">
        <v>149</v>
      </c>
      <c r="H6" s="14" t="s">
        <v>150</v>
      </c>
      <c r="I6" s="14">
        <v>4000</v>
      </c>
      <c r="J6" s="14">
        <v>75</v>
      </c>
      <c r="K6" s="14" t="s">
        <v>151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x14ac:dyDescent="0.2">
      <c r="A7" s="14" t="s">
        <v>142</v>
      </c>
      <c r="B7" s="14" t="s">
        <v>152</v>
      </c>
      <c r="C7" s="14" t="s">
        <v>144</v>
      </c>
      <c r="D7" s="14">
        <v>60</v>
      </c>
      <c r="E7" s="14">
        <v>180</v>
      </c>
      <c r="F7" s="14">
        <v>300</v>
      </c>
      <c r="G7" s="14" t="s">
        <v>153</v>
      </c>
      <c r="H7" s="14" t="s">
        <v>154</v>
      </c>
      <c r="I7" s="14">
        <v>7000</v>
      </c>
      <c r="J7" s="14">
        <v>100</v>
      </c>
      <c r="K7" s="14" t="s">
        <v>155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x14ac:dyDescent="0.2">
      <c r="A8" s="14" t="s">
        <v>156</v>
      </c>
      <c r="B8" s="14" t="s">
        <v>157</v>
      </c>
      <c r="C8" s="14" t="s">
        <v>158</v>
      </c>
      <c r="D8" s="14">
        <v>10</v>
      </c>
      <c r="E8" s="14">
        <v>50</v>
      </c>
      <c r="F8" s="14">
        <v>100</v>
      </c>
      <c r="G8" s="14" t="s">
        <v>137</v>
      </c>
      <c r="H8" s="14" t="s">
        <v>146</v>
      </c>
      <c r="I8" s="14">
        <v>2500</v>
      </c>
      <c r="J8" s="14">
        <v>25</v>
      </c>
      <c r="K8" s="14" t="s">
        <v>159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x14ac:dyDescent="0.2">
      <c r="A9" s="14" t="s">
        <v>156</v>
      </c>
      <c r="B9" s="14" t="s">
        <v>160</v>
      </c>
      <c r="C9" s="14" t="s">
        <v>158</v>
      </c>
      <c r="D9" s="14">
        <v>15</v>
      </c>
      <c r="E9" s="14">
        <v>75</v>
      </c>
      <c r="F9" s="14">
        <v>150</v>
      </c>
      <c r="G9" s="14" t="s">
        <v>161</v>
      </c>
      <c r="H9" s="14" t="s">
        <v>150</v>
      </c>
      <c r="I9" s="14">
        <v>4000</v>
      </c>
      <c r="J9" s="14">
        <v>35</v>
      </c>
      <c r="K9" s="14" t="s">
        <v>162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x14ac:dyDescent="0.2">
      <c r="A10" s="14" t="s">
        <v>156</v>
      </c>
      <c r="B10" s="14" t="s">
        <v>163</v>
      </c>
      <c r="C10" s="14" t="s">
        <v>158</v>
      </c>
      <c r="D10" s="14">
        <v>20</v>
      </c>
      <c r="E10" s="14">
        <v>100</v>
      </c>
      <c r="F10" s="14">
        <v>200</v>
      </c>
      <c r="G10" s="14" t="s">
        <v>164</v>
      </c>
      <c r="H10" s="14" t="s">
        <v>154</v>
      </c>
      <c r="I10" s="14">
        <v>7000</v>
      </c>
      <c r="J10" s="14">
        <v>45</v>
      </c>
      <c r="K10" s="14" t="s">
        <v>165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x14ac:dyDescent="0.2">
      <c r="A11" s="14" t="s">
        <v>166</v>
      </c>
      <c r="B11" s="14" t="s">
        <v>167</v>
      </c>
      <c r="C11" s="14" t="s">
        <v>168</v>
      </c>
      <c r="D11" s="14">
        <v>24</v>
      </c>
      <c r="E11" s="14">
        <v>64</v>
      </c>
      <c r="F11" s="14">
        <v>80</v>
      </c>
      <c r="G11" s="14" t="s">
        <v>169</v>
      </c>
      <c r="H11" s="14" t="s">
        <v>170</v>
      </c>
      <c r="I11" s="14">
        <v>500</v>
      </c>
      <c r="J11" s="14">
        <v>10</v>
      </c>
      <c r="K11" s="14" t="s">
        <v>147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x14ac:dyDescent="0.2">
      <c r="A12" s="14" t="s">
        <v>166</v>
      </c>
      <c r="B12" s="14" t="s">
        <v>171</v>
      </c>
      <c r="C12" s="14" t="s">
        <v>168</v>
      </c>
      <c r="D12" s="14">
        <v>48</v>
      </c>
      <c r="E12" s="14">
        <v>128</v>
      </c>
      <c r="F12" s="14">
        <v>160</v>
      </c>
      <c r="G12" s="14" t="s">
        <v>172</v>
      </c>
      <c r="H12" s="14" t="s">
        <v>170</v>
      </c>
      <c r="I12" s="14">
        <v>1500</v>
      </c>
      <c r="J12" s="14">
        <v>15</v>
      </c>
      <c r="K12" s="14" t="s">
        <v>147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x14ac:dyDescent="0.2">
      <c r="A13" s="14" t="s">
        <v>173</v>
      </c>
      <c r="B13" s="14" t="s">
        <v>174</v>
      </c>
      <c r="C13" s="14" t="s">
        <v>175</v>
      </c>
      <c r="D13" s="14">
        <v>20</v>
      </c>
      <c r="E13" s="14">
        <v>100</v>
      </c>
      <c r="F13" s="14">
        <v>200</v>
      </c>
      <c r="G13" s="14" t="s">
        <v>137</v>
      </c>
      <c r="H13" s="14" t="s">
        <v>146</v>
      </c>
      <c r="I13" s="14">
        <v>4000</v>
      </c>
      <c r="J13" s="14">
        <v>-3000</v>
      </c>
      <c r="K13" s="14" t="s">
        <v>176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x14ac:dyDescent="0.2">
      <c r="A14" s="14" t="s">
        <v>173</v>
      </c>
      <c r="B14" s="14" t="s">
        <v>177</v>
      </c>
      <c r="C14" s="14" t="s">
        <v>175</v>
      </c>
      <c r="D14" s="14">
        <v>30</v>
      </c>
      <c r="E14" s="14">
        <v>150</v>
      </c>
      <c r="F14" s="14">
        <v>300</v>
      </c>
      <c r="G14" s="14" t="s">
        <v>137</v>
      </c>
      <c r="H14" s="14" t="s">
        <v>154</v>
      </c>
      <c r="I14" s="14">
        <v>8000</v>
      </c>
      <c r="J14" s="14">
        <v>-7000</v>
      </c>
      <c r="K14" s="14" t="s">
        <v>178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x14ac:dyDescent="0.2">
      <c r="A15" s="14" t="s">
        <v>173</v>
      </c>
      <c r="B15" s="14" t="s">
        <v>179</v>
      </c>
      <c r="C15" s="14" t="s">
        <v>175</v>
      </c>
      <c r="D15" s="14">
        <v>40</v>
      </c>
      <c r="E15" s="14">
        <v>200</v>
      </c>
      <c r="F15" s="14">
        <v>400</v>
      </c>
      <c r="G15" s="14" t="s">
        <v>137</v>
      </c>
      <c r="H15" s="14" t="s">
        <v>180</v>
      </c>
      <c r="I15" s="14">
        <v>12000</v>
      </c>
      <c r="J15" s="14">
        <v>-12000</v>
      </c>
      <c r="K15" s="14" t="s">
        <v>181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x14ac:dyDescent="0.2">
      <c r="A16" s="14" t="s">
        <v>182</v>
      </c>
      <c r="B16" s="14" t="s">
        <v>183</v>
      </c>
      <c r="C16" s="14" t="s">
        <v>184</v>
      </c>
      <c r="D16" s="14">
        <v>30</v>
      </c>
      <c r="E16" s="14">
        <v>60</v>
      </c>
      <c r="F16" s="14">
        <v>100</v>
      </c>
      <c r="G16" s="14" t="s">
        <v>185</v>
      </c>
      <c r="H16" s="14" t="s">
        <v>170</v>
      </c>
      <c r="I16" s="14">
        <v>2000</v>
      </c>
      <c r="J16" s="14">
        <v>30</v>
      </c>
      <c r="K16" s="14" t="s">
        <v>147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x14ac:dyDescent="0.2">
      <c r="A17" s="14" t="s">
        <v>182</v>
      </c>
      <c r="B17" s="14" t="s">
        <v>186</v>
      </c>
      <c r="C17" s="14" t="s">
        <v>184</v>
      </c>
      <c r="D17" s="14">
        <v>36</v>
      </c>
      <c r="E17" s="14">
        <v>72</v>
      </c>
      <c r="F17" s="14">
        <v>120</v>
      </c>
      <c r="G17" s="14" t="s">
        <v>187</v>
      </c>
      <c r="H17" s="14" t="s">
        <v>170</v>
      </c>
      <c r="I17" s="14">
        <v>3500</v>
      </c>
      <c r="J17" s="14">
        <v>50</v>
      </c>
      <c r="K17" s="14" t="s">
        <v>147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x14ac:dyDescent="0.2">
      <c r="A18" s="14" t="s">
        <v>188</v>
      </c>
      <c r="B18" s="14" t="s">
        <v>189</v>
      </c>
      <c r="C18" s="14" t="s">
        <v>190</v>
      </c>
      <c r="D18" s="14">
        <v>30</v>
      </c>
      <c r="E18" s="14">
        <v>60</v>
      </c>
      <c r="F18" s="14">
        <v>100</v>
      </c>
      <c r="G18" s="14" t="s">
        <v>191</v>
      </c>
      <c r="H18" s="14" t="s">
        <v>170</v>
      </c>
      <c r="I18" s="14">
        <v>1800</v>
      </c>
      <c r="J18" s="14">
        <v>40</v>
      </c>
      <c r="K18" s="14" t="s">
        <v>147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x14ac:dyDescent="0.2">
      <c r="A19" s="14" t="s">
        <v>188</v>
      </c>
      <c r="B19" s="14" t="s">
        <v>192</v>
      </c>
      <c r="C19" s="14" t="s">
        <v>190</v>
      </c>
      <c r="D19" s="14">
        <v>60</v>
      </c>
      <c r="E19" s="14">
        <v>120</v>
      </c>
      <c r="F19" s="14">
        <v>200</v>
      </c>
      <c r="G19" s="14" t="s">
        <v>193</v>
      </c>
      <c r="H19" s="14" t="s">
        <v>170</v>
      </c>
      <c r="I19" s="14">
        <v>3000</v>
      </c>
      <c r="J19" s="14">
        <v>60</v>
      </c>
      <c r="K19" s="14" t="s">
        <v>147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x14ac:dyDescent="0.2">
      <c r="A20" s="14" t="s">
        <v>194</v>
      </c>
      <c r="B20" s="14" t="s">
        <v>195</v>
      </c>
      <c r="C20" s="14" t="s">
        <v>196</v>
      </c>
      <c r="D20" s="14" t="s">
        <v>137</v>
      </c>
      <c r="E20" s="14" t="s">
        <v>137</v>
      </c>
      <c r="F20" s="14" t="s">
        <v>137</v>
      </c>
      <c r="G20" s="14" t="s">
        <v>137</v>
      </c>
      <c r="H20" s="14" t="s">
        <v>146</v>
      </c>
      <c r="I20" s="14">
        <v>500</v>
      </c>
      <c r="J20" s="14">
        <v>0</v>
      </c>
      <c r="K20" s="14" t="s">
        <v>197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x14ac:dyDescent="0.2">
      <c r="A21" s="14" t="s">
        <v>194</v>
      </c>
      <c r="B21" s="14" t="s">
        <v>198</v>
      </c>
      <c r="C21" s="14" t="s">
        <v>196</v>
      </c>
      <c r="D21" s="14" t="s">
        <v>137</v>
      </c>
      <c r="E21" s="14" t="s">
        <v>137</v>
      </c>
      <c r="F21" s="14" t="s">
        <v>137</v>
      </c>
      <c r="G21" s="14" t="s">
        <v>137</v>
      </c>
      <c r="H21" s="14" t="s">
        <v>154</v>
      </c>
      <c r="I21" s="14">
        <v>1500</v>
      </c>
      <c r="J21" s="14">
        <v>0</v>
      </c>
      <c r="K21" s="14" t="s">
        <v>197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x14ac:dyDescent="0.2">
      <c r="A22" s="14" t="s">
        <v>194</v>
      </c>
      <c r="B22" s="14" t="s">
        <v>199</v>
      </c>
      <c r="C22" s="14" t="s">
        <v>196</v>
      </c>
      <c r="D22" s="14" t="s">
        <v>137</v>
      </c>
      <c r="E22" s="14" t="s">
        <v>137</v>
      </c>
      <c r="F22" s="14" t="s">
        <v>137</v>
      </c>
      <c r="G22" s="14" t="s">
        <v>137</v>
      </c>
      <c r="H22" s="14" t="s">
        <v>180</v>
      </c>
      <c r="I22" s="14">
        <v>2500</v>
      </c>
      <c r="J22" s="14">
        <v>0</v>
      </c>
      <c r="K22" s="14" t="s">
        <v>200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x14ac:dyDescent="0.2">
      <c r="A23" s="14" t="s">
        <v>194</v>
      </c>
      <c r="B23" s="14" t="s">
        <v>201</v>
      </c>
      <c r="C23" s="14" t="s">
        <v>202</v>
      </c>
      <c r="D23" s="14" t="s">
        <v>137</v>
      </c>
      <c r="E23" s="14" t="s">
        <v>137</v>
      </c>
      <c r="F23" s="14" t="s">
        <v>137</v>
      </c>
      <c r="G23" s="14" t="s">
        <v>137</v>
      </c>
      <c r="H23" s="14" t="s">
        <v>146</v>
      </c>
      <c r="I23" s="14">
        <v>700</v>
      </c>
      <c r="J23" s="14">
        <v>20</v>
      </c>
      <c r="K23" s="14" t="s">
        <v>197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x14ac:dyDescent="0.2">
      <c r="A24" s="14" t="s">
        <v>194</v>
      </c>
      <c r="B24" s="14" t="s">
        <v>203</v>
      </c>
      <c r="C24" s="14" t="s">
        <v>202</v>
      </c>
      <c r="D24" s="14" t="s">
        <v>137</v>
      </c>
      <c r="E24" s="14" t="s">
        <v>137</v>
      </c>
      <c r="F24" s="14" t="s">
        <v>137</v>
      </c>
      <c r="G24" s="14" t="s">
        <v>137</v>
      </c>
      <c r="H24" s="14" t="s">
        <v>154</v>
      </c>
      <c r="I24" s="14">
        <v>1800</v>
      </c>
      <c r="J24" s="14">
        <v>30</v>
      </c>
      <c r="K24" s="14" t="s">
        <v>197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x14ac:dyDescent="0.2">
      <c r="A25" s="14" t="s">
        <v>194</v>
      </c>
      <c r="B25" s="14" t="s">
        <v>204</v>
      </c>
      <c r="C25" s="14" t="s">
        <v>202</v>
      </c>
      <c r="D25" s="14" t="s">
        <v>137</v>
      </c>
      <c r="E25" s="14" t="s">
        <v>137</v>
      </c>
      <c r="F25" s="14" t="s">
        <v>137</v>
      </c>
      <c r="G25" s="14" t="s">
        <v>137</v>
      </c>
      <c r="H25" s="14" t="s">
        <v>180</v>
      </c>
      <c r="I25" s="14">
        <v>3000</v>
      </c>
      <c r="J25" s="14">
        <v>40</v>
      </c>
      <c r="K25" s="14" t="s">
        <v>200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x14ac:dyDescent="0.2">
      <c r="A26" s="14" t="s">
        <v>194</v>
      </c>
      <c r="B26" s="14" t="s">
        <v>205</v>
      </c>
      <c r="C26" s="15" t="s">
        <v>206</v>
      </c>
      <c r="D26" s="14" t="s">
        <v>137</v>
      </c>
      <c r="E26" s="14" t="s">
        <v>137</v>
      </c>
      <c r="F26" s="14" t="s">
        <v>137</v>
      </c>
      <c r="G26" s="14" t="s">
        <v>137</v>
      </c>
      <c r="H26" s="14" t="s">
        <v>146</v>
      </c>
      <c r="I26" s="14">
        <v>700</v>
      </c>
      <c r="J26" s="14">
        <v>0</v>
      </c>
      <c r="K26" s="14" t="s">
        <v>197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x14ac:dyDescent="0.2">
      <c r="A27" s="14" t="s">
        <v>194</v>
      </c>
      <c r="B27" s="14" t="s">
        <v>207</v>
      </c>
      <c r="C27" s="15" t="s">
        <v>206</v>
      </c>
      <c r="D27" s="14" t="s">
        <v>137</v>
      </c>
      <c r="E27" s="14" t="s">
        <v>137</v>
      </c>
      <c r="F27" s="14" t="s">
        <v>137</v>
      </c>
      <c r="G27" s="14" t="s">
        <v>137</v>
      </c>
      <c r="H27" s="14" t="s">
        <v>154</v>
      </c>
      <c r="I27" s="14">
        <v>1800</v>
      </c>
      <c r="J27" s="14">
        <v>0</v>
      </c>
      <c r="K27" s="14" t="s">
        <v>197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x14ac:dyDescent="0.2">
      <c r="A28" s="14" t="s">
        <v>194</v>
      </c>
      <c r="B28" s="14" t="s">
        <v>208</v>
      </c>
      <c r="C28" s="15" t="s">
        <v>206</v>
      </c>
      <c r="D28" s="14" t="s">
        <v>137</v>
      </c>
      <c r="E28" s="14" t="s">
        <v>137</v>
      </c>
      <c r="F28" s="14" t="s">
        <v>137</v>
      </c>
      <c r="G28" s="14" t="s">
        <v>137</v>
      </c>
      <c r="H28" s="14" t="s">
        <v>180</v>
      </c>
      <c r="I28" s="14">
        <v>3000</v>
      </c>
      <c r="J28" s="14">
        <v>0</v>
      </c>
      <c r="K28" s="14" t="s">
        <v>200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x14ac:dyDescent="0.2">
      <c r="A29" s="14" t="s">
        <v>209</v>
      </c>
      <c r="B29" s="14" t="s">
        <v>210</v>
      </c>
      <c r="C29" s="14" t="s">
        <v>211</v>
      </c>
      <c r="D29" s="14">
        <v>50</v>
      </c>
      <c r="E29" s="14">
        <v>100</v>
      </c>
      <c r="F29" s="14">
        <v>200</v>
      </c>
      <c r="G29" s="14" t="s">
        <v>212</v>
      </c>
      <c r="H29" s="14" t="s">
        <v>150</v>
      </c>
      <c r="I29" s="14">
        <v>2000</v>
      </c>
      <c r="J29" s="14">
        <v>30</v>
      </c>
      <c r="K29" s="14" t="s">
        <v>213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x14ac:dyDescent="0.2">
      <c r="A30" s="14" t="s">
        <v>209</v>
      </c>
      <c r="B30" s="14" t="s">
        <v>214</v>
      </c>
      <c r="C30" s="14" t="s">
        <v>211</v>
      </c>
      <c r="D30" s="14">
        <v>75</v>
      </c>
      <c r="E30" s="14">
        <v>150</v>
      </c>
      <c r="F30" s="14">
        <v>300</v>
      </c>
      <c r="G30" s="14" t="s">
        <v>215</v>
      </c>
      <c r="H30" s="14" t="s">
        <v>150</v>
      </c>
      <c r="I30" s="14">
        <v>4000</v>
      </c>
      <c r="J30" s="14">
        <v>50</v>
      </c>
      <c r="K30" s="14" t="s">
        <v>213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x14ac:dyDescent="0.2">
      <c r="A31" s="14" t="s">
        <v>216</v>
      </c>
      <c r="B31" s="14" t="s">
        <v>217</v>
      </c>
      <c r="C31" s="14" t="s">
        <v>218</v>
      </c>
      <c r="D31" s="14">
        <v>30</v>
      </c>
      <c r="E31" s="14">
        <v>60</v>
      </c>
      <c r="F31" s="14">
        <v>100</v>
      </c>
      <c r="G31" s="14" t="s">
        <v>219</v>
      </c>
      <c r="H31" s="14" t="s">
        <v>146</v>
      </c>
      <c r="I31" s="14">
        <v>2000</v>
      </c>
      <c r="J31" s="14">
        <v>10</v>
      </c>
      <c r="K31" s="14" t="s">
        <v>147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x14ac:dyDescent="0.2">
      <c r="A32" s="14" t="s">
        <v>216</v>
      </c>
      <c r="B32" s="14" t="s">
        <v>220</v>
      </c>
      <c r="C32" s="14" t="s">
        <v>218</v>
      </c>
      <c r="D32" s="14">
        <v>36</v>
      </c>
      <c r="E32" s="14">
        <v>72</v>
      </c>
      <c r="F32" s="14">
        <v>120</v>
      </c>
      <c r="G32" s="14" t="s">
        <v>221</v>
      </c>
      <c r="H32" s="14" t="s">
        <v>150</v>
      </c>
      <c r="I32" s="14">
        <v>4000</v>
      </c>
      <c r="J32" s="14">
        <v>20</v>
      </c>
      <c r="K32" s="14" t="s">
        <v>222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x14ac:dyDescent="0.2">
      <c r="A33" s="14" t="s">
        <v>223</v>
      </c>
      <c r="B33" s="14" t="s">
        <v>224</v>
      </c>
      <c r="C33" s="14" t="s">
        <v>225</v>
      </c>
      <c r="D33" s="14">
        <v>25</v>
      </c>
      <c r="E33" s="14" t="s">
        <v>137</v>
      </c>
      <c r="F33" s="14">
        <v>100</v>
      </c>
      <c r="G33" s="14" t="s">
        <v>226</v>
      </c>
      <c r="H33" s="14" t="s">
        <v>227</v>
      </c>
      <c r="I33" s="14">
        <v>1200</v>
      </c>
      <c r="J33" s="14">
        <v>0</v>
      </c>
      <c r="K33" s="14" t="s">
        <v>228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x14ac:dyDescent="0.2">
      <c r="A34" s="14" t="s">
        <v>223</v>
      </c>
      <c r="B34" s="14" t="s">
        <v>229</v>
      </c>
      <c r="C34" s="14" t="s">
        <v>225</v>
      </c>
      <c r="D34" s="14">
        <v>40</v>
      </c>
      <c r="E34" s="14" t="s">
        <v>137</v>
      </c>
      <c r="F34" s="14">
        <v>160</v>
      </c>
      <c r="G34" s="14" t="s">
        <v>230</v>
      </c>
      <c r="H34" s="14" t="s">
        <v>231</v>
      </c>
      <c r="I34" s="14">
        <v>2000</v>
      </c>
      <c r="J34" s="14">
        <v>0</v>
      </c>
      <c r="K34" s="14" t="s">
        <v>232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x14ac:dyDescent="0.2">
      <c r="A35" s="14" t="s">
        <v>233</v>
      </c>
      <c r="B35" s="14" t="s">
        <v>234</v>
      </c>
      <c r="C35" s="14" t="s">
        <v>235</v>
      </c>
      <c r="D35" s="14" t="s">
        <v>137</v>
      </c>
      <c r="E35" s="14">
        <v>70</v>
      </c>
      <c r="F35" s="14">
        <v>100</v>
      </c>
      <c r="G35" s="14" t="s">
        <v>236</v>
      </c>
      <c r="H35" s="14" t="s">
        <v>237</v>
      </c>
      <c r="I35" s="14">
        <v>700</v>
      </c>
      <c r="J35" s="14">
        <v>20</v>
      </c>
      <c r="K35" s="14" t="s">
        <v>238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x14ac:dyDescent="0.2">
      <c r="A36" s="14" t="s">
        <v>239</v>
      </c>
      <c r="B36" s="14" t="s">
        <v>240</v>
      </c>
      <c r="C36" s="14" t="s">
        <v>241</v>
      </c>
      <c r="D36" s="14" t="s">
        <v>137</v>
      </c>
      <c r="E36" s="14" t="s">
        <v>137</v>
      </c>
      <c r="F36" s="14" t="s">
        <v>137</v>
      </c>
      <c r="G36" s="14" t="s">
        <v>242</v>
      </c>
      <c r="H36" s="14" t="s">
        <v>150</v>
      </c>
      <c r="I36" s="14">
        <v>1200</v>
      </c>
      <c r="J36" s="14">
        <v>20</v>
      </c>
      <c r="K36" s="14" t="s">
        <v>213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x14ac:dyDescent="0.2">
      <c r="A37" s="14" t="s">
        <v>239</v>
      </c>
      <c r="B37" s="14" t="s">
        <v>243</v>
      </c>
      <c r="C37" s="14" t="s">
        <v>241</v>
      </c>
      <c r="D37" s="14" t="s">
        <v>137</v>
      </c>
      <c r="E37" s="14" t="s">
        <v>137</v>
      </c>
      <c r="F37" s="14" t="s">
        <v>137</v>
      </c>
      <c r="G37" s="14" t="s">
        <v>244</v>
      </c>
      <c r="H37" s="14" t="s">
        <v>146</v>
      </c>
      <c r="I37" s="14">
        <v>1200</v>
      </c>
      <c r="J37" s="14">
        <v>0</v>
      </c>
      <c r="K37" s="14" t="s">
        <v>147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x14ac:dyDescent="0.2">
      <c r="A38" s="14" t="s">
        <v>239</v>
      </c>
      <c r="B38" s="14" t="s">
        <v>245</v>
      </c>
      <c r="C38" s="14" t="s">
        <v>241</v>
      </c>
      <c r="D38" s="14" t="s">
        <v>137</v>
      </c>
      <c r="E38" s="14" t="s">
        <v>137</v>
      </c>
      <c r="F38" s="14" t="s">
        <v>137</v>
      </c>
      <c r="G38" s="14" t="s">
        <v>246</v>
      </c>
      <c r="H38" s="14" t="s">
        <v>150</v>
      </c>
      <c r="I38" s="14">
        <v>2000</v>
      </c>
      <c r="J38" s="14">
        <v>0</v>
      </c>
      <c r="K38" s="14" t="s">
        <v>213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x14ac:dyDescent="0.2">
      <c r="A39" s="14" t="s">
        <v>239</v>
      </c>
      <c r="B39" s="14" t="s">
        <v>247</v>
      </c>
      <c r="C39" s="14" t="s">
        <v>241</v>
      </c>
      <c r="D39" s="14" t="s">
        <v>137</v>
      </c>
      <c r="E39" s="14" t="s">
        <v>137</v>
      </c>
      <c r="F39" s="14" t="s">
        <v>137</v>
      </c>
      <c r="G39" s="14" t="s">
        <v>248</v>
      </c>
      <c r="H39" s="14" t="s">
        <v>231</v>
      </c>
      <c r="I39" s="14">
        <v>3500</v>
      </c>
      <c r="J39" s="14">
        <v>20</v>
      </c>
      <c r="K39" s="14" t="s">
        <v>249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x14ac:dyDescent="0.2">
      <c r="A40" s="14" t="s">
        <v>250</v>
      </c>
      <c r="B40" s="14" t="s">
        <v>250</v>
      </c>
      <c r="C40" s="14" t="s">
        <v>251</v>
      </c>
      <c r="D40" s="14" t="s">
        <v>137</v>
      </c>
      <c r="E40" s="14" t="s">
        <v>137</v>
      </c>
      <c r="F40" s="14" t="s">
        <v>137</v>
      </c>
      <c r="G40" s="14" t="s">
        <v>252</v>
      </c>
      <c r="H40" s="14" t="s">
        <v>237</v>
      </c>
      <c r="I40" s="14">
        <v>10</v>
      </c>
      <c r="J40" s="14">
        <v>0</v>
      </c>
      <c r="K40" s="14" t="s">
        <v>137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x14ac:dyDescent="0.2">
      <c r="A41" s="14" t="s">
        <v>253</v>
      </c>
      <c r="B41" s="14" t="s">
        <v>254</v>
      </c>
      <c r="C41" s="14" t="s">
        <v>255</v>
      </c>
      <c r="D41" s="14" t="s">
        <v>137</v>
      </c>
      <c r="E41" s="14" t="s">
        <v>137</v>
      </c>
      <c r="F41" s="14" t="s">
        <v>137</v>
      </c>
      <c r="G41" s="14" t="s">
        <v>256</v>
      </c>
      <c r="H41" s="14" t="s">
        <v>137</v>
      </c>
      <c r="I41" s="14">
        <v>20</v>
      </c>
      <c r="J41" s="14">
        <v>1</v>
      </c>
      <c r="K41" s="14" t="s">
        <v>137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I1" sqref="I1"/>
    </sheetView>
  </sheetViews>
  <sheetFormatPr defaultColWidth="12.5703125" defaultRowHeight="15.75" customHeight="1" x14ac:dyDescent="0.2"/>
  <cols>
    <col min="2" max="2" width="17.140625" customWidth="1"/>
    <col min="3" max="3" width="18.42578125" customWidth="1"/>
    <col min="4" max="4" width="26.28515625" customWidth="1"/>
    <col min="5" max="5" width="11" customWidth="1"/>
    <col min="6" max="6" width="21" customWidth="1"/>
    <col min="7" max="7" width="16" customWidth="1"/>
    <col min="8" max="8" width="20.85546875" customWidth="1"/>
    <col min="9" max="9" width="25.42578125" customWidth="1"/>
    <col min="10" max="10" width="25.140625" customWidth="1"/>
  </cols>
  <sheetData>
    <row r="1" spans="1:28" x14ac:dyDescent="0.2">
      <c r="A1" t="s">
        <v>387</v>
      </c>
      <c r="B1" s="29" t="s">
        <v>375</v>
      </c>
      <c r="C1" s="29" t="s">
        <v>373</v>
      </c>
      <c r="D1" s="29" t="s">
        <v>383</v>
      </c>
      <c r="E1" s="29" t="s">
        <v>404</v>
      </c>
      <c r="F1" s="29" t="s">
        <v>405</v>
      </c>
      <c r="G1" s="29" t="s">
        <v>406</v>
      </c>
      <c r="H1" s="29" t="s">
        <v>407</v>
      </c>
      <c r="I1" s="29" t="s">
        <v>410</v>
      </c>
      <c r="J1" s="29" t="s">
        <v>408</v>
      </c>
      <c r="K1" s="28" t="s">
        <v>409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x14ac:dyDescent="0.2">
      <c r="A2">
        <v>0</v>
      </c>
      <c r="B2" s="14" t="s">
        <v>257</v>
      </c>
      <c r="C2" s="14" t="s">
        <v>258</v>
      </c>
      <c r="D2" s="14" t="s">
        <v>259</v>
      </c>
      <c r="E2" s="14">
        <v>80</v>
      </c>
      <c r="F2" s="14">
        <v>0</v>
      </c>
      <c r="G2" s="14">
        <v>0</v>
      </c>
      <c r="H2" s="14">
        <v>200</v>
      </c>
      <c r="I2" s="14"/>
      <c r="J2" s="14">
        <v>12</v>
      </c>
      <c r="K2" s="14">
        <v>0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x14ac:dyDescent="0.2">
      <c r="A3">
        <v>1</v>
      </c>
      <c r="B3" s="14" t="s">
        <v>257</v>
      </c>
      <c r="C3" s="14" t="s">
        <v>260</v>
      </c>
      <c r="D3" s="14" t="s">
        <v>261</v>
      </c>
      <c r="E3" s="14">
        <v>100</v>
      </c>
      <c r="F3" s="14">
        <v>0</v>
      </c>
      <c r="G3" s="14">
        <v>0</v>
      </c>
      <c r="H3" s="14">
        <v>250</v>
      </c>
      <c r="I3" s="14"/>
      <c r="J3" s="14">
        <v>15</v>
      </c>
      <c r="K3" s="14">
        <v>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x14ac:dyDescent="0.2">
      <c r="A4">
        <v>2</v>
      </c>
      <c r="B4" s="14" t="s">
        <v>257</v>
      </c>
      <c r="C4" s="14" t="s">
        <v>262</v>
      </c>
      <c r="D4" s="14" t="s">
        <v>263</v>
      </c>
      <c r="E4" s="14">
        <v>120</v>
      </c>
      <c r="F4" s="14">
        <v>0</v>
      </c>
      <c r="G4" s="14">
        <v>0</v>
      </c>
      <c r="H4" s="14">
        <v>300</v>
      </c>
      <c r="I4" s="14"/>
      <c r="J4" s="14">
        <v>18</v>
      </c>
      <c r="K4" s="14">
        <v>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x14ac:dyDescent="0.2">
      <c r="A5">
        <v>3</v>
      </c>
      <c r="B5" s="14" t="s">
        <v>257</v>
      </c>
      <c r="C5" s="14" t="s">
        <v>264</v>
      </c>
      <c r="D5" s="14" t="s">
        <v>265</v>
      </c>
      <c r="E5" s="14">
        <v>30</v>
      </c>
      <c r="F5" s="14">
        <v>0</v>
      </c>
      <c r="G5" s="14">
        <v>0</v>
      </c>
      <c r="H5" s="14">
        <v>150</v>
      </c>
      <c r="I5" s="14"/>
      <c r="J5" s="14">
        <v>20</v>
      </c>
      <c r="K5" s="14">
        <v>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x14ac:dyDescent="0.2">
      <c r="A6">
        <v>4</v>
      </c>
      <c r="B6" s="14" t="s">
        <v>257</v>
      </c>
      <c r="C6" s="14" t="s">
        <v>266</v>
      </c>
      <c r="D6" s="14" t="s">
        <v>267</v>
      </c>
      <c r="E6" s="14">
        <v>45</v>
      </c>
      <c r="F6" s="14">
        <v>0</v>
      </c>
      <c r="G6" s="14">
        <v>0</v>
      </c>
      <c r="H6" s="14">
        <v>200</v>
      </c>
      <c r="I6" s="14"/>
      <c r="J6" s="14">
        <v>25</v>
      </c>
      <c r="K6" s="14">
        <v>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x14ac:dyDescent="0.2">
      <c r="A7">
        <v>5</v>
      </c>
      <c r="B7" s="14" t="s">
        <v>257</v>
      </c>
      <c r="C7" s="14" t="s">
        <v>268</v>
      </c>
      <c r="D7" s="14" t="s">
        <v>269</v>
      </c>
      <c r="E7" s="14">
        <v>60</v>
      </c>
      <c r="F7" s="14">
        <v>0</v>
      </c>
      <c r="G7" s="14">
        <v>0</v>
      </c>
      <c r="H7" s="14">
        <v>250</v>
      </c>
      <c r="I7" s="14"/>
      <c r="J7" s="14">
        <v>30</v>
      </c>
      <c r="K7" s="14">
        <v>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x14ac:dyDescent="0.2">
      <c r="A8">
        <v>6</v>
      </c>
      <c r="B8" s="14" t="s">
        <v>270</v>
      </c>
      <c r="C8" s="14" t="s">
        <v>271</v>
      </c>
      <c r="D8" s="14" t="s">
        <v>272</v>
      </c>
      <c r="E8" s="14">
        <v>100</v>
      </c>
      <c r="F8" s="14">
        <v>1</v>
      </c>
      <c r="G8" s="14">
        <v>50</v>
      </c>
      <c r="H8" s="14">
        <v>200</v>
      </c>
      <c r="I8" s="14" t="s">
        <v>273</v>
      </c>
      <c r="J8" s="14">
        <v>8</v>
      </c>
      <c r="K8" s="14">
        <v>0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x14ac:dyDescent="0.2">
      <c r="A9">
        <v>7</v>
      </c>
      <c r="B9" s="14" t="s">
        <v>270</v>
      </c>
      <c r="C9" s="14" t="s">
        <v>274</v>
      </c>
      <c r="D9" s="14" t="s">
        <v>275</v>
      </c>
      <c r="E9" s="14">
        <v>120</v>
      </c>
      <c r="F9" s="14">
        <v>1</v>
      </c>
      <c r="G9" s="14">
        <v>50</v>
      </c>
      <c r="H9" s="14">
        <v>220</v>
      </c>
      <c r="I9" s="14" t="s">
        <v>273</v>
      </c>
      <c r="J9" s="14">
        <v>9</v>
      </c>
      <c r="K9" s="14">
        <v>0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x14ac:dyDescent="0.2">
      <c r="A10">
        <v>8</v>
      </c>
      <c r="B10" s="14" t="s">
        <v>270</v>
      </c>
      <c r="C10" s="14" t="s">
        <v>276</v>
      </c>
      <c r="D10" s="14" t="s">
        <v>277</v>
      </c>
      <c r="E10" s="14">
        <v>150</v>
      </c>
      <c r="F10" s="28">
        <v>1</v>
      </c>
      <c r="G10" s="14">
        <v>50</v>
      </c>
      <c r="H10" s="14">
        <v>250</v>
      </c>
      <c r="I10" s="14" t="s">
        <v>273</v>
      </c>
      <c r="J10" s="14">
        <v>10</v>
      </c>
      <c r="K10" s="14">
        <v>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x14ac:dyDescent="0.2">
      <c r="A11">
        <v>9</v>
      </c>
      <c r="B11" s="14" t="s">
        <v>278</v>
      </c>
      <c r="C11" s="14" t="s">
        <v>279</v>
      </c>
      <c r="D11" s="14" t="s">
        <v>280</v>
      </c>
      <c r="E11" s="14">
        <v>150</v>
      </c>
      <c r="F11" s="28">
        <v>2</v>
      </c>
      <c r="G11" s="14">
        <v>1.5</v>
      </c>
      <c r="H11" s="14">
        <v>200</v>
      </c>
      <c r="I11" s="14" t="s">
        <v>281</v>
      </c>
      <c r="J11" s="14">
        <v>5</v>
      </c>
      <c r="K11" s="14">
        <v>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x14ac:dyDescent="0.2">
      <c r="A12">
        <v>10</v>
      </c>
      <c r="B12" s="14" t="s">
        <v>278</v>
      </c>
      <c r="C12" s="14" t="s">
        <v>282</v>
      </c>
      <c r="D12" s="14" t="s">
        <v>283</v>
      </c>
      <c r="E12" s="14">
        <v>200</v>
      </c>
      <c r="F12" s="28">
        <v>2</v>
      </c>
      <c r="G12" s="14">
        <v>1.7</v>
      </c>
      <c r="H12" s="14">
        <v>300</v>
      </c>
      <c r="I12" s="14" t="s">
        <v>281</v>
      </c>
      <c r="J12" s="14">
        <v>5</v>
      </c>
      <c r="K12" s="14">
        <v>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x14ac:dyDescent="0.2">
      <c r="A13">
        <v>11</v>
      </c>
      <c r="B13" s="14" t="s">
        <v>278</v>
      </c>
      <c r="C13" s="14" t="s">
        <v>284</v>
      </c>
      <c r="D13" s="14" t="s">
        <v>285</v>
      </c>
      <c r="E13" s="14">
        <v>250</v>
      </c>
      <c r="F13" s="14">
        <v>2</v>
      </c>
      <c r="G13" s="14">
        <v>2</v>
      </c>
      <c r="H13" s="14">
        <v>400</v>
      </c>
      <c r="I13" s="14" t="s">
        <v>281</v>
      </c>
      <c r="J13" s="14">
        <v>5</v>
      </c>
      <c r="K13" s="14">
        <v>0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x14ac:dyDescent="0.2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2:28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2:28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2:28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2:28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28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2:28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2:28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2:28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2:28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2:28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2:28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2:28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2:28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2:28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2:28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2:28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2:28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2:28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2:28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2:28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2:28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2:28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2:28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2:28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2:28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2:28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2:28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2:28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2:28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2:28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2:28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2:28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2:28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2:28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2:28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2:28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2:28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2:28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2:28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2:28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2:28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2:28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2:28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2:28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2:28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2:28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2:28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2:28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2:28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2:28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2:28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2:28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2:28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2:28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2:28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2:28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2:28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2:28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2:28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2:28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2:28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2:28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2:28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2:28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2:28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2:28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2:28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2:28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2:28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2:28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2:28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2:28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2:28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2:28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2:28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2:28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2:28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2:28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2:28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2:28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2:28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2:28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2:28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2:28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2:28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2:28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2:28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2:28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2:28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2:28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2:28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2:28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2:28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2:28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2:28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2:28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2:28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2:28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2:28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2:28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2:28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2:28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2:28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2:28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2:28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2:28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2:28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2:28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2:28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2:28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2:28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2:28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2:28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2:28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2:28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2:28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2:28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2:28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2:28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2:28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2:28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2:28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2:28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2:28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2:28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2:28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2:28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2:28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2:28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2:28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2:28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2:28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2:28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2:28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2:28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2:28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2:28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2:28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2:28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2:28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2:28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2:28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2:28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2:28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2:28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2:28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2:28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2:28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2:28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2:28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2:28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2:28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2:28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2:28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2:28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2:28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2:28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2:28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2:28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2:28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2:28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2:28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2:28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2:28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2:28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2:28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2:28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2:28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2:28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2:28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2:28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2:28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2:28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2:28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2:28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2:28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2:28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2:28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2:28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2:28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2:28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2:28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2:28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2:28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2:28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2:28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2:28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2:28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2:28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2:28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2:28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2:28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2:28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2:28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2:28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2:28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2:28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2:28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2:28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2:28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2:28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2:28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2:28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2:28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2:28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2:28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2:28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2:28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2:28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2:28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2:28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2:28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2:28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2:28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2:28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2:28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2:28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2:28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2:28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2:28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2:28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2:28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2:28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2:28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2:28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2:28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2:28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2:28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2:28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2:28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2:28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2:28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2:28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2:28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2:28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2:28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2:28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2:28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2:28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2:28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2:28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2:28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2:28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2:28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2:28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2:28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2:28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2:28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2:28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2:28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2:28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2:28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2:28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2:28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2:28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2:28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2:28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2:28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2:28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2:28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2:28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2:28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2:28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2:28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2:28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2:28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2:28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2:28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2:28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2:28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2:28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2:28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2:28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2:28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2:28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2:28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2:28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2:28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2:28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2:28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2:28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2:28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2:28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2:28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2:28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2:28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2:28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2:28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2:28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2:28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2:28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2:28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2:28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2:28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2:28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2:28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2:28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2:28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2:28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2:28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2:28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2:28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2:28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2:28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2:28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2:28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2:28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2:28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2:28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2:28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2:28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2:28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2:28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2:28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2:28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2:28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2:28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2:28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2:28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2:28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2:28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2:28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2:28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2:28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2:28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2:28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2:28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2:28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2:28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2:28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2:28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2:28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2:28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2:28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2:28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2:28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2:28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2:28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2:28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2:28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2:28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2:28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2:28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2:28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2:28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2:28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2:28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2:28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2:28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2:28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2:28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2:28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2:28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2:28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2:28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2:28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2:28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2:28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2:28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2:28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2:28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2:28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2:28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2:28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2:28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2:28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2:28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2:28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2:28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2:28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2:28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2:28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2:28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2:28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2:28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2:28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2:28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2:28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2:28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2:28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2:28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2:28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2:28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2:28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2:28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2:28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2:28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2:28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2:28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2:28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2:28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2:28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2:28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2:28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2:28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2:28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2:28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2:28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2:28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2:28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2:28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2:28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2:28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2:28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2:28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2:28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2:28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2:28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2:28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2:28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2:28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2:28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2:28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2:28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2:28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2:28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2:28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2:28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2:28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2:28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2:28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2:28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2:28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2:28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2:28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2:28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2:28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2:28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2:28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2:28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2:28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2:28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2:28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2:28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2:28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2:28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2:28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2:28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2:28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2:28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2:28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2:28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2:28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2:28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2:28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2:28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2:28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2:28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2:28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2:28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2:28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2:28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2:28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2:28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2:28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2:28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2:28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2:28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2:28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2:28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2:28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2:28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2:28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2:28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2:28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2:28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2:28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2:28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2:28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2:28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2:28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2:28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2:28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2:28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2:28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2:28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2:28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2:28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2:28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2:28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2:28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2:28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2:28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2:28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2:28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2:28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2:28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2:28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2:28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2:28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2:28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2:28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2:28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2:28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2:28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2:28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2:28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2:28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2:28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2:28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2:28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2:28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2:28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2:28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2:28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2:28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2:28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2:28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2:28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2:28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2:28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2:28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2:28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2:28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2:28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2:28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2:28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2:28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2:28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2:28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2:28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2:28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2:28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2:28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2:28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2:28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2:28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2:28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2:28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2:28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2:28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2:28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2:28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2:28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2:28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2:28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2:28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2:28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2:28" x14ac:dyDescent="0.2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2:28" x14ac:dyDescent="0.2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2:28" x14ac:dyDescent="0.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2:28" x14ac:dyDescent="0.2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2:28" x14ac:dyDescent="0.2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2:28" x14ac:dyDescent="0.2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2:28" x14ac:dyDescent="0.2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2:28" x14ac:dyDescent="0.2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2:28" x14ac:dyDescent="0.2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2:28" x14ac:dyDescent="0.2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2:28" x14ac:dyDescent="0.2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2:28" x14ac:dyDescent="0.2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2:28" x14ac:dyDescent="0.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2:28" x14ac:dyDescent="0.2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2:28" x14ac:dyDescent="0.2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2:28" x14ac:dyDescent="0.2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2:28" x14ac:dyDescent="0.2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2:28" x14ac:dyDescent="0.2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2:28" x14ac:dyDescent="0.2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2:28" x14ac:dyDescent="0.2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2:28" x14ac:dyDescent="0.2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2:28" x14ac:dyDescent="0.2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2:28" x14ac:dyDescent="0.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2:28" x14ac:dyDescent="0.2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2:28" x14ac:dyDescent="0.2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2:28" x14ac:dyDescent="0.2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2:28" x14ac:dyDescent="0.2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2:28" x14ac:dyDescent="0.2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2:28" x14ac:dyDescent="0.2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2:28" x14ac:dyDescent="0.2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2:28" x14ac:dyDescent="0.2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2:28" x14ac:dyDescent="0.2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2:28" x14ac:dyDescent="0.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2:28" x14ac:dyDescent="0.2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2:28" x14ac:dyDescent="0.2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2:28" x14ac:dyDescent="0.2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2:28" x14ac:dyDescent="0.2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2:28" x14ac:dyDescent="0.2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2:28" x14ac:dyDescent="0.2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2:28" x14ac:dyDescent="0.2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2:28" x14ac:dyDescent="0.2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2:28" x14ac:dyDescent="0.2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2:28" x14ac:dyDescent="0.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2:28" x14ac:dyDescent="0.2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2:28" x14ac:dyDescent="0.2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2:28" x14ac:dyDescent="0.2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2:28" x14ac:dyDescent="0.2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2:28" x14ac:dyDescent="0.2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2:28" x14ac:dyDescent="0.2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2:28" x14ac:dyDescent="0.2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2:28" x14ac:dyDescent="0.2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2:28" x14ac:dyDescent="0.2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2:28" x14ac:dyDescent="0.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2:28" x14ac:dyDescent="0.2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2:28" x14ac:dyDescent="0.2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2:28" x14ac:dyDescent="0.2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2:28" x14ac:dyDescent="0.2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2:28" x14ac:dyDescent="0.2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2:28" x14ac:dyDescent="0.2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2:28" x14ac:dyDescent="0.2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2:28" x14ac:dyDescent="0.2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2:28" x14ac:dyDescent="0.2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2:28" x14ac:dyDescent="0.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2:28" x14ac:dyDescent="0.2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2:28" x14ac:dyDescent="0.2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2:28" x14ac:dyDescent="0.2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2:28" x14ac:dyDescent="0.2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2:28" x14ac:dyDescent="0.2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2:28" x14ac:dyDescent="0.2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2:28" x14ac:dyDescent="0.2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2:28" x14ac:dyDescent="0.2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2:28" x14ac:dyDescent="0.2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2:28" x14ac:dyDescent="0.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2:28" x14ac:dyDescent="0.2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2:28" x14ac:dyDescent="0.2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2:28" x14ac:dyDescent="0.2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2:28" x14ac:dyDescent="0.2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2:28" x14ac:dyDescent="0.2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2:28" x14ac:dyDescent="0.2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2:28" x14ac:dyDescent="0.2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2:28" x14ac:dyDescent="0.2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2:28" x14ac:dyDescent="0.2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2:28" x14ac:dyDescent="0.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2:28" x14ac:dyDescent="0.2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2:28" x14ac:dyDescent="0.2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2:28" x14ac:dyDescent="0.2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2:28" x14ac:dyDescent="0.2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2:28" x14ac:dyDescent="0.2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2:28" x14ac:dyDescent="0.2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2:28" x14ac:dyDescent="0.2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2:28" x14ac:dyDescent="0.2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2:28" x14ac:dyDescent="0.2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2:28" x14ac:dyDescent="0.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2:28" x14ac:dyDescent="0.2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2:28" x14ac:dyDescent="0.2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2:28" x14ac:dyDescent="0.2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2:28" x14ac:dyDescent="0.2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2:28" x14ac:dyDescent="0.2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2:28" x14ac:dyDescent="0.2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2:28" x14ac:dyDescent="0.2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2:28" x14ac:dyDescent="0.2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2:28" x14ac:dyDescent="0.2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2:28" x14ac:dyDescent="0.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2:28" x14ac:dyDescent="0.2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2:28" x14ac:dyDescent="0.2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2:28" x14ac:dyDescent="0.2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2:28" x14ac:dyDescent="0.2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2:28" x14ac:dyDescent="0.2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2:28" x14ac:dyDescent="0.2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2:28" x14ac:dyDescent="0.2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2:28" x14ac:dyDescent="0.2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2:28" x14ac:dyDescent="0.2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2:28" x14ac:dyDescent="0.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2:28" x14ac:dyDescent="0.2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2:28" x14ac:dyDescent="0.2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2:28" x14ac:dyDescent="0.2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2:28" x14ac:dyDescent="0.2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2:28" x14ac:dyDescent="0.2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2:28" x14ac:dyDescent="0.2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2:28" x14ac:dyDescent="0.2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2:28" x14ac:dyDescent="0.2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2:28" x14ac:dyDescent="0.2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2:28" x14ac:dyDescent="0.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2:28" x14ac:dyDescent="0.2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2:28" x14ac:dyDescent="0.2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2:28" x14ac:dyDescent="0.2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2:28" x14ac:dyDescent="0.2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2:28" x14ac:dyDescent="0.2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2:28" x14ac:dyDescent="0.2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2:28" x14ac:dyDescent="0.2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2:28" x14ac:dyDescent="0.2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2:28" x14ac:dyDescent="0.2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2:28" x14ac:dyDescent="0.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2:28" x14ac:dyDescent="0.2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2:28" x14ac:dyDescent="0.2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2:28" x14ac:dyDescent="0.2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2:28" x14ac:dyDescent="0.2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2:28" x14ac:dyDescent="0.2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2:28" x14ac:dyDescent="0.2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2:28" x14ac:dyDescent="0.2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2:28" x14ac:dyDescent="0.2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2:28" x14ac:dyDescent="0.2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2:28" x14ac:dyDescent="0.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2:28" x14ac:dyDescent="0.2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2:28" x14ac:dyDescent="0.2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2:28" x14ac:dyDescent="0.2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2:28" x14ac:dyDescent="0.2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2:28" x14ac:dyDescent="0.2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2:28" x14ac:dyDescent="0.2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2:28" x14ac:dyDescent="0.2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2:28" x14ac:dyDescent="0.2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2:28" x14ac:dyDescent="0.2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2:28" x14ac:dyDescent="0.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2:28" x14ac:dyDescent="0.2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2:28" x14ac:dyDescent="0.2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2:28" x14ac:dyDescent="0.2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2:28" x14ac:dyDescent="0.2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2:28" x14ac:dyDescent="0.2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2:28" x14ac:dyDescent="0.2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2:28" x14ac:dyDescent="0.2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2:28" x14ac:dyDescent="0.2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2:28" x14ac:dyDescent="0.2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2:28" x14ac:dyDescent="0.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2:28" x14ac:dyDescent="0.2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2:28" x14ac:dyDescent="0.2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2:28" x14ac:dyDescent="0.2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2:28" x14ac:dyDescent="0.2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2:28" x14ac:dyDescent="0.2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2:28" x14ac:dyDescent="0.2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2:28" x14ac:dyDescent="0.2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2:28" x14ac:dyDescent="0.2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2:28" x14ac:dyDescent="0.2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2:28" x14ac:dyDescent="0.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2:28" x14ac:dyDescent="0.2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2:28" x14ac:dyDescent="0.2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2:28" x14ac:dyDescent="0.2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2:28" x14ac:dyDescent="0.2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2:28" x14ac:dyDescent="0.2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2:28" x14ac:dyDescent="0.2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2:28" x14ac:dyDescent="0.2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2:28" x14ac:dyDescent="0.2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2:28" x14ac:dyDescent="0.2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2:28" x14ac:dyDescent="0.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2:28" x14ac:dyDescent="0.2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2:28" x14ac:dyDescent="0.2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2:28" x14ac:dyDescent="0.2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2:28" x14ac:dyDescent="0.2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2:28" x14ac:dyDescent="0.2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2:28" x14ac:dyDescent="0.2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2:28" x14ac:dyDescent="0.2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2:28" x14ac:dyDescent="0.2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2:28" x14ac:dyDescent="0.2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2:28" x14ac:dyDescent="0.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2:28" x14ac:dyDescent="0.2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2:28" x14ac:dyDescent="0.2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2:28" x14ac:dyDescent="0.2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2:28" x14ac:dyDescent="0.2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2:28" x14ac:dyDescent="0.2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2:28" x14ac:dyDescent="0.2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2:28" x14ac:dyDescent="0.2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2:28" x14ac:dyDescent="0.2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2:28" x14ac:dyDescent="0.2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2:28" x14ac:dyDescent="0.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2:28" x14ac:dyDescent="0.2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2:28" x14ac:dyDescent="0.2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2:28" x14ac:dyDescent="0.2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2:28" x14ac:dyDescent="0.2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2:28" x14ac:dyDescent="0.2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2:28" x14ac:dyDescent="0.2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2:28" x14ac:dyDescent="0.2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2:28" x14ac:dyDescent="0.2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2:28" x14ac:dyDescent="0.2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2:28" x14ac:dyDescent="0.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2:28" x14ac:dyDescent="0.2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2:28" x14ac:dyDescent="0.2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2:28" x14ac:dyDescent="0.2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2:28" x14ac:dyDescent="0.2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2:28" x14ac:dyDescent="0.2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2:28" x14ac:dyDescent="0.2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2:28" x14ac:dyDescent="0.2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2:28" x14ac:dyDescent="0.2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2:28" x14ac:dyDescent="0.2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2:28" x14ac:dyDescent="0.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2:28" x14ac:dyDescent="0.2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2:28" x14ac:dyDescent="0.2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2:28" x14ac:dyDescent="0.2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2:28" x14ac:dyDescent="0.2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2:28" x14ac:dyDescent="0.2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2:28" x14ac:dyDescent="0.2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2:28" x14ac:dyDescent="0.2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2:28" x14ac:dyDescent="0.2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2:28" x14ac:dyDescent="0.2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2:28" x14ac:dyDescent="0.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2:28" x14ac:dyDescent="0.2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2:28" x14ac:dyDescent="0.2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2:28" x14ac:dyDescent="0.2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2:28" x14ac:dyDescent="0.2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2:28" x14ac:dyDescent="0.2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2:28" x14ac:dyDescent="0.2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2:28" x14ac:dyDescent="0.2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2:28" x14ac:dyDescent="0.2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2:28" x14ac:dyDescent="0.2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2:28" x14ac:dyDescent="0.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2:28" x14ac:dyDescent="0.2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2:28" x14ac:dyDescent="0.2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2:28" x14ac:dyDescent="0.2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2:28" x14ac:dyDescent="0.2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2:28" x14ac:dyDescent="0.2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2:28" x14ac:dyDescent="0.2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2:28" x14ac:dyDescent="0.2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2:28" x14ac:dyDescent="0.2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2:28" x14ac:dyDescent="0.2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2:28" x14ac:dyDescent="0.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2:28" x14ac:dyDescent="0.2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2:28" x14ac:dyDescent="0.2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2:28" x14ac:dyDescent="0.2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2:28" x14ac:dyDescent="0.2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2:28" x14ac:dyDescent="0.2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2:28" x14ac:dyDescent="0.2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2:28" x14ac:dyDescent="0.2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2:28" x14ac:dyDescent="0.2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2:28" x14ac:dyDescent="0.2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2:28" x14ac:dyDescent="0.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2:28" x14ac:dyDescent="0.2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2:28" x14ac:dyDescent="0.2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2:28" x14ac:dyDescent="0.2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2:28" x14ac:dyDescent="0.2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2:28" x14ac:dyDescent="0.2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2:28" x14ac:dyDescent="0.2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2:28" x14ac:dyDescent="0.2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2:28" x14ac:dyDescent="0.2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2:28" x14ac:dyDescent="0.2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2:28" x14ac:dyDescent="0.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2:28" x14ac:dyDescent="0.2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2:28" x14ac:dyDescent="0.2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2:28" x14ac:dyDescent="0.2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2:28" x14ac:dyDescent="0.2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2:28" x14ac:dyDescent="0.2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2:28" x14ac:dyDescent="0.2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2:28" x14ac:dyDescent="0.2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2:28" x14ac:dyDescent="0.2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2:28" x14ac:dyDescent="0.2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2:28" x14ac:dyDescent="0.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2:28" x14ac:dyDescent="0.2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2:28" x14ac:dyDescent="0.2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2:28" x14ac:dyDescent="0.2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2:28" x14ac:dyDescent="0.2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2:28" x14ac:dyDescent="0.2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2:28" x14ac:dyDescent="0.2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2:28" x14ac:dyDescent="0.2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2:28" x14ac:dyDescent="0.2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2:28" x14ac:dyDescent="0.2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2:28" x14ac:dyDescent="0.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2:28" x14ac:dyDescent="0.2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2:28" x14ac:dyDescent="0.2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2:28" x14ac:dyDescent="0.2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2:28" x14ac:dyDescent="0.2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2:28" x14ac:dyDescent="0.2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2:28" x14ac:dyDescent="0.2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2:28" x14ac:dyDescent="0.2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2:28" x14ac:dyDescent="0.2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2:28" x14ac:dyDescent="0.2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2:28" x14ac:dyDescent="0.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2:28" x14ac:dyDescent="0.2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2:28" x14ac:dyDescent="0.2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2:28" x14ac:dyDescent="0.2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2:28" x14ac:dyDescent="0.2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2:28" x14ac:dyDescent="0.2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2:28" x14ac:dyDescent="0.2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2:28" x14ac:dyDescent="0.2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2:28" x14ac:dyDescent="0.2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2:28" x14ac:dyDescent="0.2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2:28" x14ac:dyDescent="0.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2:28" x14ac:dyDescent="0.2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2:28" x14ac:dyDescent="0.2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2:28" x14ac:dyDescent="0.2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2:28" x14ac:dyDescent="0.2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2:28" x14ac:dyDescent="0.2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2:28" x14ac:dyDescent="0.2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2:28" x14ac:dyDescent="0.2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2:28" x14ac:dyDescent="0.2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2:28" x14ac:dyDescent="0.2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2:28" x14ac:dyDescent="0.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2:28" x14ac:dyDescent="0.2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2:28" x14ac:dyDescent="0.2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2:28" x14ac:dyDescent="0.2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2:28" x14ac:dyDescent="0.2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2:28" x14ac:dyDescent="0.2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2:28" x14ac:dyDescent="0.2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2:28" x14ac:dyDescent="0.2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2:28" x14ac:dyDescent="0.2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2:28" x14ac:dyDescent="0.2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2:28" x14ac:dyDescent="0.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2:28" x14ac:dyDescent="0.2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2:28" x14ac:dyDescent="0.2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2:28" x14ac:dyDescent="0.2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2:28" x14ac:dyDescent="0.2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2:28" x14ac:dyDescent="0.2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2:28" x14ac:dyDescent="0.2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2:28" x14ac:dyDescent="0.2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2:28" x14ac:dyDescent="0.2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2:28" x14ac:dyDescent="0.2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2:28" x14ac:dyDescent="0.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2:28" x14ac:dyDescent="0.2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2:28" x14ac:dyDescent="0.2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2:28" x14ac:dyDescent="0.2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2:28" x14ac:dyDescent="0.2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2:28" x14ac:dyDescent="0.2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2:28" x14ac:dyDescent="0.2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2:28" x14ac:dyDescent="0.2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2:28" x14ac:dyDescent="0.2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2:28" x14ac:dyDescent="0.2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2:28" x14ac:dyDescent="0.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2:28" x14ac:dyDescent="0.2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2:28" x14ac:dyDescent="0.2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2:28" x14ac:dyDescent="0.2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2:28" x14ac:dyDescent="0.2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2:28" x14ac:dyDescent="0.2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2:28" x14ac:dyDescent="0.2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2:28" x14ac:dyDescent="0.2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2:28" x14ac:dyDescent="0.2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2:28" x14ac:dyDescent="0.2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2:28" x14ac:dyDescent="0.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2:28" x14ac:dyDescent="0.2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2:28" x14ac:dyDescent="0.2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2:28" x14ac:dyDescent="0.2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2:28" x14ac:dyDescent="0.2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2:28" x14ac:dyDescent="0.2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2:28" x14ac:dyDescent="0.2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2:28" x14ac:dyDescent="0.2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2:28" x14ac:dyDescent="0.2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2:28" x14ac:dyDescent="0.2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2:28" x14ac:dyDescent="0.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2:28" x14ac:dyDescent="0.2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2:28" x14ac:dyDescent="0.2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2:28" x14ac:dyDescent="0.2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2:28" x14ac:dyDescent="0.2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2:28" x14ac:dyDescent="0.2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2:28" x14ac:dyDescent="0.2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2:28" x14ac:dyDescent="0.2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2:28" x14ac:dyDescent="0.2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2:28" x14ac:dyDescent="0.2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2:28" x14ac:dyDescent="0.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2:28" x14ac:dyDescent="0.2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2:28" x14ac:dyDescent="0.2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2:28" x14ac:dyDescent="0.2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2:28" x14ac:dyDescent="0.2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2:28" x14ac:dyDescent="0.2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2:28" x14ac:dyDescent="0.2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2:28" x14ac:dyDescent="0.2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2:28" x14ac:dyDescent="0.2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2:28" x14ac:dyDescent="0.2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2:28" x14ac:dyDescent="0.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2:28" x14ac:dyDescent="0.2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2:28" x14ac:dyDescent="0.2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2:28" x14ac:dyDescent="0.2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2:28" x14ac:dyDescent="0.2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2:28" x14ac:dyDescent="0.2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2:28" x14ac:dyDescent="0.2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2:28" x14ac:dyDescent="0.2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2:28" x14ac:dyDescent="0.2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2:28" x14ac:dyDescent="0.2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2:28" x14ac:dyDescent="0.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2:28" x14ac:dyDescent="0.2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2:28" x14ac:dyDescent="0.2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2:28" x14ac:dyDescent="0.2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2:28" x14ac:dyDescent="0.2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2:28" x14ac:dyDescent="0.2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2:28" x14ac:dyDescent="0.2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2:28" x14ac:dyDescent="0.2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2:28" x14ac:dyDescent="0.2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2:28" x14ac:dyDescent="0.2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2:28" x14ac:dyDescent="0.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2:28" x14ac:dyDescent="0.2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2:28" x14ac:dyDescent="0.2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2:28" x14ac:dyDescent="0.2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2:28" x14ac:dyDescent="0.2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2:28" x14ac:dyDescent="0.2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2:28" x14ac:dyDescent="0.2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2:28" x14ac:dyDescent="0.2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2:28" x14ac:dyDescent="0.2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2:28" x14ac:dyDescent="0.2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2:28" x14ac:dyDescent="0.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2:28" x14ac:dyDescent="0.2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2:28" x14ac:dyDescent="0.2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2:28" x14ac:dyDescent="0.2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2:28" x14ac:dyDescent="0.2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2:28" x14ac:dyDescent="0.2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2:28" x14ac:dyDescent="0.2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2:28" x14ac:dyDescent="0.2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2:28" x14ac:dyDescent="0.2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2:28" x14ac:dyDescent="0.2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spans="2:28" x14ac:dyDescent="0.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spans="2:28" x14ac:dyDescent="0.2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spans="2:28" x14ac:dyDescent="0.2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spans="2:28" x14ac:dyDescent="0.2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spans="2:28" x14ac:dyDescent="0.2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spans="2:28" x14ac:dyDescent="0.2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 spans="2:28" x14ac:dyDescent="0.2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 spans="2:28" x14ac:dyDescent="0.2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 spans="2:28" x14ac:dyDescent="0.2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C0D6-634E-46D5-BF7D-2F5601219385}">
  <dimension ref="A1:I13"/>
  <sheetViews>
    <sheetView tabSelected="1" workbookViewId="0">
      <selection activeCell="G14" sqref="G14"/>
    </sheetView>
  </sheetViews>
  <sheetFormatPr defaultRowHeight="12.75" x14ac:dyDescent="0.2"/>
  <cols>
    <col min="2" max="2" width="20.85546875" customWidth="1"/>
    <col min="3" max="3" width="31" customWidth="1"/>
  </cols>
  <sheetData>
    <row r="1" spans="1:9" x14ac:dyDescent="0.2">
      <c r="A1" s="32" t="s">
        <v>387</v>
      </c>
      <c r="B1" s="33" t="s">
        <v>4</v>
      </c>
      <c r="C1" s="33" t="s">
        <v>389</v>
      </c>
      <c r="D1" s="30"/>
      <c r="E1" s="31"/>
      <c r="F1" s="31"/>
      <c r="G1" s="31"/>
      <c r="H1" s="31"/>
      <c r="I1" s="31"/>
    </row>
    <row r="2" spans="1:9" ht="14.25" x14ac:dyDescent="0.2">
      <c r="A2">
        <v>0</v>
      </c>
      <c r="B2" s="28" t="s">
        <v>390</v>
      </c>
      <c r="C2" s="34" t="s">
        <v>391</v>
      </c>
      <c r="D2" s="14"/>
      <c r="E2" s="14"/>
      <c r="F2" s="14"/>
      <c r="G2" s="14"/>
      <c r="H2" s="14"/>
      <c r="I2" s="14"/>
    </row>
    <row r="3" spans="1:9" ht="14.25" x14ac:dyDescent="0.2">
      <c r="A3">
        <v>1</v>
      </c>
      <c r="B3" s="28" t="s">
        <v>388</v>
      </c>
      <c r="C3" s="35" t="s">
        <v>392</v>
      </c>
      <c r="D3" s="28"/>
      <c r="E3" s="14"/>
      <c r="F3" s="14"/>
      <c r="G3" s="14"/>
      <c r="H3" s="14"/>
      <c r="I3" s="14"/>
    </row>
    <row r="4" spans="1:9" ht="14.25" x14ac:dyDescent="0.2">
      <c r="A4">
        <v>2</v>
      </c>
      <c r="B4" s="28" t="s">
        <v>394</v>
      </c>
      <c r="C4" s="34" t="s">
        <v>393</v>
      </c>
      <c r="D4" s="14"/>
      <c r="E4" s="14"/>
      <c r="F4" s="14"/>
      <c r="G4" s="14"/>
      <c r="H4" s="14"/>
      <c r="I4" s="14"/>
    </row>
    <row r="5" spans="1:9" x14ac:dyDescent="0.2">
      <c r="B5" s="14"/>
      <c r="C5" s="14"/>
      <c r="D5" s="14"/>
      <c r="E5" s="14"/>
      <c r="F5" s="14"/>
      <c r="G5" s="14"/>
      <c r="H5" s="14"/>
      <c r="I5" s="14"/>
    </row>
    <row r="6" spans="1:9" x14ac:dyDescent="0.2">
      <c r="B6" s="14"/>
      <c r="C6" s="14"/>
      <c r="D6" s="14"/>
      <c r="E6" s="14"/>
      <c r="F6" s="14"/>
      <c r="G6" s="14"/>
      <c r="H6" s="14"/>
      <c r="I6" s="14"/>
    </row>
    <row r="7" spans="1:9" x14ac:dyDescent="0.2">
      <c r="B7" s="14"/>
      <c r="C7" s="14"/>
      <c r="D7" s="14"/>
      <c r="E7" s="14"/>
      <c r="F7" s="14"/>
      <c r="G7" s="14"/>
      <c r="H7" s="14"/>
      <c r="I7" s="14"/>
    </row>
    <row r="8" spans="1:9" x14ac:dyDescent="0.2">
      <c r="B8" s="14"/>
      <c r="C8" s="14"/>
      <c r="D8" s="14"/>
      <c r="E8" s="14"/>
      <c r="F8" s="14"/>
      <c r="G8" s="14"/>
      <c r="H8" s="14"/>
      <c r="I8" s="14"/>
    </row>
    <row r="9" spans="1:9" x14ac:dyDescent="0.2">
      <c r="B9" s="14"/>
      <c r="C9" s="14"/>
      <c r="D9" s="14"/>
      <c r="E9" s="14"/>
      <c r="F9" s="14"/>
      <c r="G9" s="14"/>
      <c r="H9" s="14"/>
      <c r="I9" s="14"/>
    </row>
    <row r="10" spans="1:9" x14ac:dyDescent="0.2">
      <c r="B10" s="14"/>
      <c r="C10" s="14"/>
      <c r="D10" s="14"/>
      <c r="E10" s="14"/>
      <c r="F10" s="14"/>
      <c r="G10" s="14"/>
      <c r="H10" s="14"/>
      <c r="I10" s="14"/>
    </row>
    <row r="11" spans="1:9" x14ac:dyDescent="0.2">
      <c r="B11" s="14"/>
      <c r="C11" s="14"/>
      <c r="D11" s="14"/>
      <c r="E11" s="14"/>
      <c r="F11" s="14"/>
      <c r="G11" s="14"/>
      <c r="H11" s="14"/>
      <c r="I11" s="14"/>
    </row>
    <row r="12" spans="1:9" x14ac:dyDescent="0.2">
      <c r="B12" s="14"/>
      <c r="C12" s="14"/>
      <c r="D12" s="14"/>
      <c r="E12" s="14"/>
      <c r="F12" s="14"/>
      <c r="G12" s="14"/>
      <c r="H12" s="14"/>
      <c r="I12" s="14"/>
    </row>
    <row r="13" spans="1:9" x14ac:dyDescent="0.2">
      <c r="B13" s="14"/>
      <c r="C13" s="14"/>
      <c r="D13" s="14"/>
      <c r="E13" s="14"/>
      <c r="F13" s="14"/>
      <c r="G13" s="14"/>
      <c r="H13" s="14"/>
      <c r="I13" s="14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B10" sqref="B10"/>
    </sheetView>
  </sheetViews>
  <sheetFormatPr defaultColWidth="12.5703125" defaultRowHeight="15.75" customHeight="1" x14ac:dyDescent="0.2"/>
  <cols>
    <col min="6" max="6" width="34.5703125" customWidth="1"/>
  </cols>
  <sheetData>
    <row r="1" spans="1:26" x14ac:dyDescent="0.2">
      <c r="A1" s="16" t="s">
        <v>286</v>
      </c>
      <c r="B1" s="16" t="s">
        <v>3</v>
      </c>
      <c r="C1" s="16" t="s">
        <v>287</v>
      </c>
      <c r="D1" s="16" t="s">
        <v>288</v>
      </c>
      <c r="E1" s="16" t="s">
        <v>289</v>
      </c>
      <c r="F1" s="16" t="s">
        <v>126</v>
      </c>
      <c r="G1" s="16" t="s">
        <v>290</v>
      </c>
      <c r="H1" s="16" t="s">
        <v>291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18">
        <v>0</v>
      </c>
      <c r="B2" s="18" t="s">
        <v>292</v>
      </c>
      <c r="C2" s="18">
        <f t="shared" ref="C2:D2" si="0">1</f>
        <v>1</v>
      </c>
      <c r="D2" s="18">
        <f t="shared" si="0"/>
        <v>1</v>
      </c>
      <c r="E2" s="18">
        <v>0</v>
      </c>
      <c r="F2" s="18" t="s">
        <v>293</v>
      </c>
      <c r="G2" s="18" t="s">
        <v>294</v>
      </c>
      <c r="H2" s="18" t="s">
        <v>137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18">
        <v>1</v>
      </c>
      <c r="B3" s="18" t="s">
        <v>295</v>
      </c>
      <c r="C3" s="18">
        <f>7</f>
        <v>7</v>
      </c>
      <c r="D3" s="18">
        <v>2</v>
      </c>
      <c r="E3" s="18">
        <v>0</v>
      </c>
      <c r="F3" s="18" t="s">
        <v>296</v>
      </c>
      <c r="G3" s="18" t="s">
        <v>297</v>
      </c>
      <c r="H3" s="18" t="s">
        <v>298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18">
        <v>2</v>
      </c>
      <c r="B4" s="18" t="s">
        <v>299</v>
      </c>
      <c r="C4" s="18">
        <v>15</v>
      </c>
      <c r="D4" s="18">
        <v>3</v>
      </c>
      <c r="E4" s="18">
        <v>0</v>
      </c>
      <c r="F4" s="18" t="s">
        <v>300</v>
      </c>
      <c r="G4" s="18" t="s">
        <v>301</v>
      </c>
      <c r="H4" s="18" t="s">
        <v>298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18">
        <v>3</v>
      </c>
      <c r="B5" s="18" t="s">
        <v>302</v>
      </c>
      <c r="C5" s="18">
        <f>2</f>
        <v>2</v>
      </c>
      <c r="D5" s="18">
        <v>-6</v>
      </c>
      <c r="E5" s="18">
        <v>0</v>
      </c>
      <c r="F5" s="18" t="s">
        <v>303</v>
      </c>
      <c r="G5" s="18" t="s">
        <v>294</v>
      </c>
      <c r="H5" s="18" t="s">
        <v>137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18">
        <v>4</v>
      </c>
      <c r="B6" s="18" t="s">
        <v>304</v>
      </c>
      <c r="C6" s="18">
        <f>6</f>
        <v>6</v>
      </c>
      <c r="D6" s="18">
        <v>-2</v>
      </c>
      <c r="E6" s="18">
        <f>5</f>
        <v>5</v>
      </c>
      <c r="F6" s="18" t="s">
        <v>305</v>
      </c>
      <c r="G6" s="18" t="s">
        <v>294</v>
      </c>
      <c r="H6" s="18" t="s">
        <v>137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18">
        <v>5</v>
      </c>
      <c r="B7" s="18" t="s">
        <v>306</v>
      </c>
      <c r="C7" s="18">
        <f>10</f>
        <v>10</v>
      </c>
      <c r="D7" s="18">
        <f>2</f>
        <v>2</v>
      </c>
      <c r="E7" s="18">
        <f>10</f>
        <v>10</v>
      </c>
      <c r="F7" s="18" t="s">
        <v>307</v>
      </c>
      <c r="G7" s="18" t="s">
        <v>294</v>
      </c>
      <c r="H7" s="18" t="s">
        <v>137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8">
        <v>6</v>
      </c>
      <c r="B8" s="18" t="s">
        <v>308</v>
      </c>
      <c r="C8" s="18">
        <f>14</f>
        <v>14</v>
      </c>
      <c r="D8" s="18">
        <f>6</f>
        <v>6</v>
      </c>
      <c r="E8" s="18">
        <f>15</f>
        <v>15</v>
      </c>
      <c r="F8" s="18" t="s">
        <v>309</v>
      </c>
      <c r="G8" s="18" t="s">
        <v>294</v>
      </c>
      <c r="H8" s="18" t="s">
        <v>137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8">
        <v>7</v>
      </c>
      <c r="B9" s="18" t="s">
        <v>310</v>
      </c>
      <c r="C9" s="18">
        <f>18</f>
        <v>18</v>
      </c>
      <c r="D9" s="18">
        <f>10</f>
        <v>10</v>
      </c>
      <c r="E9" s="18">
        <f>20</f>
        <v>20</v>
      </c>
      <c r="F9" s="18" t="s">
        <v>311</v>
      </c>
      <c r="G9" s="18" t="s">
        <v>294</v>
      </c>
      <c r="H9" s="18" t="s">
        <v>137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8">
        <v>8</v>
      </c>
      <c r="B10" s="18" t="s">
        <v>312</v>
      </c>
      <c r="C10" s="18">
        <f>17</f>
        <v>17</v>
      </c>
      <c r="D10" s="18">
        <v>0</v>
      </c>
      <c r="E10" s="18">
        <f>10</f>
        <v>10</v>
      </c>
      <c r="F10" s="18" t="s">
        <v>313</v>
      </c>
      <c r="G10" s="18" t="s">
        <v>314</v>
      </c>
      <c r="H10" s="18" t="s">
        <v>6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8">
        <v>9</v>
      </c>
      <c r="B11" s="18" t="s">
        <v>315</v>
      </c>
      <c r="C11" s="18">
        <f>20</f>
        <v>20</v>
      </c>
      <c r="D11" s="18">
        <v>-5</v>
      </c>
      <c r="E11" s="18">
        <v>0</v>
      </c>
      <c r="F11" s="18" t="s">
        <v>316</v>
      </c>
      <c r="G11" s="18" t="s">
        <v>314</v>
      </c>
      <c r="H11" s="18" t="s">
        <v>33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8">
        <v>10</v>
      </c>
      <c r="B12" s="18" t="s">
        <v>317</v>
      </c>
      <c r="C12" s="18">
        <f>15</f>
        <v>15</v>
      </c>
      <c r="D12" s="18">
        <f>2</f>
        <v>2</v>
      </c>
      <c r="E12" s="18">
        <v>0</v>
      </c>
      <c r="F12" s="18" t="s">
        <v>318</v>
      </c>
      <c r="G12" s="18" t="s">
        <v>314</v>
      </c>
      <c r="H12" s="18" t="s">
        <v>80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9"/>
      <c r="B13" s="19"/>
      <c r="C13" s="19"/>
      <c r="D13" s="19"/>
      <c r="E13" s="19"/>
      <c r="F13" s="19"/>
      <c r="G13" s="19"/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9"/>
      <c r="B14" s="19"/>
      <c r="C14" s="19"/>
      <c r="D14" s="19"/>
      <c r="E14" s="19"/>
      <c r="F14" s="19"/>
      <c r="G14" s="19"/>
      <c r="H14" s="19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9"/>
      <c r="B15" s="19"/>
      <c r="C15" s="19"/>
      <c r="D15" s="19"/>
      <c r="E15" s="19"/>
      <c r="F15" s="19"/>
      <c r="G15" s="19"/>
      <c r="H15" s="19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9"/>
      <c r="B16" s="19"/>
      <c r="C16" s="19"/>
      <c r="D16" s="19"/>
      <c r="E16" s="19"/>
      <c r="F16" s="19"/>
      <c r="G16" s="19"/>
      <c r="H16" s="19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9"/>
      <c r="B17" s="19"/>
      <c r="C17" s="19"/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/>
  </sheetViews>
  <sheetFormatPr defaultColWidth="12.5703125" defaultRowHeight="15.75" customHeight="1" x14ac:dyDescent="0.2"/>
  <cols>
    <col min="6" max="6" width="55.42578125" customWidth="1"/>
  </cols>
  <sheetData>
    <row r="1" spans="1:26" ht="14.25" x14ac:dyDescent="0.2">
      <c r="A1" s="16" t="s">
        <v>286</v>
      </c>
      <c r="B1" s="16" t="s">
        <v>319</v>
      </c>
      <c r="C1" s="16" t="s">
        <v>320</v>
      </c>
      <c r="D1" s="16" t="s">
        <v>321</v>
      </c>
      <c r="E1" s="16" t="s">
        <v>322</v>
      </c>
      <c r="F1" s="16" t="s">
        <v>323</v>
      </c>
      <c r="G1" s="16" t="s">
        <v>324</v>
      </c>
      <c r="H1" s="16" t="s">
        <v>325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28.5" x14ac:dyDescent="0.2">
      <c r="A2" s="18">
        <v>0</v>
      </c>
      <c r="B2" s="18" t="s">
        <v>326</v>
      </c>
      <c r="C2" s="18">
        <v>0</v>
      </c>
      <c r="D2" s="18">
        <f>2</f>
        <v>2</v>
      </c>
      <c r="E2" s="18">
        <f>20</f>
        <v>20</v>
      </c>
      <c r="F2" s="18" t="s">
        <v>327</v>
      </c>
      <c r="G2" s="18" t="s">
        <v>294</v>
      </c>
      <c r="H2" s="18" t="s">
        <v>137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8.5" x14ac:dyDescent="0.2">
      <c r="A3" s="18">
        <v>1</v>
      </c>
      <c r="B3" s="18" t="s">
        <v>328</v>
      </c>
      <c r="C3" s="18">
        <v>0</v>
      </c>
      <c r="D3" s="18">
        <f>10</f>
        <v>10</v>
      </c>
      <c r="E3" s="18">
        <f>40</f>
        <v>40</v>
      </c>
      <c r="F3" s="18" t="s">
        <v>329</v>
      </c>
      <c r="G3" s="18" t="s">
        <v>297</v>
      </c>
      <c r="H3" s="18" t="s">
        <v>298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42.75" x14ac:dyDescent="0.2">
      <c r="A4" s="18">
        <v>2</v>
      </c>
      <c r="B4" s="18" t="s">
        <v>330</v>
      </c>
      <c r="C4" s="18">
        <f>1</f>
        <v>1</v>
      </c>
      <c r="D4" s="18">
        <f>18</f>
        <v>18</v>
      </c>
      <c r="E4" s="18">
        <f>60</f>
        <v>60</v>
      </c>
      <c r="F4" s="18" t="s">
        <v>331</v>
      </c>
      <c r="G4" s="18" t="s">
        <v>301</v>
      </c>
      <c r="H4" s="18" t="s">
        <v>298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25" x14ac:dyDescent="0.2">
      <c r="A5" s="18">
        <v>3</v>
      </c>
      <c r="B5" s="18" t="s">
        <v>332</v>
      </c>
      <c r="C5" s="18">
        <v>0</v>
      </c>
      <c r="D5" s="18">
        <v>0</v>
      </c>
      <c r="E5" s="18">
        <f>15</f>
        <v>15</v>
      </c>
      <c r="F5" s="18" t="s">
        <v>333</v>
      </c>
      <c r="G5" s="18" t="s">
        <v>294</v>
      </c>
      <c r="H5" s="18" t="s">
        <v>137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42.75" x14ac:dyDescent="0.2">
      <c r="A6" s="18">
        <v>4</v>
      </c>
      <c r="B6" s="18" t="s">
        <v>334</v>
      </c>
      <c r="C6" s="18">
        <f>10</f>
        <v>10</v>
      </c>
      <c r="D6" s="18">
        <f>15</f>
        <v>15</v>
      </c>
      <c r="E6" s="18">
        <f>20</f>
        <v>20</v>
      </c>
      <c r="F6" s="18" t="s">
        <v>335</v>
      </c>
      <c r="G6" s="19" t="s">
        <v>314</v>
      </c>
      <c r="H6" s="19" t="s">
        <v>104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42" customHeight="1" x14ac:dyDescent="0.2">
      <c r="A7" s="18">
        <v>5</v>
      </c>
      <c r="B7" s="17" t="s">
        <v>336</v>
      </c>
      <c r="C7" s="17">
        <v>0</v>
      </c>
      <c r="D7" s="17">
        <v>20</v>
      </c>
      <c r="E7" s="17">
        <v>70</v>
      </c>
      <c r="F7" s="19" t="s">
        <v>337</v>
      </c>
      <c r="G7" s="17" t="s">
        <v>314</v>
      </c>
      <c r="H7" s="17" t="s">
        <v>61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2.75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2.75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2.75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2.75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2.75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2.75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2.75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2.75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2.75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2.75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2.75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2.75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2.75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75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75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2.75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2.75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2.75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75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75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75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75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75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75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75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75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75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75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2.75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2.75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75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75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75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75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75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75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75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75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75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2.75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75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75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75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75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75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75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75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75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75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75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75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75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75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75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75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75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75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75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75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75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75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75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75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75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75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75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75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75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75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75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75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75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75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75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75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75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75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75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75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75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75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75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75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75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75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75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75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75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75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75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75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75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75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75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75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75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75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75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75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75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75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75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75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75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75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75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75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75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75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75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75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7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75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75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75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75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75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75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75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75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75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75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75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75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75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75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75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75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75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75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75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75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75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75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75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75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75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75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75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75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75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75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75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75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75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75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75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75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75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75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75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75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75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75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75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75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75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75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75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75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75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75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75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75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75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75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75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75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75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75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75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75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75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75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75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75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75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75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75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75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75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75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75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75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75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75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75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75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75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75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75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75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75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75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75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75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75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75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75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75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75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75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75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75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75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75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75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75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75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75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75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75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75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75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75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75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75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75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75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75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75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75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75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75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75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75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75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75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75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75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75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75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75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75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75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75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75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75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75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75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75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75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75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75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75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75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75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75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75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75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75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75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75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75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75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75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75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75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75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75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75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75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75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75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75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75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75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75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75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75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75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75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75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75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75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75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75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75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75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75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75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75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75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75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75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75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75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75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75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75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75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75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75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75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75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75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75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75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75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75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75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75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75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75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75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75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75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75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75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75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75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75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75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75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75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75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75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75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75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75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75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75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75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75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75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75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75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75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75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75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75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75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75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75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75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75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75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75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75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75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75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75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75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75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75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75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75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75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75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75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75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75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75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75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75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75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75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75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75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75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75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75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75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75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75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75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75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75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75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75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75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75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75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75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75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75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75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75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75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75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75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75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75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75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75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75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75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75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75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75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75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75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75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75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75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75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75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75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75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75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75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75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75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75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75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75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75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75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75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75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75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75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75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75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75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75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75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75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75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75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75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75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75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75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75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75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75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75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75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75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75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75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75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75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75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75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75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75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75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75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75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75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75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75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75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75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75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75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75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75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75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75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75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75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75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75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75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75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75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75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75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75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75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75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75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75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75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75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75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75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75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75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75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75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75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75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75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75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75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75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75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75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75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75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75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75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75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75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75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75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75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75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75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75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75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75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75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75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75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75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75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75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75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75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75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75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75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75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75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75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75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75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75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75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75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75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75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75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75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75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75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75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75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75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75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75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75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75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75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75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75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75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75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75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75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75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75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75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75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75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75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75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75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75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75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75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75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75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75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75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75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75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75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75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75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75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75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75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75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75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75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75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75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75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75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75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75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75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75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75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75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75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75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75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75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75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75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75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75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75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75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75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75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75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75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75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75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75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75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75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75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75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75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75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75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75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75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75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75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75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75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75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75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75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75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75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75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75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75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75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75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75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75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75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75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75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75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75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75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75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75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75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75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75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75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75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75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75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75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75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75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75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75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75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75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75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75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75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75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75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75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75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75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75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75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75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75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75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75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75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75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75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75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75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75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75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75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75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75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75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75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75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75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75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75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75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75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75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75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75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75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75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75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75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75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75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75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75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75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75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75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75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75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75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75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75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75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75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75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75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75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75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75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75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75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75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75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75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75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75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75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75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75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75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75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75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75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75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75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75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75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75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75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75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75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75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75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75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75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75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75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75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75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75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75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75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75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75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75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75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75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75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75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75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75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75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75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75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75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75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75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75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75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75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75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75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75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75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75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75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75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75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75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75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75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75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75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75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75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75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75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75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75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75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75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75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75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75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75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75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75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75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75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75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75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75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75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75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75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75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75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75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75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75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75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75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75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75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75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75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75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75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75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75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75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75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75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75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75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75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75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75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75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75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75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75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75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75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75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75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75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75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75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75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75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75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75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75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75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75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75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75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75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75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75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75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75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75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75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75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75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75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75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75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75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75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75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75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75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75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75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75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75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75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75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75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75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75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75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75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75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75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75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75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75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75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75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75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75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75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75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75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75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75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75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75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75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75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75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2.75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2.75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2.75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2.75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2.75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2.75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2.75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2.75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2.75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2.75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2.75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2.75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2.75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2.75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2.75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2.75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2.75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2.75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2.75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2.75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2.75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2.75" x14ac:dyDescent="0.2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1"/>
  <sheetViews>
    <sheetView workbookViewId="0"/>
  </sheetViews>
  <sheetFormatPr defaultColWidth="12.5703125" defaultRowHeight="15.75" customHeight="1" x14ac:dyDescent="0.2"/>
  <cols>
    <col min="1" max="1" width="5.7109375" customWidth="1"/>
    <col min="2" max="2" width="22.140625" customWidth="1"/>
    <col min="3" max="3" width="31.42578125" customWidth="1"/>
  </cols>
  <sheetData>
    <row r="1" spans="1:27" x14ac:dyDescent="0.2">
      <c r="A1" s="20" t="s">
        <v>286</v>
      </c>
      <c r="B1" s="20" t="s">
        <v>3</v>
      </c>
      <c r="C1" s="20" t="s">
        <v>126</v>
      </c>
      <c r="D1" s="20" t="s">
        <v>290</v>
      </c>
      <c r="E1" s="20" t="s">
        <v>291</v>
      </c>
      <c r="F1" s="20" t="s">
        <v>156</v>
      </c>
      <c r="G1" s="20" t="s">
        <v>142</v>
      </c>
      <c r="H1" s="20" t="s">
        <v>173</v>
      </c>
      <c r="I1" s="20" t="s">
        <v>209</v>
      </c>
      <c r="J1" s="20" t="s">
        <v>182</v>
      </c>
      <c r="K1" s="20" t="s">
        <v>188</v>
      </c>
      <c r="L1" s="20" t="s">
        <v>216</v>
      </c>
      <c r="M1" s="20" t="s">
        <v>338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x14ac:dyDescent="0.2">
      <c r="A2" s="20">
        <v>0</v>
      </c>
      <c r="B2" s="20" t="s">
        <v>339</v>
      </c>
      <c r="C2" s="20" t="s">
        <v>340</v>
      </c>
      <c r="D2" s="20">
        <v>0</v>
      </c>
      <c r="E2" s="20" t="s">
        <v>137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x14ac:dyDescent="0.2">
      <c r="A3" s="20">
        <v>1</v>
      </c>
      <c r="B3" s="20" t="s">
        <v>341</v>
      </c>
      <c r="C3" s="20" t="s">
        <v>342</v>
      </c>
      <c r="D3" s="20" t="s">
        <v>314</v>
      </c>
      <c r="E3" s="20" t="s">
        <v>80</v>
      </c>
      <c r="F3" s="20">
        <v>0</v>
      </c>
      <c r="G3" s="20">
        <v>20</v>
      </c>
      <c r="H3" s="20">
        <v>30</v>
      </c>
      <c r="I3" s="20">
        <v>20</v>
      </c>
      <c r="J3" s="20">
        <v>0</v>
      </c>
      <c r="K3" s="20">
        <v>0</v>
      </c>
      <c r="L3" s="20">
        <v>0</v>
      </c>
      <c r="M3" s="20">
        <v>10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x14ac:dyDescent="0.2">
      <c r="A4" s="20">
        <v>2</v>
      </c>
      <c r="B4" s="20" t="s">
        <v>343</v>
      </c>
      <c r="C4" s="20" t="s">
        <v>344</v>
      </c>
      <c r="D4" s="20" t="s">
        <v>314</v>
      </c>
      <c r="E4" s="20" t="s">
        <v>80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30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x14ac:dyDescent="0.2">
      <c r="A5" s="20">
        <v>3</v>
      </c>
      <c r="B5" s="20" t="s">
        <v>345</v>
      </c>
      <c r="C5" s="20" t="s">
        <v>346</v>
      </c>
      <c r="D5" s="20" t="s">
        <v>314</v>
      </c>
      <c r="E5" s="20" t="s">
        <v>104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20</v>
      </c>
      <c r="M5" s="20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x14ac:dyDescent="0.2">
      <c r="A6" s="20">
        <v>4</v>
      </c>
      <c r="B6" s="20" t="s">
        <v>347</v>
      </c>
      <c r="C6" s="20" t="s">
        <v>348</v>
      </c>
      <c r="D6" s="20" t="s">
        <v>314</v>
      </c>
      <c r="E6" s="20" t="s">
        <v>104</v>
      </c>
      <c r="F6" s="20">
        <v>20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x14ac:dyDescent="0.2">
      <c r="A7" s="20">
        <v>5</v>
      </c>
      <c r="B7" s="20" t="s">
        <v>349</v>
      </c>
      <c r="C7" s="20" t="s">
        <v>350</v>
      </c>
      <c r="D7" s="20" t="s">
        <v>314</v>
      </c>
      <c r="E7" s="20" t="s">
        <v>6</v>
      </c>
      <c r="F7" s="20">
        <v>10</v>
      </c>
      <c r="G7" s="20">
        <v>0</v>
      </c>
      <c r="H7" s="20">
        <v>0</v>
      </c>
      <c r="I7" s="20">
        <v>0</v>
      </c>
      <c r="J7" s="20">
        <v>20</v>
      </c>
      <c r="K7" s="20">
        <v>0</v>
      </c>
      <c r="L7" s="20">
        <v>0</v>
      </c>
      <c r="M7" s="20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x14ac:dyDescent="0.2">
      <c r="A8" s="20">
        <v>6</v>
      </c>
      <c r="B8" s="20" t="s">
        <v>351</v>
      </c>
      <c r="C8" s="20" t="s">
        <v>352</v>
      </c>
      <c r="D8" s="20" t="s">
        <v>314</v>
      </c>
      <c r="E8" s="20" t="s">
        <v>137</v>
      </c>
      <c r="F8" s="20">
        <v>10</v>
      </c>
      <c r="G8" s="20">
        <v>10</v>
      </c>
      <c r="H8" s="20">
        <v>10</v>
      </c>
      <c r="I8" s="20">
        <v>10</v>
      </c>
      <c r="J8" s="20">
        <v>10</v>
      </c>
      <c r="K8" s="20">
        <v>10</v>
      </c>
      <c r="L8" s="20">
        <v>10</v>
      </c>
      <c r="M8" s="20">
        <v>10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x14ac:dyDescent="0.2">
      <c r="A9" s="20">
        <v>7</v>
      </c>
      <c r="B9" s="20" t="s">
        <v>332</v>
      </c>
      <c r="C9" s="20" t="s">
        <v>353</v>
      </c>
      <c r="D9" s="20" t="s">
        <v>137</v>
      </c>
      <c r="E9" s="20" t="s">
        <v>137</v>
      </c>
      <c r="F9" s="20">
        <v>15</v>
      </c>
      <c r="G9" s="20">
        <v>-10</v>
      </c>
      <c r="H9" s="20">
        <v>15</v>
      </c>
      <c r="I9" s="20">
        <v>-10</v>
      </c>
      <c r="J9" s="20">
        <v>15</v>
      </c>
      <c r="K9" s="20">
        <v>10</v>
      </c>
      <c r="L9" s="20">
        <v>0</v>
      </c>
      <c r="M9" s="20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x14ac:dyDescent="0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7"/>
  <sheetViews>
    <sheetView workbookViewId="0"/>
  </sheetViews>
  <sheetFormatPr defaultColWidth="12.5703125" defaultRowHeight="15.75" customHeight="1" x14ac:dyDescent="0.2"/>
  <sheetData>
    <row r="1" spans="1:14" x14ac:dyDescent="0.2">
      <c r="A1" s="21" t="s">
        <v>354</v>
      </c>
      <c r="B1" s="21" t="s">
        <v>287</v>
      </c>
      <c r="C1" s="21" t="s">
        <v>288</v>
      </c>
      <c r="D1" s="21" t="s">
        <v>289</v>
      </c>
      <c r="E1" s="21" t="s">
        <v>355</v>
      </c>
      <c r="F1" s="21" t="s">
        <v>356</v>
      </c>
      <c r="G1" s="21" t="s">
        <v>357</v>
      </c>
      <c r="H1" s="21" t="s">
        <v>358</v>
      </c>
      <c r="I1" s="21" t="s">
        <v>359</v>
      </c>
      <c r="J1" s="21" t="s">
        <v>360</v>
      </c>
      <c r="K1" s="21" t="s">
        <v>361</v>
      </c>
      <c r="L1" s="21" t="s">
        <v>362</v>
      </c>
      <c r="M1" s="21" t="s">
        <v>363</v>
      </c>
      <c r="N1" s="21" t="s">
        <v>364</v>
      </c>
    </row>
    <row r="2" spans="1:14" x14ac:dyDescent="0.2">
      <c r="A2" s="22" t="s">
        <v>365</v>
      </c>
      <c r="B2" s="22">
        <v>8</v>
      </c>
      <c r="C2" s="22">
        <v>8</v>
      </c>
      <c r="D2" s="22">
        <v>100</v>
      </c>
      <c r="E2" s="22">
        <v>1.5</v>
      </c>
      <c r="F2" s="22" t="s">
        <v>366</v>
      </c>
      <c r="G2" s="22">
        <v>80</v>
      </c>
      <c r="H2" s="22">
        <v>100</v>
      </c>
      <c r="I2" s="22">
        <v>100</v>
      </c>
      <c r="J2" s="22">
        <v>80</v>
      </c>
      <c r="K2" s="22">
        <v>80</v>
      </c>
      <c r="L2" s="22">
        <v>100</v>
      </c>
      <c r="M2" s="22">
        <v>80</v>
      </c>
      <c r="N2" s="22">
        <v>100</v>
      </c>
    </row>
    <row r="3" spans="1:14" x14ac:dyDescent="0.2">
      <c r="A3" s="22" t="s">
        <v>367</v>
      </c>
      <c r="B3" s="22">
        <v>9</v>
      </c>
      <c r="C3" s="22">
        <v>6</v>
      </c>
      <c r="D3" s="22">
        <v>100</v>
      </c>
      <c r="E3" s="22">
        <v>0.8</v>
      </c>
      <c r="F3" s="22" t="s">
        <v>368</v>
      </c>
      <c r="G3" s="22">
        <v>100</v>
      </c>
      <c r="H3" s="22">
        <v>80</v>
      </c>
      <c r="I3" s="22">
        <v>80</v>
      </c>
      <c r="J3" s="22">
        <v>80</v>
      </c>
      <c r="K3" s="22">
        <v>100</v>
      </c>
      <c r="L3" s="22">
        <v>60</v>
      </c>
      <c r="M3" s="22">
        <v>100</v>
      </c>
      <c r="N3" s="22">
        <v>80</v>
      </c>
    </row>
    <row r="4" spans="1:14" x14ac:dyDescent="0.2">
      <c r="A4" s="22" t="s">
        <v>369</v>
      </c>
      <c r="B4" s="22">
        <v>14</v>
      </c>
      <c r="C4" s="22">
        <v>10</v>
      </c>
      <c r="D4" s="22">
        <v>120</v>
      </c>
      <c r="E4" s="22">
        <v>0</v>
      </c>
      <c r="F4" s="22" t="s">
        <v>368</v>
      </c>
      <c r="G4" s="22">
        <v>0</v>
      </c>
      <c r="H4" s="22">
        <v>0</v>
      </c>
      <c r="I4" s="22">
        <v>0</v>
      </c>
      <c r="J4" s="22">
        <v>0</v>
      </c>
      <c r="K4" s="22">
        <v>120</v>
      </c>
      <c r="L4" s="22">
        <v>120</v>
      </c>
      <c r="M4" s="22">
        <v>0</v>
      </c>
      <c r="N4" s="22">
        <v>0</v>
      </c>
    </row>
    <row r="5" spans="1:14" x14ac:dyDescent="0.2">
      <c r="A5" s="22" t="s">
        <v>370</v>
      </c>
      <c r="B5" s="22">
        <v>5</v>
      </c>
      <c r="C5" s="22">
        <v>5</v>
      </c>
      <c r="D5" s="22">
        <v>70</v>
      </c>
      <c r="E5" s="22">
        <v>0</v>
      </c>
      <c r="F5" s="22" t="s">
        <v>368</v>
      </c>
      <c r="G5" s="22">
        <v>100</v>
      </c>
      <c r="H5" s="22">
        <v>100</v>
      </c>
      <c r="I5" s="22">
        <v>100</v>
      </c>
      <c r="J5" s="22">
        <v>0</v>
      </c>
      <c r="K5" s="22">
        <v>0</v>
      </c>
      <c r="L5" s="22">
        <v>0</v>
      </c>
      <c r="M5" s="22">
        <v>120</v>
      </c>
      <c r="N5" s="22">
        <v>120</v>
      </c>
    </row>
    <row r="6" spans="1:14" x14ac:dyDescent="0.2">
      <c r="A6" s="22" t="s">
        <v>371</v>
      </c>
      <c r="B6" s="22">
        <v>12</v>
      </c>
      <c r="C6" s="22">
        <v>12</v>
      </c>
      <c r="D6" s="22">
        <v>120</v>
      </c>
      <c r="E6" s="22">
        <v>0.8</v>
      </c>
      <c r="F6" s="22" t="s">
        <v>366</v>
      </c>
      <c r="G6" s="22">
        <v>50</v>
      </c>
      <c r="H6" s="22">
        <v>40</v>
      </c>
      <c r="I6" s="22">
        <v>40</v>
      </c>
      <c r="J6" s="22">
        <v>50</v>
      </c>
      <c r="K6" s="22">
        <v>60</v>
      </c>
      <c r="L6" s="22">
        <v>100</v>
      </c>
      <c r="M6" s="22">
        <v>40</v>
      </c>
      <c r="N6" s="22">
        <v>70</v>
      </c>
    </row>
    <row r="7" spans="1:14" x14ac:dyDescent="0.2">
      <c r="A7" s="22" t="s">
        <v>372</v>
      </c>
      <c r="B7" s="22">
        <v>10</v>
      </c>
      <c r="C7" s="22">
        <v>15</v>
      </c>
      <c r="D7" s="22">
        <v>120</v>
      </c>
      <c r="E7" s="22">
        <v>1</v>
      </c>
      <c r="F7" s="22" t="s">
        <v>366</v>
      </c>
      <c r="G7" s="22">
        <v>100</v>
      </c>
      <c r="H7" s="22">
        <v>50</v>
      </c>
      <c r="I7" s="22">
        <v>50</v>
      </c>
      <c r="J7" s="22">
        <v>50</v>
      </c>
      <c r="K7" s="22">
        <v>100</v>
      </c>
      <c r="L7" s="22">
        <v>80</v>
      </c>
      <c r="M7" s="22">
        <v>80</v>
      </c>
      <c r="N7" s="22">
        <v>50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TradableItem</vt:lpstr>
      <vt:lpstr>ItemShape</vt:lpstr>
      <vt:lpstr>Facility</vt:lpstr>
      <vt:lpstr>ShipWeapon</vt:lpstr>
      <vt:lpstr>ShipWeaponSpecialEffect</vt:lpstr>
      <vt:lpstr>EquipmentWeapon</vt:lpstr>
      <vt:lpstr>EquipmentShield</vt:lpstr>
      <vt:lpstr>Assistant</vt:lpstr>
      <vt:lpstr>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조준영</dc:creator>
  <cp:lastModifiedBy>준영 조</cp:lastModifiedBy>
  <dcterms:created xsi:type="dcterms:W3CDTF">2025-04-17T03:27:12Z</dcterms:created>
  <dcterms:modified xsi:type="dcterms:W3CDTF">2025-04-17T05:52:59Z</dcterms:modified>
</cp:coreProperties>
</file>