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arturoguerra/Library/Mobile Documents/com~apple~CloudDocs/Capstone Seccionn 7/Fase 2 Avance/Grupo 5/"/>
    </mc:Choice>
  </mc:AlternateContent>
  <xr:revisionPtr revIDLastSave="0" documentId="13_ncr:1_{0C1657F4-72DE-5B46-9150-1A99D6E11055}" xr6:coauthVersionLast="47" xr6:coauthVersionMax="47" xr10:uidLastSave="{00000000-0000-0000-0000-000000000000}"/>
  <bookViews>
    <workbookView xWindow="0" yWindow="760" windowWidth="23260" windowHeight="1246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<sst xmlns="http://schemas.openxmlformats.org/spreadsheetml/2006/main" count="88" uniqueCount="70">
  <si>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</si>
  <si>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</si>
  <si>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</si>
  <si>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</si>
  <si>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</si>
  <si>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</si>
  <si>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</si>
  <si>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</si>
  <si>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</si>
  <si>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</si>
  <si>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</si>
  <si>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</si>
  <si>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</si>
  <si>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</si>
  <si>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</si>
  <si>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</si>
  <si>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</si>
  <si>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</si>
  <si>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</si>
  <si>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</si>
  <si>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</si>
  <si>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</si>
  <si>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</si>
  <si>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</si>
  <si>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</si>
  <si>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</si>
  <si>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</si>
  <si>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</si>
  <si>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</si>
  <si>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</si>
  <si>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</si>
  <si>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</si>
  <si>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</si>
  <si>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</si>
  <si>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</si>
  <si>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</si>
  <si>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</si>
  <si>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</si>
  <si>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</si>
  <si>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</si>
  <si>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</si>
  <si>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</si>
  <si>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</si>
  <si>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</si>
  <si>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</si>
  <si>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</si>
  <si>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</si>
  <si>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</si>
  <si>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</si>
  <si>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</si>
  <si>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</si>
  <si>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</si>
  <si>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</si>
  <si>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</si>
  <si>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</si>
  <si>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</si>
  <si>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</si>
  <si>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</si>
  <si>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</si>
  <si>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</si>
  <si>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</si>
  <si>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</si>
  <si>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</si>
  <si>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Nicolas Mallea</t>
  </si>
  <si>
    <t>Javier Godoy</t>
  </si>
  <si>
    <t>Francisco Vega</t>
  </si>
  <si>
    <t>No realizan presentación del sistema por problemas técnicos</t>
  </si>
  <si>
    <t>No subieron la evidencias individuales</t>
  </si>
  <si>
    <t>Los sprint en Jira  no reflejan la realidad y las tareas no están estimadas. Los nombre de las Historias deben ser representativos</t>
  </si>
  <si>
    <t>Muy débil el documento 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</si>
</sst>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10"/>
      <color theme="1"/>
      <name val="Calibri"/>
      <family val="2"/>
    </font>
    <font>
      <sz val="12"/>
      <color rgb="FF000000"/>
      <name val="Arial"/>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6"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7" fillId="0" borderId="0" xfId="0" applyFont="1"/>
    <xf numFmtId="0" fontId="6" fillId="0" borderId="0" xfId="0" applyFont="1" applyAlignment="1">
      <alignment horizontal="left" vertical="center" wrapText="1"/>
    </xf>
    <xf numFmtId="0" fontId="14"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749300</xdr:colOff>
      <xdr:row>25</xdr:row>
      <xdr:rowOff>101600</xdr:rowOff>
    </xdr:from>
    <xdr:to>
      <xdr:col>9</xdr:col>
      <xdr:colOff>445796</xdr:colOff>
      <xdr:row>41</xdr:row>
      <xdr:rowOff>177800</xdr:rowOff>
    </xdr:to>
    <xdr:pic>
      <xdr:nvPicPr>
        <xdr:cNvPr id="2" name="Imagen 1">
          <a:extLst>
            <a:ext uri="{FF2B5EF4-FFF2-40B4-BE49-F238E27FC236}">
              <a16:creationId xmlns:a16="http://schemas.microsoft.com/office/drawing/2014/main" id="{E96009D7-4A72-7BB0-EBD6-BA3E654716D5}"/>
            </a:ext>
          </a:extLst>
        </xdr:cNvPr>
        <xdr:cNvPicPr>
          <a:picLocks noChangeAspect="1"/>
        </xdr:cNvPicPr>
      </xdr:nvPicPr>
      <xdr:blipFill>
        <a:blip xmlns:r="http://schemas.openxmlformats.org/officeDocument/2006/relationships" r:embed="rId1"/>
        <a:stretch>
          <a:fillRect/>
        </a:stretch>
      </xdr:blipFill>
      <xdr:spPr>
        <a:xfrm>
          <a:off x="9194800" y="6388100"/>
          <a:ext cx="3836696" cy="3327400"/>
        </a:xfrm>
        <a:prstGeom prst="rect">
          <a:avLst/>
        </a:prstGeom>
      </xdr:spPr>
    </xdr:pic>
    <xdr:clientData/>
  </xdr:twoCellAnchor>
  <xdr:twoCellAnchor editAs="oneCell">
    <xdr:from>
      <xdr:col>4</xdr:col>
      <xdr:colOff>723900</xdr:colOff>
      <xdr:row>44</xdr:row>
      <xdr:rowOff>25400</xdr:rowOff>
    </xdr:from>
    <xdr:to>
      <xdr:col>14</xdr:col>
      <xdr:colOff>444500</xdr:colOff>
      <xdr:row>59</xdr:row>
      <xdr:rowOff>184680</xdr:rowOff>
    </xdr:to>
    <xdr:pic>
      <xdr:nvPicPr>
        <xdr:cNvPr id="3" name="Imagen 2">
          <a:extLst>
            <a:ext uri="{FF2B5EF4-FFF2-40B4-BE49-F238E27FC236}">
              <a16:creationId xmlns:a16="http://schemas.microsoft.com/office/drawing/2014/main" id="{996B66AB-F3FB-4492-B87B-3C51EE54ED10}"/>
            </a:ext>
          </a:extLst>
        </xdr:cNvPr>
        <xdr:cNvPicPr>
          <a:picLocks noChangeAspect="1"/>
        </xdr:cNvPicPr>
      </xdr:nvPicPr>
      <xdr:blipFill>
        <a:blip xmlns:r="http://schemas.openxmlformats.org/officeDocument/2006/relationships" r:embed="rId2"/>
        <a:stretch>
          <a:fillRect/>
        </a:stretch>
      </xdr:blipFill>
      <xdr:spPr>
        <a:xfrm>
          <a:off x="9169400" y="10134600"/>
          <a:ext cx="7772400" cy="3016780"/>
        </a:xfrm>
        <a:prstGeom prst="rect">
          <a:avLst/>
        </a:prstGeom>
      </xdr:spPr>
    </xdr:pic>
    <xdr:clientData/>
  </xdr:twoCellAnchor>
  <xdr:twoCellAnchor editAs="oneCell">
    <xdr:from>
      <xdr:col>5</xdr:col>
      <xdr:colOff>0</xdr:colOff>
      <xdr:row>63</xdr:row>
      <xdr:rowOff>101600</xdr:rowOff>
    </xdr:from>
    <xdr:to>
      <xdr:col>14</xdr:col>
      <xdr:colOff>609600</xdr:colOff>
      <xdr:row>77</xdr:row>
      <xdr:rowOff>120542</xdr:rowOff>
    </xdr:to>
    <xdr:pic>
      <xdr:nvPicPr>
        <xdr:cNvPr id="4" name="Imagen 3">
          <a:extLst>
            <a:ext uri="{FF2B5EF4-FFF2-40B4-BE49-F238E27FC236}">
              <a16:creationId xmlns:a16="http://schemas.microsoft.com/office/drawing/2014/main" id="{5C0D3AD9-CC30-385D-578F-E4DB79B9D981}"/>
            </a:ext>
          </a:extLst>
        </xdr:cNvPr>
        <xdr:cNvPicPr>
          <a:picLocks noChangeAspect="1"/>
        </xdr:cNvPicPr>
      </xdr:nvPicPr>
      <xdr:blipFill>
        <a:blip xmlns:r="http://schemas.openxmlformats.org/officeDocument/2006/relationships" r:embed="rId3"/>
        <a:stretch>
          <a:fillRect/>
        </a:stretch>
      </xdr:blipFill>
      <xdr:spPr>
        <a:xfrm>
          <a:off x="9334500" y="13830300"/>
          <a:ext cx="7772400" cy="2685942"/>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7" zoomScaleNormal="100" workbookViewId="0">
      <selection activeCell="C19" sqref="C19"/>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1</v>
      </c>
    </row>
    <row r="3" spans="1:11" ht="16" x14ac:dyDescent="0.2">
      <c r="B3" s="3" t="s">
        <v>2</v>
      </c>
      <c r="C3" s="31" t="s">
        <v>9</v>
      </c>
    </row>
    <row r="4" spans="1:11" ht="16" x14ac:dyDescent="0.2">
      <c r="A4" s="4">
        <v>1</v>
      </c>
      <c r="B4" s="56" t="s">
        <v>63</v>
      </c>
      <c r="C4" s="5">
        <f>EVALUACION2!$C$22</f>
        <v>4.2</v>
      </c>
      <c r="G4" s="1"/>
    </row>
    <row r="5" spans="1:11" ht="16" x14ac:dyDescent="0.2">
      <c r="A5" s="4">
        <v>2</v>
      </c>
      <c r="B5" s="56" t="s">
        <v>64</v>
      </c>
      <c r="C5" s="5">
        <f>EVALUACION2!$C$22</f>
        <v>4.2</v>
      </c>
      <c r="G5" s="1"/>
    </row>
    <row r="6" spans="1:11" ht="16" x14ac:dyDescent="0.2">
      <c r="A6" s="4">
        <v>3</v>
      </c>
      <c r="B6" s="56" t="s">
        <v>65</v>
      </c>
      <c r="C6" s="5">
        <f>EVALUACION2!$C$22</f>
        <v>4.2</v>
      </c>
      <c r="G6" s="1"/>
    </row>
    <row r="11" spans="1:11" ht="19" outlineLevel="1" x14ac:dyDescent="0.2">
      <c r="A11" s="37" t="s">
        <v>9</v>
      </c>
      <c r="B11" s="14"/>
      <c r="C11" s="41" t="s">
        <v>10</v>
      </c>
      <c r="D11" s="42" t="s">
        <v>11</v>
      </c>
      <c r="E11" s="44"/>
      <c r="F11" s="44"/>
      <c r="G11" s="44"/>
      <c r="H11" s="44"/>
      <c r="I11" s="44"/>
      <c r="J11" s="44"/>
      <c r="K11" s="43"/>
    </row>
    <row r="12" spans="1:11" outlineLevel="1" x14ac:dyDescent="0.2">
      <c r="A12" s="38"/>
      <c r="B12" s="19" t="s">
        <v>12</v>
      </c>
      <c r="C12" s="40"/>
      <c r="D12" s="42" t="s">
        <v>5</v>
      </c>
      <c r="E12" s="43"/>
      <c r="F12" s="42" t="s">
        <v>6</v>
      </c>
      <c r="G12" s="43"/>
      <c r="H12" s="45" t="s">
        <v>23</v>
      </c>
      <c r="I12" s="43"/>
      <c r="J12" s="42" t="s">
        <v>7</v>
      </c>
      <c r="K12" s="43"/>
    </row>
    <row r="13" spans="1:11" outlineLevel="1" x14ac:dyDescent="0.2">
      <c r="A13" s="39"/>
      <c r="B13" s="26" t="str">
        <f>RUBRICA!A4</f>
        <v xml:space="preserve">1. Propone ajustes al Proyecto APT considerando dificultades, facilitadores y retroalimentación. </v>
      </c>
      <c r="C13" s="24"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5" customHeight="1" outlineLevel="1" x14ac:dyDescent="0.2">
      <c r="A14" s="39"/>
      <c r="B14" s="26" t="str">
        <f>RUBRICA!A5</f>
        <v>2. Aplica una metodología que permite el logro de los objetivos propuestos, de acuerdo a los estándares de la disciplina.</v>
      </c>
      <c r="C14" s="24"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9" outlineLevel="1" x14ac:dyDescent="0.2">
      <c r="A15" s="39"/>
      <c r="B15" s="26" t="str">
        <f>RUBRICA!A6</f>
        <v>3. Genera evidencias que dan cuenta del avance del Proyecto APT en relación a documentación, programación y almacenamiento de datos , de acuerdo a lo planificado por el equipo y que cumpla con estándares de desarrollo de la industria</v>
      </c>
      <c r="C15" s="24" t="s">
        <v>24</v>
      </c>
      <c r="D15" s="15" t="str">
        <f t="shared" si="0"/>
        <v/>
      </c>
      <c r="E15" s="15" t="str">
        <f>IF(D15="X",100*0.25,"")</f>
        <v/>
      </c>
      <c r="F15" s="15" t="str">
        <f t="shared" si="1"/>
        <v/>
      </c>
      <c r="G15" s="15" t="str">
        <f>IF(F15="X",60*0.25,"")</f>
        <v/>
      </c>
      <c r="H15" s="15" t="str">
        <f t="shared" si="2"/>
        <v>X</v>
      </c>
      <c r="I15" s="15">
        <f>IF(H15="X",30*0.25,"")</f>
        <v>7.5</v>
      </c>
      <c r="J15" s="15" t="str">
        <f t="shared" si="3"/>
        <v/>
      </c>
      <c r="K15" s="15" t="str">
        <f t="shared" si="4"/>
        <v/>
      </c>
    </row>
    <row r="16" spans="1:11" ht="26" outlineLevel="1" x14ac:dyDescent="0.2">
      <c r="A16" s="39"/>
      <c r="B16" s="26" t="str">
        <f>RUBRICA!A7</f>
        <v>4. Utiliza de manera precisa el lenguaje técnico en los entregables de acuerdo con lo requerido por la disciplina.</v>
      </c>
      <c r="C16" s="24"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outlineLevel="1" x14ac:dyDescent="0.2">
      <c r="A17" s="39"/>
      <c r="B17" s="26" t="str">
        <f>RUBRICA!A8</f>
        <v xml:space="preserve">5. Utiliza reglas de redacción, ortografía (literal, puntual, acentual) y las normas para citas y referencias. </v>
      </c>
      <c r="C17" s="24"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6" outlineLevel="1" x14ac:dyDescent="0.2">
      <c r="A18" s="39"/>
      <c r="B18" s="26" t="str">
        <f>RUBRICA!A9</f>
        <v>6. Entrega la documentación y evidencias requerida por la asignatura de acuerdo a la estrucutra y nombres solicitados, guardando todas las evidencias de avances en Git</v>
      </c>
      <c r="C18" s="24" t="s">
        <v>24</v>
      </c>
      <c r="D18" s="15" t="str">
        <f>IF($C18=CL,"X","")</f>
        <v/>
      </c>
      <c r="E18" s="15" t="str">
        <f>IF(D18="X",100*0.2,"")</f>
        <v/>
      </c>
      <c r="F18" s="15" t="str">
        <f>IF($C18=L,"X","")</f>
        <v/>
      </c>
      <c r="G18" s="15" t="str">
        <f>IF(F18="X",60*0.2,"")</f>
        <v/>
      </c>
      <c r="H18" s="15" t="str">
        <f>IF($C18=ML,"X","")</f>
        <v>X</v>
      </c>
      <c r="I18" s="15">
        <f>IF(H18="X",30*0.2,"")</f>
        <v>6</v>
      </c>
      <c r="J18" s="15" t="str">
        <f>IF($C18=NL,"X","")</f>
        <v/>
      </c>
      <c r="K18" s="15" t="str">
        <f t="shared" ref="K18:K20" si="5">IF($J18="X",0,"")</f>
        <v/>
      </c>
    </row>
    <row r="19" spans="1:11" ht="26" outlineLevel="1" x14ac:dyDescent="0.2">
      <c r="A19" s="39"/>
      <c r="B19" s="26" t="str">
        <f>RUBRICA!A10</f>
        <v>7.- Generan evidencias claras dentro del repositorio  del aporte de cada uno de los integrantes del equipo que permitan identificar la equidad en el trabajo y la participación de cada estudiante.</v>
      </c>
      <c r="C19" s="24" t="s">
        <v>6</v>
      </c>
      <c r="D19" s="15" t="str">
        <f>IF($C19=CL,"X","")</f>
        <v/>
      </c>
      <c r="E19" s="15" t="str">
        <f>IF(D19="X",100*0.15,"")</f>
        <v/>
      </c>
      <c r="F19" s="15" t="str">
        <f>IF($C19=L,"X","")</f>
        <v>X</v>
      </c>
      <c r="G19" s="15">
        <f>IF(F19="X",60*0.15,"")</f>
        <v>9</v>
      </c>
      <c r="H19" s="15" t="str">
        <f>IF($C19=ML,"X","")</f>
        <v/>
      </c>
      <c r="I19" s="15" t="str">
        <f>IF(H19="X",30*0.15,"")</f>
        <v/>
      </c>
      <c r="J19" s="15" t="str">
        <f>IF($C19=NL,"X","")</f>
        <v/>
      </c>
      <c r="K19" s="15" t="str">
        <f t="shared" si="5"/>
        <v/>
      </c>
    </row>
    <row r="20" spans="1:11" ht="26" outlineLevel="1" x14ac:dyDescent="0.2">
      <c r="A20" s="39"/>
      <c r="B20" s="26" t="str">
        <f>RUBRICA!A11</f>
        <v>8. Demuestra un trabajo en equipo en donde todos los miembros del equipo expresan con fluidez el conocimiento del tema expuesto y  participan de las actividades planificadas en el proyecto</v>
      </c>
      <c r="C20" s="24"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25">
      <c r="A21" s="38"/>
      <c r="B21" s="25" t="s">
        <v>4</v>
      </c>
      <c r="C21" s="29">
        <f>E21+G21+I21+K21</f>
        <v>62.5</v>
      </c>
      <c r="D21" s="16"/>
      <c r="E21" s="16">
        <f>SUM(E13:E20)</f>
        <v>40</v>
      </c>
      <c r="F21" s="16"/>
      <c r="G21" s="16">
        <f>SUM(G13:G20)</f>
        <v>9</v>
      </c>
      <c r="H21" s="16"/>
      <c r="I21" s="16">
        <f>SUM(I13:I20)</f>
        <v>13.5</v>
      </c>
      <c r="J21" s="16"/>
      <c r="K21" s="16">
        <f>SUM(K13:K20)</f>
        <v>0</v>
      </c>
    </row>
    <row r="22" spans="1:11" ht="15.75" customHeight="1" outlineLevel="1" x14ac:dyDescent="0.25">
      <c r="A22" s="40"/>
      <c r="B22" s="28" t="s">
        <v>13</v>
      </c>
      <c r="C22" s="17">
        <f>VLOOKUP(C21,ESCALA_IEP!A2:B202,2,FALSE)</f>
        <v>4.2</v>
      </c>
    </row>
    <row r="23" spans="1:11" ht="15.75" customHeight="1" x14ac:dyDescent="0.2">
      <c r="D23" t="s">
        <v>41</v>
      </c>
    </row>
    <row r="24" spans="1:11" ht="48" customHeight="1" x14ac:dyDescent="0.2">
      <c r="B24" s="32"/>
    </row>
    <row r="25" spans="1:11" ht="15.75" customHeight="1" x14ac:dyDescent="0.25">
      <c r="B25" s="57" t="s">
        <v>66</v>
      </c>
      <c r="C25" s="18"/>
    </row>
    <row r="26" spans="1:11" ht="31.25" customHeight="1" x14ac:dyDescent="0.2">
      <c r="B26" s="57" t="s">
        <v>67</v>
      </c>
    </row>
    <row r="27" spans="1:11" ht="15.75" customHeight="1" x14ac:dyDescent="0.2">
      <c r="B27" s="58" t="s">
        <v>68</v>
      </c>
    </row>
    <row r="28" spans="1:11" ht="15.75" customHeight="1" x14ac:dyDescent="0.2">
      <c r="B28" s="58" t="s">
        <v>69</v>
      </c>
    </row>
    <row r="29" spans="1:11" ht="15.75" customHeight="1" x14ac:dyDescent="0.2"/>
    <row r="30" spans="1:11" ht="15.75" customHeight="1" x14ac:dyDescent="0.2"/>
    <row r="31" spans="1:11" ht="15.75" customHeight="1" x14ac:dyDescent="0.2"/>
    <row r="32" spans="1: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46" t="s">
        <v>14</v>
      </c>
      <c r="B1" s="48" t="s">
        <v>15</v>
      </c>
      <c r="C1" s="49"/>
      <c r="D1" s="49"/>
      <c r="E1" s="50"/>
      <c r="F1" s="46" t="s">
        <v>16</v>
      </c>
    </row>
    <row r="2" spans="1:6" ht="16" x14ac:dyDescent="0.2">
      <c r="A2" s="47"/>
      <c r="B2" s="52" t="s">
        <v>25</v>
      </c>
      <c r="C2" s="52" t="s">
        <v>17</v>
      </c>
      <c r="D2" s="20" t="s">
        <v>18</v>
      </c>
      <c r="E2" s="21" t="s">
        <v>7</v>
      </c>
      <c r="F2" s="47"/>
    </row>
    <row r="3" spans="1:6" ht="16" thickBot="1" x14ac:dyDescent="0.25">
      <c r="A3" s="47"/>
      <c r="B3" s="53"/>
      <c r="C3" s="53"/>
      <c r="D3" s="34">
        <v>-0.3</v>
      </c>
      <c r="E3" s="34">
        <v>0</v>
      </c>
      <c r="F3" s="51"/>
    </row>
    <row r="4" spans="1:6" ht="46" thickBot="1" x14ac:dyDescent="0.25">
      <c r="A4" s="23" t="s">
        <v>26</v>
      </c>
      <c r="B4" s="23" t="s">
        <v>27</v>
      </c>
      <c r="C4" s="23" t="s">
        <v>28</v>
      </c>
      <c r="D4" s="23" t="s">
        <v>29</v>
      </c>
      <c r="E4" s="23" t="s">
        <v>30</v>
      </c>
      <c r="F4" s="22">
        <v>10</v>
      </c>
    </row>
    <row r="5" spans="1:6" ht="61" thickBot="1" x14ac:dyDescent="0.25">
      <c r="A5" s="23" t="s">
        <v>31</v>
      </c>
      <c r="B5" s="23" t="s">
        <v>42</v>
      </c>
      <c r="C5" s="23" t="s">
        <v>32</v>
      </c>
      <c r="D5" s="23" t="s">
        <v>33</v>
      </c>
      <c r="E5" s="23" t="s">
        <v>34</v>
      </c>
      <c r="F5" s="22">
        <v>10</v>
      </c>
    </row>
    <row r="6" spans="1:6" ht="91" thickBot="1" x14ac:dyDescent="0.25">
      <c r="A6" s="23" t="s">
        <v>43</v>
      </c>
      <c r="B6" s="23" t="s">
        <v>44</v>
      </c>
      <c r="C6" s="23" t="s">
        <v>45</v>
      </c>
      <c r="D6" s="23" t="s">
        <v>46</v>
      </c>
      <c r="E6" s="23" t="s">
        <v>47</v>
      </c>
      <c r="F6" s="22">
        <v>25</v>
      </c>
    </row>
    <row r="7" spans="1:6" ht="46" thickBot="1" x14ac:dyDescent="0.25">
      <c r="A7" s="23" t="s">
        <v>48</v>
      </c>
      <c r="B7" s="23" t="s">
        <v>49</v>
      </c>
      <c r="C7" s="23" t="s">
        <v>50</v>
      </c>
      <c r="D7" s="23" t="s">
        <v>51</v>
      </c>
      <c r="E7" s="23" t="s">
        <v>52</v>
      </c>
      <c r="F7" s="22">
        <v>5</v>
      </c>
    </row>
    <row r="8" spans="1:6" ht="45" x14ac:dyDescent="0.2">
      <c r="A8" s="23" t="s">
        <v>35</v>
      </c>
      <c r="B8" s="23" t="s">
        <v>22</v>
      </c>
      <c r="C8" s="23" t="s">
        <v>19</v>
      </c>
      <c r="D8" s="23" t="s">
        <v>20</v>
      </c>
      <c r="E8" s="23" t="s">
        <v>21</v>
      </c>
      <c r="F8" s="35">
        <v>5</v>
      </c>
    </row>
    <row r="9" spans="1:6" ht="61" thickBot="1" x14ac:dyDescent="0.25">
      <c r="A9" s="23" t="s">
        <v>53</v>
      </c>
      <c r="B9" s="23" t="s">
        <v>54</v>
      </c>
      <c r="C9" s="23" t="s">
        <v>55</v>
      </c>
      <c r="D9" s="23" t="s">
        <v>56</v>
      </c>
      <c r="E9" s="23" t="s">
        <v>57</v>
      </c>
      <c r="F9" s="22">
        <v>20</v>
      </c>
    </row>
    <row r="10" spans="1:6" ht="61" thickBot="1" x14ac:dyDescent="0.25">
      <c r="A10" s="36" t="s">
        <v>58</v>
      </c>
      <c r="B10" s="36" t="s">
        <v>59</v>
      </c>
      <c r="C10" s="36" t="s">
        <v>60</v>
      </c>
      <c r="D10" s="36" t="s">
        <v>61</v>
      </c>
      <c r="E10" s="36" t="s">
        <v>62</v>
      </c>
      <c r="F10" s="30">
        <v>15</v>
      </c>
    </row>
    <row r="11" spans="1:6" ht="81.5" customHeight="1" x14ac:dyDescent="0.2">
      <c r="A11" s="23" t="s">
        <v>36</v>
      </c>
      <c r="B11" s="23" t="s">
        <v>37</v>
      </c>
      <c r="C11" s="23" t="s">
        <v>38</v>
      </c>
      <c r="D11" s="23" t="s">
        <v>39</v>
      </c>
      <c r="E11" s="23" t="s">
        <v>40</v>
      </c>
      <c r="F11" s="33">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4" t="s">
        <v>3</v>
      </c>
      <c r="B1" s="6" t="s">
        <v>4</v>
      </c>
      <c r="C1" s="7"/>
      <c r="D1" s="7"/>
      <c r="E1" s="8"/>
    </row>
    <row r="2" spans="1:5" ht="49" thickBot="1" x14ac:dyDescent="0.25">
      <c r="A2" s="55"/>
      <c r="B2" s="9" t="s">
        <v>5</v>
      </c>
      <c r="C2" s="10" t="s">
        <v>6</v>
      </c>
      <c r="D2" s="27"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2024-10-27T03:20:32Z</dcterms:modified>
</cp:coreProperties>
</file>