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lou/Desktop/"/>
    </mc:Choice>
  </mc:AlternateContent>
  <xr:revisionPtr revIDLastSave="0" documentId="13_ncr:1_{CD52DC71-1DE6-A040-AA50-BF003321DE44}" xr6:coauthVersionLast="47" xr6:coauthVersionMax="47" xr10:uidLastSave="{00000000-0000-0000-0000-000000000000}"/>
  <bookViews>
    <workbookView xWindow="-6160" yWindow="-21600" windowWidth="38400" windowHeight="21600" xr2:uid="{B83A9923-64AD-534A-9D3B-CC9F04D098C3}"/>
  </bookViews>
  <sheets>
    <sheet name="Order History" sheetId="2" r:id="rId1"/>
    <sheet name="Poduct Info" sheetId="4" r:id="rId2"/>
    <sheet name="Customer Info" sheetId="3" r:id="rId3"/>
    <sheet name="Dashboard" sheetId="1" r:id="rId4"/>
    <sheet name="Pivot Tables" sheetId="5" r:id="rId5"/>
    <sheet name="Conclusion" sheetId="9" r:id="rId6"/>
  </sheets>
  <definedNames>
    <definedName name="ExternalData_1" localSheetId="0" hidden="1">'Order History'!$A$3:$J$1003</definedName>
    <definedName name="ExternalData_2" localSheetId="2" hidden="1">'Customer Info'!$A$1:$I$1001</definedName>
    <definedName name="ExternalData_3" localSheetId="1" hidden="1">'Poduct Info'!$A$1:$G$49</definedName>
    <definedName name="NativeTimeline_Order_Date">#N/A</definedName>
    <definedName name="Slicer_Country">#N/A</definedName>
    <definedName name="Slicer_Loyalty_Card">#N/A</definedName>
  </definedNames>
  <calcPr calcId="191029"/>
  <pivotCaches>
    <pivotCache cacheId="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3" i="1" l="1"/>
  <c r="U4" i="5"/>
  <c r="R3" i="1" s="1"/>
  <c r="R4" i="5"/>
  <c r="O3" i="1" s="1"/>
  <c r="R61"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419D3-9BA8-0B40-A308-D6D37C362972}"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63822549-70D1-1B47-9B18-98869C54500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9833AD6A-0E6D-834F-8D30-CBDF339E90F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<sst xmlns="http://schemas.openxmlformats.org/spreadsheetml/2006/main" count="15174" uniqueCount="6250">
  <si>
    <t>Order ID</t>
  </si>
  <si>
    <t>Order Date</t>
  </si>
  <si>
    <t>Customer ID</t>
  </si>
  <si>
    <t>Product ID</t>
  </si>
  <si>
    <t>Quantity</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</si>
  <si>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</si>
  <si>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</si>
  <si>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</si>
  <si>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</si>
  <si>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</si>
  <si>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</si>
  <si>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</si>
  <si>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</si>
  <si>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</si>
  <si>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</si>
  <si>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</si>
  <si>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</si>
  <si>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</si>
  <si>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</si>
  <si>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</si>
  <si>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</si>
  <si>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</si>
  <si>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</si>
  <si>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</si>
  <si>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</si>
  <si>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</si>
  <si>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</si>
  <si>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</si>
  <si>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</si>
  <si>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</si>
  <si>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</si>
  <si>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</si>
  <si>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</si>
  <si>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</si>
  <si>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</si>
  <si>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</si>
  <si>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</si>
  <si>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</si>
  <si>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</si>
  <si>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</si>
  <si>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</si>
  <si>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</si>
  <si>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</si>
  <si>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</si>
  <si>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</si>
  <si>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</si>
  <si>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</si>
  <si>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</si>
  <si>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</si>
  <si>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</si>
  <si>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</si>
  <si>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</si>
  <si>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</si>
  <si>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</si>
  <si>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</si>
  <si>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</si>
  <si>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</si>
  <si>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</si>
  <si>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</si>
  <si>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</si>
  <si>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</si>
  <si>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</si>
  <si>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</si>
  <si>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</si>
  <si>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</si>
  <si>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</si>
  <si>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</si>
  <si>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</si>
  <si>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</si>
  <si>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</si>
  <si>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</si>
  <si>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</si>
  <si>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</si>
  <si>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</si>
  <si>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</si>
  <si>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</si>
  <si>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</si>
  <si>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</si>
  <si>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</si>
  <si>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</si>
  <si>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</si>
  <si>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</si>
  <si>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</si>
  <si>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</si>
  <si>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</si>
  <si>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</si>
  <si>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</si>
  <si>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</si>
  <si>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</si>
  <si>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</si>
  <si>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</si>
  <si>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</si>
  <si>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</si>
  <si>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</si>
  <si>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</si>
  <si>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</si>
  <si>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</si>
  <si>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</si>
  <si>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</si>
  <si>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</si>
  <si>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</si>
  <si>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</si>
  <si>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</si>
  <si>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</si>
  <si>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</si>
  <si>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</si>
  <si>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</si>
  <si>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</si>
  <si>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</si>
  <si>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</si>
  <si>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</si>
  <si>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</si>
  <si>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</si>
  <si>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</si>
  <si>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</si>
  <si>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</si>
  <si>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</si>
  <si>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</si>
  <si>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</si>
  <si>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</si>
  <si>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</si>
  <si>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</si>
  <si>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</si>
  <si>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</si>
  <si>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</si>
  <si>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</si>
  <si>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</si>
  <si>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</si>
  <si>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</si>
  <si>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</si>
  <si>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</si>
  <si>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</si>
  <si>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</si>
  <si>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</si>
  <si>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</si>
  <si>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</si>
  <si>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</si>
  <si>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</si>
  <si>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</si>
  <si>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</si>
  <si>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</si>
  <si>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</si>
  <si>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</si>
  <si>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</si>
  <si>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</si>
  <si>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</si>
  <si>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</si>
  <si>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</si>
  <si>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</si>
  <si>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</si>
  <si>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</si>
  <si>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</si>
  <si>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</si>
  <si>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</si>
  <si>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</si>
  <si>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</si>
  <si>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</si>
  <si>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</si>
  <si>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</si>
  <si>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</si>
  <si>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</si>
  <si>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</si>
  <si>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</si>
  <si>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</si>
  <si>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</si>
  <si>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</si>
  <si>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</si>
  <si>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</si>
  <si>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</si>
  <si>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</si>
  <si>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</si>
  <si>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</si>
  <si>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</si>
  <si>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</si>
  <si>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</si>
  <si>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</si>
  <si>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</si>
  <si>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</si>
  <si>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</si>
  <si>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</si>
  <si>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</si>
  <si>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</si>
  <si>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</si>
  <si>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</si>
  <si>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</si>
  <si>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</si>
  <si>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</si>
  <si>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</si>
  <si>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</si>
  <si>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</si>
  <si>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</si>
  <si>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</si>
  <si>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</si>
  <si>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</si>
  <si>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</si>
  <si>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</si>
  <si>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</si>
  <si>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</si>
  <si>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</si>
  <si>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</si>
  <si>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</si>
  <si>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</si>
  <si>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</si>
  <si>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</si>
  <si>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</si>
  <si>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</si>
  <si>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</si>
  <si>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</si>
  <si>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</si>
  <si>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</si>
  <si>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</si>
  <si>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</si>
  <si>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</si>
  <si>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</si>
  <si>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</si>
  <si>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</si>
  <si>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</si>
  <si>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</si>
  <si>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</si>
  <si>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</si>
  <si>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</si>
  <si>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</si>
  <si>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</si>
  <si>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</si>
  <si>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</si>
  <si>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</si>
  <si>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</si>
  <si>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</si>
  <si>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</si>
  <si>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</si>
  <si>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</si>
  <si>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</si>
  <si>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</si>
  <si>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</si>
  <si>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</si>
  <si>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</si>
  <si>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</si>
  <si>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</si>
  <si>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</si>
  <si>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</si>
  <si>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</si>
  <si>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</si>
  <si>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</si>
  <si>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</si>
  <si>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</si>
  <si>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</si>
  <si>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</si>
  <si>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</si>
  <si>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</si>
  <si>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</si>
  <si>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</si>
  <si>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</si>
  <si>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</si>
  <si>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</si>
  <si>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</si>
  <si>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</si>
  <si>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</si>
  <si>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</si>
  <si>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</si>
  <si>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</si>
  <si>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</si>
  <si>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</si>
  <si>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</si>
  <si>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</si>
  <si>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</si>
  <si>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</si>
  <si>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</si>
  <si>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</si>
  <si>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</si>
  <si>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</si>
  <si>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</si>
  <si>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</si>
  <si>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</si>
  <si>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</si>
  <si>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</si>
  <si>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</si>
  <si>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</si>
  <si>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</si>
  <si>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</si>
  <si>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</si>
  <si>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</si>
  <si>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</si>
  <si>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</si>
  <si>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</si>
  <si>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</si>
  <si>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</si>
  <si>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</si>
  <si>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</si>
  <si>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</si>
  <si>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</si>
  <si>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</si>
  <si>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</si>
  <si>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</si>
  <si>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</si>
  <si>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</si>
  <si>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</si>
  <si>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</si>
  <si>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</si>
  <si>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</si>
  <si>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</si>
  <si>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</si>
  <si>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</si>
  <si>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</si>
  <si>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</si>
  <si>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</si>
  <si>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</si>
  <si>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</si>
  <si>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</si>
  <si>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</si>
  <si>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</si>
  <si>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</si>
  <si>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</si>
  <si>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</si>
  <si>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</si>
  <si>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</si>
  <si>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</si>
  <si>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</si>
  <si>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</si>
  <si>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</si>
  <si>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</si>
  <si>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</si>
  <si>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</si>
  <si>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</si>
  <si>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</si>
  <si>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</si>
  <si>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</si>
  <si>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</si>
  <si>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</si>
  <si>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</si>
  <si>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</si>
  <si>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</si>
  <si>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</si>
  <si>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</si>
  <si>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</si>
  <si>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</si>
  <si>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</si>
  <si>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</si>
  <si>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</si>
  <si>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</si>
  <si>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</si>
  <si>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</si>
  <si>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</si>
  <si>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</si>
  <si>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</si>
  <si>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</si>
  <si>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</si>
  <si>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</si>
  <si>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</si>
  <si>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</si>
  <si>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</si>
  <si>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</si>
  <si>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</si>
  <si>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</si>
  <si>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</si>
  <si>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</si>
  <si>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</si>
  <si>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</si>
  <si>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</si>
  <si>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</si>
  <si>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</si>
  <si>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</si>
  <si>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</si>
  <si>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</si>
  <si>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</si>
  <si>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</si>
  <si>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</si>
  <si>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</si>
  <si>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</si>
  <si>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</si>
  <si>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</si>
  <si>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</si>
  <si>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</si>
  <si>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</si>
  <si>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</si>
  <si>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</si>
  <si>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</si>
  <si>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</si>
  <si>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</si>
  <si>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</si>
  <si>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</si>
  <si>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</si>
  <si>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</si>
  <si>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</si>
  <si>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</si>
  <si>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</si>
  <si>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</si>
  <si>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</si>
  <si>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</si>
  <si>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</si>
  <si>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</si>
  <si>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</si>
  <si>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</si>
  <si>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</si>
  <si>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</si>
  <si>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</si>
  <si>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</si>
  <si>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</si>
  <si>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</si>
  <si>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</si>
  <si>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</si>
  <si>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</si>
  <si>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</si>
  <si>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</si>
  <si>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</si>
  <si>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</si>
  <si>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</si>
  <si>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</si>
  <si>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</si>
  <si>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</si>
  <si>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</si>
  <si>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</si>
  <si>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</si>
  <si>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</si>
  <si>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</si>
  <si>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</si>
  <si>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</si>
  <si>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</si>
  <si>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</si>
  <si>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</si>
  <si>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</si>
  <si>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</si>
  <si>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</si>
  <si>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</si>
  <si>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</si>
  <si>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</si>
  <si>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</si>
  <si>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</si>
  <si>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</si>
  <si>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</si>
  <si>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</si>
  <si>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</si>
  <si>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</si>
  <si>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</si>
  <si>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</si>
  <si>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</si>
  <si>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</si>
  <si>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</si>
  <si>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</si>
  <si>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</si>
  <si>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</si>
  <si>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</si>
  <si>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</si>
  <si>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</si>
  <si>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</si>
  <si>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</si>
  <si>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</si>
  <si>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</si>
  <si>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</si>
  <si>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</si>
  <si>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</si>
  <si>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</si>
  <si>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</si>
  <si>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</si>
  <si>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</si>
  <si>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</si>
  <si>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</si>
  <si>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</si>
  <si>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</si>
  <si>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</si>
  <si>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</si>
  <si>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</si>
  <si>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</si>
  <si>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</si>
  <si>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</si>
  <si>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</si>
  <si>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</si>
  <si>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</si>
  <si>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</si>
  <si>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</si>
  <si>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</si>
  <si>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</si>
  <si>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</si>
  <si>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</si>
  <si>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</si>
  <si>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</si>
  <si>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</si>
  <si>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</si>
  <si>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</si>
  <si>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</si>
  <si>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</si>
  <si>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</si>
  <si>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</si>
  <si>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</si>
  <si>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</si>
  <si>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</si>
  <si>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</si>
  <si>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</si>
  <si>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</si>
  <si>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</si>
  <si>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</si>
  <si>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</si>
  <si>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</si>
  <si>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</si>
  <si>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</si>
  <si>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</si>
  <si>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</si>
  <si>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</si>
  <si>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</si>
  <si>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</si>
  <si>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</si>
  <si>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</si>
  <si>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</si>
  <si>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</si>
  <si>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</si>
  <si>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</si>
  <si>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</si>
  <si>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</si>
  <si>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</si>
  <si>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</si>
  <si>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</si>
  <si>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</si>
  <si>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</si>
  <si>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</si>
  <si>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</si>
  <si>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</si>
  <si>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</si>
  <si>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</si>
  <si>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</si>
  <si>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</si>
  <si>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</si>
  <si>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</si>
  <si>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</si>
  <si>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</si>
  <si>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</si>
  <si>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</si>
  <si>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</si>
  <si>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</si>
  <si>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</si>
  <si>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</si>
  <si>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</si>
  <si>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</si>
  <si>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</si>
  <si>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</si>
  <si>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</si>
  <si>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</si>
  <si>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</si>
  <si>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</si>
  <si>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</si>
  <si>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</si>
  <si>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</si>
  <si>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</si>
  <si>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</si>
  <si>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</si>
  <si>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</si>
  <si>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</si>
  <si>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</si>
  <si>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</si>
  <si>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</si>
  <si>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</si>
  <si>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</si>
  <si>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</si>
  <si>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</si>
  <si>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</si>
  <si>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</si>
  <si>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</si>
  <si>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</si>
  <si>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</si>
  <si>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</si>
  <si>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</si>
  <si>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</si>
  <si>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</si>
  <si>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</si>
  <si>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</si>
  <si>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</si>
  <si>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</si>
  <si>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</si>
  <si>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</si>
  <si>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</si>
  <si>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</si>
  <si>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</si>
  <si>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</si>
  <si>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</si>
  <si>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</si>
  <si>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</si>
  <si>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</si>
  <si>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</si>
  <si>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</si>
  <si>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</si>
  <si>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</si>
  <si>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</si>
  <si>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</si>
  <si>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</si>
  <si>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</si>
  <si>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</si>
  <si>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</si>
  <si>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</si>
  <si>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</si>
  <si>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</si>
  <si>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</si>
  <si>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</si>
  <si>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</si>
  <si>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</si>
  <si>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</si>
  <si>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</si>
  <si>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</si>
  <si>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</si>
  <si>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</si>
  <si>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</si>
  <si>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</si>
  <si>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</si>
  <si>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</si>
  <si>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</si>
  <si>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</si>
  <si>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</si>
  <si>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</si>
  <si>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</si>
  <si>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</si>
  <si>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</si>
  <si>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</si>
  <si>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</si>
  <si>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</si>
  <si>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</si>
  <si>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</si>
  <si>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</si>
  <si>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</si>
  <si>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</si>
  <si>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</si>
  <si>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</si>
  <si>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</si>
  <si>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</si>
  <si>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</si>
  <si>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</si>
  <si>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</si>
  <si>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</si>
  <si>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</si>
  <si>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</si>
  <si>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</si>
  <si>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</si>
  <si>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</si>
  <si>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</si>
  <si>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</si>
  <si>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</si>
  <si>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</si>
  <si>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</si>
  <si>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</si>
  <si>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</si>
  <si>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</si>
  <si>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</si>
  <si>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</si>
  <si>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</si>
  <si>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</si>
  <si>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</si>
  <si>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</si>
  <si>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</si>
  <si>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</si>
  <si>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</si>
  <si>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</si>
  <si>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</si>
  <si>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</si>
  <si>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</si>
  <si>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</si>
  <si>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</si>
  <si>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</si>
  <si>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</si>
  <si>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</si>
  <si>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</si>
  <si>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</si>
  <si>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</si>
  <si>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</si>
  <si>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</si>
  <si>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</si>
  <si>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</si>
  <si>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</si>
  <si>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</si>
  <si>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</si>
  <si>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</si>
  <si>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</si>
  <si>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</si>
  <si>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</si>
  <si>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</si>
  <si>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</si>
  <si>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</si>
  <si>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</si>
  <si>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</si>
  <si>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</si>
  <si>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</si>
  <si>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</si>
  <si>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</si>
  <si>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</si>
  <si>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</si>
  <si>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</si>
  <si>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</si>
  <si>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</si>
  <si>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</si>
  <si>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</si>
  <si>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</si>
  <si>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</si>
  <si>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</si>
  <si>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</si>
  <si>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</si>
  <si>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</si>
  <si>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</si>
  <si>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</si>
  <si>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</si>
  <si>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</si>
  <si>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</si>
  <si>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</si>
  <si>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</si>
  <si>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</si>
  <si>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</si>
  <si>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</si>
  <si>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</si>
  <si>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</si>
  <si>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</si>
  <si>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</si>
  <si>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</si>
  <si>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</si>
  <si>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</si>
  <si>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</si>
  <si>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</si>
  <si>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</si>
  <si>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</si>
  <si>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</si>
  <si>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</si>
  <si>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</si>
  <si>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</si>
  <si>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</si>
  <si>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</si>
  <si>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</si>
  <si>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</si>
  <si>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</si>
  <si>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</si>
  <si>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</si>
  <si>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</si>
  <si>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</si>
  <si>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</si>
  <si>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</si>
  <si>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</si>
  <si>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</si>
  <si>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</si>
  <si>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</si>
  <si>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</si>
  <si>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</si>
  <si>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</si>
  <si>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</si>
  <si>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</si>
  <si>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</si>
  <si>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</si>
  <si>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</si>
  <si>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</si>
  <si>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</si>
  <si>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</si>
  <si>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</si>
  <si>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</si>
  <si>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</si>
  <si>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</si>
  <si>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</si>
  <si>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</si>
  <si>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</si>
  <si>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</si>
  <si>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</si>
  <si>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</si>
  <si>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</si>
  <si>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</si>
  <si>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</si>
  <si>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</si>
  <si>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</si>
  <si>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</si>
  <si>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</si>
  <si>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</si>
  <si>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</si>
  <si>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</si>
  <si>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</si>
  <si>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</si>
  <si>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</si>
  <si>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</si>
  <si>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</si>
  <si>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</si>
  <si>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</si>
  <si>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</si>
  <si>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</si>
  <si>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</si>
  <si>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</si>
  <si>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</si>
  <si>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</si>
  <si>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</si>
  <si>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</si>
  <si>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</si>
  <si>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</si>
  <si>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</si>
  <si>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</si>
  <si>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</si>
  <si>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</si>
  <si>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</si>
  <si>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</si>
  <si>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</si>
  <si>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</si>
  <si>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</si>
  <si>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</si>
  <si>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</si>
  <si>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</si>
  <si>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</si>
  <si>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</si>
  <si>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</si>
  <si>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</si>
  <si>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</si>
  <si>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</si>
  <si>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</si>
  <si>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</si>
  <si>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</si>
  <si>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</si>
  <si>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</si>
  <si>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</si>
  <si>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</si>
  <si>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</si>
  <si>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</si>
  <si>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</si>
  <si>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</si>
  <si>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</si>
  <si>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</si>
  <si>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</si>
  <si>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</si>
  <si>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</si>
  <si>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</si>
  <si>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</si>
  <si>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</si>
  <si>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</si>
  <si>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</si>
  <si>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</si>
  <si>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</si>
  <si>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</si>
  <si>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</si>
  <si>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</si>
  <si>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</si>
  <si>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</si>
  <si>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</si>
  <si>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</si>
  <si>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</si>
  <si>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</si>
  <si>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</si>
  <si>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</si>
  <si>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</si>
  <si>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</si>
  <si>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</si>
  <si>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</si>
  <si>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</si>
  <si>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</si>
  <si>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</si>
  <si>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</si>
  <si>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</si>
  <si>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</si>
  <si>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</si>
  <si>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</si>
  <si>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</si>
  <si>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</si>
  <si>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</si>
  <si>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</si>
  <si>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</si>
  <si>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</si>
  <si>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</si>
  <si>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</si>
  <si>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</si>
  <si>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</si>
  <si>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</si>
  <si>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</si>
  <si>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</si>
  <si>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</si>
  <si>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</si>
  <si>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</si>
  <si>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</si>
  <si>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</si>
  <si>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</si>
  <si>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</si>
  <si>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</si>
  <si>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</si>
  <si>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</si>
  <si>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</si>
  <si>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</si>
  <si>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</si>
  <si>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</si>
  <si>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</si>
  <si>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</si>
  <si>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</si>
  <si>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</si>
  <si>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</si>
  <si>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</si>
  <si>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</si>
  <si>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</si>
  <si>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</si>
  <si>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</si>
  <si>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</si>
  <si>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</si>
  <si>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</si>
  <si>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</si>
  <si>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</si>
  <si>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</si>
  <si>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</si>
  <si>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</si>
  <si>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</si>
  <si>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</si>
  <si>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</si>
  <si>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</si>
  <si>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</si>
  <si>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</si>
  <si>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</si>
  <si>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</si>
  <si>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</si>
  <si>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</si>
  <si>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</si>
  <si>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</si>
  <si>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</si>
  <si>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</si>
  <si>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</si>
  <si>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</si>
  <si>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</si>
  <si>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</si>
  <si>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</si>
  <si>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</si>
  <si>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</si>
  <si>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</si>
  <si>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</si>
  <si>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</si>
  <si>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</si>
  <si>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</si>
  <si>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</si>
  <si>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</si>
  <si>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</si>
  <si>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</si>
  <si>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</si>
  <si>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</si>
  <si>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</si>
  <si>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</si>
  <si>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</si>
  <si>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</si>
  <si>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</si>
  <si>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</si>
  <si>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</si>
  <si>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</si>
  <si>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</si>
  <si>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</si>
  <si>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</si>
  <si>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</si>
  <si>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</si>
  <si>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</si>
  <si>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</si>
  <si>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</si>
  <si>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</si>
  <si>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</si>
  <si>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</si>
  <si>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</si>
  <si>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</si>
  <si>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</si>
  <si>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</si>
  <si>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</si>
  <si>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</si>
  <si>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</si>
  <si>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</si>
  <si>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</si>
  <si>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</si>
  <si>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</si>
  <si>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</si>
  <si>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</si>
  <si>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</si>
  <si>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</si>
  <si>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</si>
  <si>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</si>
  <si>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</si>
  <si>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</si>
  <si>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</si>
  <si>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</si>
  <si>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</si>
  <si>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</si>
  <si>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</si>
  <si>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</si>
  <si>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</si>
  <si>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</si>
  <si>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</si>
  <si>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</si>
  <si>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</si>
  <si>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</si>
  <si>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</si>
  <si>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</si>
  <si>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</si>
  <si>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</si>
  <si>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</si>
  <si>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</si>
  <si>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</si>
  <si>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</si>
  <si>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</si>
  <si>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</si>
  <si>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</si>
  <si>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</si>
  <si>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</si>
  <si>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</si>
  <si>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</si>
  <si>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</si>
  <si>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</si>
  <si>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</si>
  <si>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</si>
  <si>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</si>
  <si>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</si>
  <si>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</si>
  <si>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</si>
  <si>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</si>
  <si>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</si>
  <si>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</si>
  <si>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</si>
  <si>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</si>
  <si>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</si>
  <si>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</si>
  <si>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</si>
  <si>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</si>
  <si>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</si>
  <si>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</si>
  <si>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</si>
  <si>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</si>
  <si>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</si>
  <si>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</si>
  <si>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</si>
  <si>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</si>
  <si>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</si>
  <si>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</si>
  <si>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</si>
  <si>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</si>
  <si>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</si>
  <si>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</si>
  <si>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</si>
  <si>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</si>
  <si>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</si>
  <si>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</si>
  <si>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</si>
  <si>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</si>
  <si>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</si>
  <si>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</si>
  <si>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</si>
  <si>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</si>
  <si>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</si>
  <si>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</si>
  <si>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</si>
  <si>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</si>
  <si>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</si>
  <si>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</si>
  <si>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</si>
  <si>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</si>
  <si>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</si>
  <si>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</si>
  <si>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</si>
  <si>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</si>
  <si>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</si>
  <si>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</si>
  <si>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</si>
  <si>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</si>
  <si>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</si>
  <si>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</si>
  <si>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</si>
  <si>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</si>
  <si>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</si>
  <si>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</si>
  <si>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</si>
  <si>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</si>
  <si>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</si>
  <si>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</si>
  <si>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</si>
  <si>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</si>
  <si>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</si>
  <si>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</si>
  <si>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</si>
  <si>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</si>
  <si>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</si>
  <si>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</si>
  <si>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</si>
  <si>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</si>
  <si>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</si>
  <si>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</si>
  <si>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</si>
  <si>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</si>
  <si>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</si>
  <si>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</si>
  <si>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</si>
  <si>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</si>
  <si>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</si>
  <si>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</si>
  <si>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</si>
  <si>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</si>
  <si>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</si>
  <si>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</si>
  <si>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</si>
  <si>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</si>
  <si>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</si>
  <si>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</si>
  <si>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</si>
  <si>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</si>
  <si>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</si>
  <si>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</si>
  <si>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</si>
  <si>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</si>
  <si>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</si>
  <si>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</si>
  <si>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</si>
  <si>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</si>
  <si>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</si>
  <si>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</si>
  <si>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</si>
  <si>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</si>
  <si>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</si>
  <si>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</si>
  <si>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</si>
  <si>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</si>
  <si>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</si>
  <si>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</si>
  <si>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</si>
  <si>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</si>
  <si>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</si>
  <si>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</si>
  <si>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</si>
  <si>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</si>
  <si>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</si>
  <si>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</si>
  <si>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</si>
  <si>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</si>
  <si>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</si>
  <si>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</si>
  <si>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</si>
  <si>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</si>
  <si>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</si>
  <si>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</si>
  <si>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</si>
  <si>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</si>
  <si>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</si>
  <si>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</si>
  <si>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</si>
  <si>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</si>
  <si>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</si>
  <si>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</si>
  <si>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</si>
  <si>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</si>
  <si>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</si>
  <si>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</si>
  <si>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</si>
  <si>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</si>
  <si>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</si>
  <si>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</si>
  <si>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</si>
  <si>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</si>
  <si>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</si>
  <si>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</si>
  <si>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</si>
  <si>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</si>
  <si>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</si>
  <si>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</si>
  <si>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</si>
  <si>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</si>
  <si>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</si>
  <si>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</si>
  <si>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</si>
  <si>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</si>
  <si>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</si>
  <si>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</si>
  <si>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</si>
  <si>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</si>
  <si>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</si>
  <si>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</si>
  <si>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</si>
  <si>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</si>
  <si>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</si>
  <si>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</si>
  <si>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</si>
  <si>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</si>
  <si>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</si>
  <si>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</si>
  <si>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</si>
  <si>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</si>
  <si>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</si>
  <si>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</si>
  <si>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</si>
  <si>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</si>
  <si>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</si>
  <si>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</si>
  <si>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</si>
  <si>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</si>
  <si>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</si>
  <si>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</si>
  <si>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</si>
  <si>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</si>
  <si>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</si>
  <si>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</si>
  <si>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</si>
  <si>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</si>
  <si>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</si>
  <si>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</si>
  <si>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</si>
  <si>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</si>
  <si>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</si>
  <si>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</si>
  <si>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</si>
  <si>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</si>
  <si>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</si>
  <si>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</si>
  <si>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</si>
  <si>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</si>
  <si>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</si>
  <si>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</si>
  <si>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</si>
  <si>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</si>
  <si>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</si>
  <si>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</si>
  <si>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</si>
  <si>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</si>
  <si>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</si>
  <si>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</si>
  <si>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</si>
  <si>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</si>
  <si>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</si>
  <si>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</si>
  <si>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</si>
  <si>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</si>
  <si>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</si>
  <si>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</si>
  <si>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</si>
  <si>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</si>
  <si>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</si>
  <si>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</si>
  <si>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</si>
  <si>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</si>
  <si>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</si>
  <si>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</si>
  <si>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</si>
  <si>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</si>
  <si>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</si>
  <si>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</si>
  <si>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</si>
  <si>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</si>
  <si>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</si>
  <si>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</si>
  <si>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</si>
  <si>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</si>
  <si>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</si>
  <si>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</si>
  <si>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</si>
  <si>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</si>
  <si>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</si>
  <si>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</si>
  <si>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</si>
  <si>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</si>
  <si>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</si>
  <si>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</si>
  <si>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</si>
  <si>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</si>
  <si>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</si>
  <si>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</si>
  <si>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</si>
  <si>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</si>
  <si>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</si>
  <si>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</si>
  <si>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</si>
  <si>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</si>
  <si>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</si>
  <si>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</si>
  <si>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</si>
  <si>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</si>
  <si>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</si>
  <si>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</si>
  <si>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</si>
  <si>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</si>
  <si>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</si>
  <si>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</si>
  <si>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</si>
  <si>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</si>
  <si>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</si>
  <si>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</si>
  <si>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</si>
  <si>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</si>
  <si>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</si>
  <si>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</si>
  <si>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</si>
  <si>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</si>
  <si>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</si>
  <si>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</si>
  <si>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</si>
  <si>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</si>
  <si>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</si>
  <si>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</si>
  <si>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</si>
  <si>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</si>
  <si>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</si>
  <si>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</si>
  <si>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</si>
  <si>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</si>
  <si>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</si>
  <si>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</si>
  <si>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</si>
  <si>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</si>
  <si>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</si>
  <si>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</si>
  <si>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</si>
  <si>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</si>
  <si>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</si>
  <si>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</si>
  <si>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</si>
  <si>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</si>
  <si>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</si>
  <si>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</si>
  <si>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</si>
  <si>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</si>
  <si>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</si>
  <si>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</si>
  <si>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</si>
  <si>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</si>
  <si>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</si>
  <si>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</si>
  <si>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</si>
  <si>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</si>
  <si>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</si>
  <si>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</si>
  <si>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</si>
  <si>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</si>
  <si>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</si>
  <si>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</si>
  <si>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</si>
  <si>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</si>
  <si>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</si>
  <si>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</si>
  <si>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</si>
  <si>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</si>
  <si>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</si>
  <si>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</si>
  <si>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</si>
  <si>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</si>
  <si>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</si>
  <si>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</si>
  <si>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</si>
  <si>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</si>
  <si>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</si>
  <si>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</si>
  <si>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</si>
  <si>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</si>
  <si>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</si>
  <si>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</si>
  <si>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</si>
  <si>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</si>
  <si>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</si>
  <si>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</si>
  <si>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</si>
  <si>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</si>
  <si>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</si>
  <si>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</si>
  <si>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</si>
  <si>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</si>
  <si>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</si>
  <si>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</si>
  <si>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</si>
  <si>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</si>
  <si>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</si>
  <si>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</si>
  <si>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</si>
  <si>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</si>
  <si>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</si>
  <si>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</si>
  <si>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</si>
  <si>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</si>
  <si>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</si>
  <si>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</si>
  <si>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</si>
  <si>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</si>
  <si>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</si>
  <si>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</si>
  <si>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</si>
  <si>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</si>
  <si>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</si>
  <si>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</si>
  <si>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</si>
  <si>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</si>
  <si>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</si>
  <si>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</si>
  <si>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</si>
  <si>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</si>
  <si>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</si>
  <si>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</si>
  <si>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</si>
  <si>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</si>
  <si>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</si>
  <si>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</si>
  <si>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</si>
  <si>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</si>
  <si>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</si>
  <si>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</si>
  <si>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</si>
  <si>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</si>
  <si>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</si>
  <si>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</si>
  <si>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</si>
  <si>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</si>
  <si>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</si>
  <si>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</si>
  <si>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</si>
  <si>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</si>
  <si>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</si>
  <si>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</si>
  <si>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</si>
  <si>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</si>
  <si>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</si>
  <si>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</si>
  <si>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</si>
  <si>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</si>
  <si>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</si>
  <si>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</si>
  <si>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</si>
  <si>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</si>
  <si>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</si>
  <si>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</si>
  <si>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</si>
  <si>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</si>
  <si>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</si>
  <si>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</si>
  <si>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</si>
  <si>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</si>
  <si>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</si>
  <si>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</si>
  <si>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</si>
  <si>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</si>
  <si>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</si>
  <si>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</si>
  <si>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</si>
  <si>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</si>
  <si>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</si>
  <si>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</si>
  <si>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</si>
  <si>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</si>
  <si>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</si>
  <si>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</si>
  <si>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</si>
  <si>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</si>
  <si>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</si>
  <si>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</si>
  <si>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</si>
  <si>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</si>
  <si>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</si>
  <si>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</si>
  <si>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</si>
  <si>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</si>
  <si>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</si>
  <si>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</si>
  <si>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</si>
  <si>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</si>
  <si>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</si>
  <si>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</si>
  <si>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</si>
  <si>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</si>
  <si>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</si>
  <si>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</si>
  <si>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</si>
  <si>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</si>
  <si>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</si>
  <si>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</si>
  <si>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</si>
  <si>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</si>
  <si>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</si>
  <si>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</si>
  <si>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</si>
  <si>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</si>
  <si>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</si>
  <si>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</si>
  <si>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</si>
  <si>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</si>
  <si>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</si>
  <si>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</si>
  <si>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</si>
  <si>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</si>
  <si>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</si>
  <si>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</si>
  <si>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</si>
  <si>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</si>
  <si>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</si>
  <si>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</si>
  <si>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</si>
  <si>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</si>
  <si>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</si>
  <si>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</si>
  <si>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</si>
  <si>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</si>
  <si>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</si>
  <si>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</si>
  <si>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</si>
  <si>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</si>
  <si>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</si>
  <si>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</si>
  <si>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</si>
  <si>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</si>
  <si>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</si>
  <si>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</si>
  <si>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</si>
  <si>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</si>
  <si>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</si>
  <si>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</si>
  <si>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</si>
  <si>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</si>
  <si>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</si>
  <si>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</si>
  <si>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</si>
  <si>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</si>
  <si>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</si>
  <si>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</si>
  <si>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</si>
  <si>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</si>
  <si>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</si>
  <si>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</si>
  <si>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</si>
  <si>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</si>
  <si>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</si>
  <si>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</si>
  <si>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</si>
  <si>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</si>
  <si>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</si>
  <si>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</si>
  <si>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</si>
  <si>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</si>
  <si>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</si>
  <si>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</si>
  <si>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</si>
  <si>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</si>
  <si>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</si>
  <si>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</si>
  <si>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</si>
  <si>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</si>
  <si>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</si>
  <si>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</si>
  <si>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</si>
  <si>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</si>
  <si>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</si>
  <si>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</si>
  <si>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</si>
  <si>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</si>
  <si>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</si>
  <si>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</si>
  <si>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</si>
  <si>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</si>
  <si>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</si>
  <si>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</si>
  <si>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</si>
  <si>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</si>
  <si>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</si>
  <si>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</si>
  <si>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</si>
  <si>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</si>
  <si>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</si>
  <si>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</si>
  <si>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</si>
  <si>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</si>
  <si>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</si>
  <si>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</si>
  <si>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</si>
  <si>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</si>
  <si>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</si>
  <si>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</si>
  <si>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</si>
  <si>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</si>
  <si>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</si>
  <si>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</si>
  <si>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</si>
  <si>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</si>
  <si>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</si>
  <si>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</si>
  <si>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</si>
  <si>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</si>
  <si>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</si>
  <si>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</si>
  <si>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</si>
  <si>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</si>
  <si>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</si>
  <si>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</si>
  <si>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</si>
  <si>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</si>
  <si>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</si>
  <si>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</si>
  <si>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</si>
  <si>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</si>
  <si>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</si>
  <si>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</si>
  <si>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</si>
  <si>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</si>
  <si>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</si>
  <si>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</si>
  <si>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</si>
  <si>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</si>
  <si>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</si>
  <si>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</si>
  <si>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</si>
  <si>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</si>
  <si>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</si>
  <si>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</si>
  <si>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</si>
  <si>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</si>
  <si>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</si>
  <si>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</si>
  <si>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</si>
  <si>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</si>
  <si>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</si>
  <si>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</si>
  <si>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</si>
  <si>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</si>
  <si>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</si>
  <si>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</si>
  <si>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</si>
  <si>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</si>
  <si>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</si>
  <si>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</si>
  <si>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</si>
  <si>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</si>
  <si>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</si>
  <si>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</si>
  <si>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</si>
  <si>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</si>
  <si>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</si>
  <si>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</si>
  <si>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</si>
  <si>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</si>
  <si>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</si>
  <si>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</si>
  <si>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</si>
  <si>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</si>
  <si>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</si>
  <si>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</si>
  <si>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</si>
  <si>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</si>
  <si>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</si>
  <si>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</si>
  <si>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</si>
  <si>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</si>
  <si>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</si>
  <si>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</si>
  <si>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</si>
  <si>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</si>
  <si>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</si>
  <si>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</si>
  <si>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</si>
  <si>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</si>
  <si>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</si>
  <si>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</si>
  <si>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</si>
  <si>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</si>
  <si>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</si>
  <si>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</si>
  <si>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</si>
  <si>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</si>
  <si>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</si>
  <si>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</si>
  <si>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</si>
  <si>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</si>
  <si>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</si>
  <si>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</si>
  <si>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</si>
  <si>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</si>
  <si>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</si>
  <si>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</si>
  <si>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</si>
  <si>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</si>
  <si>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</si>
  <si>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</si>
  <si>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</si>
  <si>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</si>
  <si>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</si>
  <si>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</si>
  <si>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</si>
  <si>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</si>
  <si>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</si>
  <si>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</si>
  <si>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</si>
  <si>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</si>
  <si>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</si>
  <si>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</si>
  <si>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</si>
  <si>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</si>
  <si>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</si>
  <si>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</si>
  <si>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</si>
  <si>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</si>
  <si>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</si>
  <si>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</si>
  <si>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</si>
  <si>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</si>
  <si>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</si>
  <si>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</si>
  <si>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</si>
  <si>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</si>
  <si>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</si>
  <si>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</si>
  <si>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</si>
  <si>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</si>
  <si>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</si>
  <si>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</si>
  <si>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</si>
  <si>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</si>
  <si>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</si>
  <si>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</si>
  <si>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</si>
  <si>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</si>
  <si>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</si>
  <si>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</si>
  <si>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</si>
  <si>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</si>
  <si>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</si>
  <si>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</si>
  <si>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</si>
  <si>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</si>
  <si>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</si>
  <si>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</si>
  <si>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</si>
  <si>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</si>
  <si>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</si>
  <si>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</si>
  <si>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</si>
  <si>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</si>
  <si>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</si>
  <si>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</si>
  <si>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</si>
  <si>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</si>
  <si>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</si>
  <si>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</si>
  <si>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</si>
  <si>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</si>
  <si>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</si>
  <si>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</si>
  <si>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</si>
  <si>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</si>
  <si>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</si>
  <si>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</si>
  <si>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</si>
  <si>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</si>
  <si>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</si>
  <si>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</si>
  <si>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</si>
  <si>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</si>
  <si>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</si>
  <si>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</si>
  <si>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</si>
  <si>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</si>
  <si>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</si>
  <si>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</si>
  <si>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</si>
  <si>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</si>
  <si>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</si>
  <si>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</si>
  <si>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</si>
  <si>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</si>
  <si>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</si>
  <si>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</si>
  <si>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</si>
  <si>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</si>
  <si>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</si>
  <si>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</si>
  <si>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</si>
  <si>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</si>
  <si>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</si>
  <si>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</si>
  <si>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</si>
  <si>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</si>
  <si>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</si>
  <si>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</si>
  <si>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</si>
  <si>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</si>
  <si>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</si>
  <si>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</si>
  <si>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</si>
  <si>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</si>
  <si>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</si>
  <si>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</si>
  <si>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</si>
  <si>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</si>
  <si>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</si>
  <si>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</si>
  <si>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</si>
  <si>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</si>
  <si>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</si>
  <si>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</si>
  <si>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</si>
  <si>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</si>
  <si>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</si>
  <si>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</si>
  <si>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</si>
  <si>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</si>
  <si>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</si>
  <si>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</si>
  <si>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</si>
  <si>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</si>
  <si>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</si>
  <si>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</si>
  <si>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</si>
  <si>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</si>
  <si>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</si>
  <si>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</si>
  <si>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</si>
  <si>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</si>
  <si>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</si>
  <si>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</si>
  <si>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</si>
  <si>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</si>
  <si>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</si>
  <si>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</si>
  <si>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</si>
  <si>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</si>
  <si>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</si>
  <si>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</si>
  <si>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</si>
  <si>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</si>
  <si>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</si>
  <si>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</si>
  <si>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</si>
  <si>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</si>
  <si>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</si>
  <si>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</si>
  <si>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</si>
  <si>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</si>
  <si>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</si>
  <si>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</si>
  <si>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</si>
  <si>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</si>
  <si>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</si>
  <si>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</si>
  <si>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</si>
  <si>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</si>
  <si>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</si>
  <si>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</si>
  <si>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</si>
  <si>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</si>
  <si>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</si>
  <si>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</si>
  <si>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</si>
  <si>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</si>
  <si>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</si>
  <si>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</si>
  <si>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</si>
  <si>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</si>
  <si>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</si>
  <si>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</si>
  <si>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</si>
  <si>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</si>
  <si>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</si>
  <si>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</si>
  <si>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</si>
  <si>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</si>
  <si>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</si>
  <si>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</si>
  <si>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</si>
  <si>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</si>
  <si>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</si>
  <si>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</si>
  <si>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</si>
  <si>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</si>
  <si>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</si>
  <si>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</si>
  <si>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</si>
  <si>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</si>
  <si>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</si>
  <si>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</si>
  <si>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</si>
  <si>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</si>
  <si>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</si>
  <si>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</si>
  <si>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</si>
  <si>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</si>
  <si>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</si>
  <si>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</si>
  <si>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</si>
  <si>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</si>
  <si>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</si>
  <si>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</si>
  <si>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</si>
  <si>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</si>
  <si>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</si>
  <si>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</si>
  <si>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</si>
  <si>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</si>
  <si>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</si>
  <si>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</si>
  <si>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</si>
  <si>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</si>
  <si>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</si>
  <si>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</si>
  <si>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</si>
  <si>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</si>
  <si>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</si>
  <si>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</si>
  <si>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</si>
  <si>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</si>
  <si>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</si>
  <si>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</si>
  <si>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</si>
  <si>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</si>
  <si>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</si>
  <si>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</si>
  <si>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</si>
  <si>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</si>
  <si>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</si>
  <si>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</si>
  <si>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</si>
  <si>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</si>
  <si>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</si>
  <si>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</si>
  <si>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</si>
  <si>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</si>
  <si>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</si>
  <si>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</si>
  <si>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</si>
  <si>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</si>
  <si>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</si>
  <si>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</si>
  <si>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</si>
  <si>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</si>
  <si>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</si>
  <si>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</si>
  <si>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</si>
  <si>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</si>
  <si>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</si>
  <si>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</si>
  <si>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</si>
  <si>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</si>
  <si>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</si>
  <si>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</si>
  <si>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</si>
  <si>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</si>
  <si>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</si>
  <si>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</si>
  <si>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</si>
  <si>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</si>
  <si>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</si>
  <si>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</si>
  <si>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</si>
  <si>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</si>
  <si>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</si>
  <si>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</si>
  <si>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</si>
  <si>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</si>
  <si>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</si>
  <si>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Customer Name</t>
  </si>
  <si>
    <t>Email</t>
  </si>
  <si>
    <t>Phone Number</t>
  </si>
  <si>
    <t>Address Line 1</t>
  </si>
  <si>
    <t>City</t>
  </si>
  <si>
    <t>Country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</si>
  <si>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</si>
  <si>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</si>
  <si>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</si>
  <si>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</si>
  <si>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</si>
  <si>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</si>
  <si>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</si>
  <si>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</si>
  <si>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</si>
  <si>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</si>
  <si>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</si>
  <si>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</si>
  <si>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</si>
  <si>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</si>
  <si>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</si>
  <si>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</si>
  <si>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</si>
  <si>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</si>
  <si>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</si>
  <si>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</si>
  <si>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</si>
  <si>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</si>
  <si>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</si>
  <si>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</si>
  <si>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</si>
  <si>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</si>
  <si>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</si>
  <si>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</si>
  <si>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</si>
  <si>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</si>
  <si>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</si>
  <si>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</si>
  <si>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</si>
  <si>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</si>
  <si>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</si>
  <si>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</si>
  <si>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</si>
  <si>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</si>
  <si>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</si>
  <si>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</si>
  <si>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</si>
  <si>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</si>
  <si>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</si>
  <si>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</si>
  <si>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</si>
  <si>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</si>
  <si>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</si>
  <si>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</si>
  <si>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</si>
  <si>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</si>
  <si>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</si>
  <si>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</si>
  <si>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</si>
  <si>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</si>
  <si>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</si>
  <si>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</si>
  <si>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</si>
  <si>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</si>
  <si>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</si>
  <si>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</si>
  <si>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</si>
  <si>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</si>
  <si>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</si>
  <si>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</si>
  <si>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</si>
  <si>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</si>
  <si>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</si>
  <si>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</si>
  <si>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</si>
  <si>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</si>
  <si>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</si>
  <si>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</si>
  <si>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</si>
  <si>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</si>
  <si>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</si>
  <si>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</si>
  <si>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</si>
  <si>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</si>
  <si>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</si>
  <si>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</si>
  <si>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</si>
  <si>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</si>
  <si>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</si>
  <si>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</si>
  <si>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</si>
  <si>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</si>
  <si>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</si>
  <si>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</si>
  <si>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</si>
  <si>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</si>
  <si>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</si>
  <si>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</si>
  <si>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</si>
  <si>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</si>
  <si>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</si>
  <si>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</si>
  <si>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</si>
  <si>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</si>
  <si>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</si>
  <si>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</si>
  <si>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</si>
  <si>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</si>
  <si>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</si>
  <si>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</si>
  <si>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</si>
  <si>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</si>
  <si>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</si>
  <si>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</si>
  <si>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</si>
  <si>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</si>
  <si>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</si>
  <si>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</si>
  <si>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</si>
  <si>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</si>
  <si>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</si>
  <si>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</si>
  <si>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</si>
  <si>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</si>
  <si>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</si>
  <si>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</si>
  <si>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</si>
  <si>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</si>
  <si>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</si>
  <si>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</si>
  <si>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</si>
  <si>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</si>
  <si>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</si>
  <si>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</si>
  <si>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</si>
  <si>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</si>
  <si>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</si>
  <si>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</si>
  <si>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</si>
  <si>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</si>
  <si>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</si>
  <si>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</si>
  <si>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</si>
  <si>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</si>
  <si>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</si>
  <si>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</si>
  <si>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</si>
  <si>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</si>
  <si>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</si>
  <si>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</si>
  <si>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</si>
  <si>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</si>
  <si>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</si>
  <si>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</si>
  <si>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</si>
  <si>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</si>
  <si>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</si>
  <si>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</si>
  <si>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</si>
  <si>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</si>
  <si>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</si>
  <si>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</si>
  <si>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</si>
  <si>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</si>
  <si>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</si>
  <si>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</si>
  <si>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</si>
  <si>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</si>
  <si>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</si>
  <si>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</si>
  <si>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</si>
  <si>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</si>
  <si>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</si>
  <si>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</si>
  <si>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</si>
  <si>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</si>
  <si>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</si>
  <si>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</si>
  <si>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</si>
  <si>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</si>
  <si>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</si>
  <si>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</si>
  <si>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</si>
  <si>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</si>
  <si>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</si>
  <si>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</si>
  <si>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</si>
  <si>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</si>
  <si>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</si>
  <si>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</si>
  <si>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</si>
  <si>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</si>
  <si>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</si>
  <si>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</si>
  <si>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</si>
  <si>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</si>
  <si>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</si>
  <si>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</si>
  <si>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</si>
  <si>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</si>
  <si>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</si>
  <si>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</si>
  <si>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</si>
  <si>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</si>
  <si>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</si>
  <si>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</si>
  <si>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</si>
  <si>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</si>
  <si>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</si>
  <si>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</si>
  <si>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</si>
  <si>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</si>
  <si>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</si>
  <si>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</si>
  <si>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</si>
  <si>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</si>
  <si>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</si>
  <si>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</si>
  <si>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</si>
  <si>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</si>
  <si>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</si>
  <si>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</si>
  <si>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</si>
  <si>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</si>
  <si>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</si>
  <si>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</si>
  <si>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</si>
  <si>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</si>
  <si>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</si>
  <si>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</si>
  <si>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</si>
  <si>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</si>
  <si>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</si>
  <si>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</si>
  <si>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</si>
  <si>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</si>
  <si>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</si>
  <si>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</si>
  <si>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</si>
  <si>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</si>
  <si>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</si>
  <si>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</si>
  <si>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</si>
  <si>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</si>
  <si>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</si>
  <si>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</si>
  <si>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</si>
  <si>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</si>
  <si>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</si>
  <si>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</si>
  <si>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</si>
  <si>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</si>
  <si>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</si>
  <si>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</si>
  <si>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</si>
  <si>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</si>
  <si>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</si>
  <si>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</si>
  <si>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</si>
  <si>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</si>
  <si>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</si>
  <si>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</si>
  <si>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</si>
  <si>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</si>
  <si>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</si>
  <si>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</si>
  <si>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</si>
  <si>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</si>
  <si>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</si>
  <si>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</si>
  <si>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</si>
  <si>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</si>
  <si>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</si>
  <si>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</si>
  <si>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</si>
  <si>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</si>
  <si>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</si>
  <si>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</si>
  <si>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</si>
  <si>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</si>
  <si>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</si>
  <si>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</si>
  <si>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</si>
  <si>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</si>
  <si>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</si>
  <si>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</si>
  <si>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</si>
  <si>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</si>
  <si>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</si>
  <si>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</si>
  <si>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</si>
  <si>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</si>
  <si>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</si>
  <si>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</si>
  <si>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</si>
  <si>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</si>
  <si>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</si>
  <si>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</si>
  <si>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</si>
  <si>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</si>
  <si>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</si>
  <si>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</si>
  <si>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</si>
  <si>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</si>
  <si>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</si>
  <si>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</si>
  <si>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</si>
  <si>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</si>
  <si>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</si>
  <si>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</si>
  <si>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</si>
  <si>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</si>
  <si>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</si>
  <si>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</si>
  <si>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</si>
  <si>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</si>
  <si>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</si>
  <si>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</si>
  <si>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</si>
  <si>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</si>
  <si>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</si>
  <si>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</si>
  <si>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</si>
  <si>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</si>
  <si>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</si>
  <si>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</si>
  <si>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</si>
  <si>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</si>
  <si>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</si>
  <si>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</si>
  <si>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</si>
  <si>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</si>
  <si>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</si>
  <si>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</si>
  <si>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</si>
  <si>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</si>
  <si>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</si>
  <si>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</si>
  <si>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</si>
  <si>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</si>
  <si>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</si>
  <si>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</si>
  <si>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</si>
  <si>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</si>
  <si>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</si>
  <si>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</si>
  <si>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</si>
  <si>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</si>
  <si>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</si>
  <si>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</si>
  <si>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</si>
  <si>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</si>
  <si>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</si>
  <si>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</si>
  <si>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</si>
  <si>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</si>
  <si>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</si>
  <si>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</si>
  <si>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</si>
  <si>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</si>
  <si>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</si>
  <si>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</si>
  <si>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</si>
  <si>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</si>
  <si>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</si>
  <si>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</si>
  <si>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</si>
  <si>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</si>
  <si>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</si>
  <si>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</si>
  <si>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</si>
  <si>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</si>
  <si>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</si>
  <si>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</si>
  <si>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</si>
  <si>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</si>
  <si>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</si>
  <si>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</si>
  <si>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</si>
  <si>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</si>
  <si>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</si>
  <si>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</si>
  <si>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</si>
  <si>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</si>
  <si>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</si>
  <si>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</si>
  <si>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</si>
  <si>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</si>
  <si>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</si>
  <si>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</si>
  <si>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</si>
  <si>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</si>
  <si>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</si>
  <si>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</si>
  <si>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</si>
  <si>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</si>
  <si>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</si>
  <si>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</si>
  <si>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</si>
  <si>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</si>
  <si>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</si>
  <si>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</si>
  <si>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</si>
  <si>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</si>
  <si>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</si>
  <si>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</si>
  <si>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</si>
  <si>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</si>
  <si>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</si>
  <si>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</si>
  <si>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</si>
  <si>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</si>
  <si>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</si>
  <si>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</si>
  <si>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</si>
  <si>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</si>
  <si>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</si>
  <si>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</si>
  <si>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</si>
  <si>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</si>
  <si>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</si>
  <si>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</si>
  <si>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</si>
  <si>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</si>
  <si>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</si>
  <si>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</si>
  <si>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</si>
  <si>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</si>
  <si>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</si>
  <si>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</si>
  <si>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</si>
  <si>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</si>
  <si>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</si>
  <si>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</si>
  <si>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</si>
  <si>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</si>
  <si>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</si>
  <si>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</si>
  <si>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</si>
  <si>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</si>
  <si>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</si>
  <si>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</si>
  <si>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</si>
  <si>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</si>
  <si>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</si>
  <si>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</si>
  <si>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</si>
  <si>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</si>
  <si>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</si>
  <si>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</si>
  <si>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</si>
  <si>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</si>
  <si>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</si>
  <si>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</si>
  <si>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</si>
  <si>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</si>
  <si>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</si>
  <si>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</si>
  <si>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</si>
  <si>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</si>
  <si>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</si>
  <si>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</si>
  <si>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</si>
  <si>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</si>
  <si>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</si>
  <si>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</si>
  <si>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</si>
  <si>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</si>
  <si>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</si>
  <si>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</si>
  <si>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</si>
  <si>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</si>
  <si>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</si>
  <si>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</si>
  <si>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</si>
  <si>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</si>
  <si>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</si>
  <si>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</si>
  <si>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</si>
  <si>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</si>
  <si>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</si>
  <si>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</si>
  <si>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</si>
  <si>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</si>
  <si>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</si>
  <si>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</si>
  <si>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</si>
  <si>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</si>
  <si>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</si>
  <si>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</si>
  <si>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</si>
  <si>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</si>
  <si>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</si>
  <si>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</si>
  <si>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</si>
  <si>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</si>
  <si>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</si>
  <si>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</si>
  <si>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</si>
  <si>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</si>
  <si>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</si>
  <si>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</si>
  <si>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</si>
  <si>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</si>
  <si>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</si>
  <si>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</si>
  <si>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</si>
  <si>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</si>
  <si>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</si>
  <si>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</si>
  <si>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</si>
  <si>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</si>
  <si>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</si>
  <si>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</si>
  <si>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</si>
  <si>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</si>
  <si>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</si>
  <si>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</si>
  <si>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</si>
  <si>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</si>
  <si>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</si>
  <si>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</si>
  <si>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</si>
  <si>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</si>
  <si>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</si>
  <si>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</si>
  <si>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</si>
  <si>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</si>
  <si>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</si>
  <si>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</si>
  <si>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</si>
  <si>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</si>
  <si>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</si>
  <si>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</si>
  <si>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</si>
  <si>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</si>
  <si>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</si>
  <si>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</si>
  <si>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</si>
  <si>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</si>
  <si>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</si>
  <si>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</si>
  <si>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</si>
  <si>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</si>
  <si>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</si>
  <si>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</si>
  <si>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</si>
  <si>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</si>
  <si>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</si>
  <si>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</si>
  <si>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</si>
  <si>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</si>
  <si>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</si>
  <si>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</si>
  <si>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</si>
  <si>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</si>
  <si>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</si>
  <si>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</si>
  <si>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</si>
  <si>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</si>
  <si>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</si>
  <si>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</si>
  <si>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</si>
  <si>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</si>
  <si>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</si>
  <si>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</si>
  <si>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</si>
  <si>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</si>
  <si>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</si>
  <si>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</si>
  <si>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</si>
  <si>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</si>
  <si>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</si>
  <si>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</si>
  <si>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</si>
  <si>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</si>
  <si>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</si>
  <si>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</si>
  <si>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</si>
  <si>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</si>
  <si>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</si>
  <si>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</si>
  <si>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</si>
  <si>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</si>
  <si>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</si>
  <si>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</si>
  <si>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</si>
  <si>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</si>
  <si>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</si>
  <si>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</si>
  <si>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</si>
  <si>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</si>
  <si>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</si>
  <si>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</si>
  <si>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</si>
  <si>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</si>
  <si>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</si>
  <si>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</si>
  <si>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</si>
  <si>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</si>
  <si>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</si>
  <si>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</si>
  <si>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</si>
  <si>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</si>
  <si>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</si>
  <si>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</si>
  <si>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</si>
  <si>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</si>
  <si>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</si>
  <si>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</si>
  <si>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</si>
  <si>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</si>
  <si>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</si>
  <si>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</si>
  <si>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</si>
  <si>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</si>
  <si>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</si>
  <si>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</si>
  <si>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</si>
  <si>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</si>
  <si>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</si>
  <si>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</si>
  <si>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</si>
  <si>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</si>
  <si>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</si>
  <si>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</si>
  <si>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</si>
  <si>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</si>
  <si>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</si>
  <si>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</si>
  <si>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</si>
  <si>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</si>
  <si>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</si>
  <si>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</si>
  <si>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</si>
  <si>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</si>
  <si>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</si>
  <si>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</si>
  <si>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</si>
  <si>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</si>
  <si>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</si>
  <si>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</si>
  <si>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</si>
  <si>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</si>
  <si>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</si>
  <si>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</si>
  <si>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</si>
  <si>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</si>
  <si>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</si>
  <si>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</si>
  <si>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</si>
  <si>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</si>
  <si>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</si>
  <si>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</si>
  <si>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</si>
  <si>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</si>
  <si>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</si>
  <si>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</si>
  <si>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</si>
  <si>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</si>
  <si>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</si>
  <si>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</si>
  <si>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</si>
  <si>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</si>
  <si>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</si>
  <si>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</si>
  <si>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</si>
  <si>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</si>
  <si>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</si>
  <si>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</si>
  <si>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</si>
  <si>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</si>
  <si>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</si>
  <si>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</si>
  <si>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</si>
  <si>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</si>
  <si>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</si>
  <si>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</si>
  <si>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</si>
  <si>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</si>
  <si>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</si>
  <si>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</si>
  <si>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</si>
  <si>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</si>
  <si>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</si>
  <si>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</si>
  <si>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</si>
  <si>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</si>
  <si>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</si>
  <si>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</si>
  <si>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</si>
  <si>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</si>
  <si>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</si>
  <si>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</si>
  <si>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</si>
  <si>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</si>
  <si>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</si>
  <si>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</si>
  <si>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</si>
  <si>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</si>
  <si>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</si>
  <si>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</si>
  <si>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</si>
  <si>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</si>
  <si>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</si>
  <si>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</si>
  <si>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</si>
  <si>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</si>
  <si>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</si>
  <si>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</si>
  <si>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</si>
  <si>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</si>
  <si>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</si>
  <si>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</si>
  <si>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</si>
  <si>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</si>
  <si>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</si>
  <si>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</si>
  <si>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</si>
  <si>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</si>
  <si>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</si>
  <si>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</si>
  <si>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</si>
  <si>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</si>
  <si>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</si>
  <si>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</si>
  <si>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</si>
  <si>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</si>
  <si>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</si>
  <si>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</si>
  <si>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</si>
  <si>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</si>
  <si>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</si>
  <si>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</si>
  <si>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</si>
  <si>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</si>
  <si>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</si>
  <si>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</si>
  <si>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</si>
  <si>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</si>
  <si>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</si>
  <si>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</si>
  <si>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</si>
  <si>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</si>
  <si>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</si>
  <si>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</si>
  <si>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</si>
  <si>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</si>
  <si>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</si>
  <si>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</si>
  <si>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</si>
  <si>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</si>
  <si>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</si>
  <si>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</si>
  <si>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</si>
  <si>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</si>
  <si>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</si>
  <si>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</si>
  <si>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</si>
  <si>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</si>
  <si>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</si>
  <si>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</si>
  <si>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</si>
  <si>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</si>
  <si>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</si>
  <si>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</si>
  <si>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</si>
  <si>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</si>
  <si>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</si>
  <si>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</si>
  <si>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</si>
  <si>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</si>
  <si>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</si>
  <si>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</si>
  <si>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</si>
  <si>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</si>
  <si>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</si>
  <si>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</si>
  <si>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</si>
  <si>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</si>
  <si>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</si>
  <si>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</si>
  <si>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</si>
  <si>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</si>
  <si>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</si>
  <si>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</si>
  <si>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</si>
  <si>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</si>
  <si>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</si>
  <si>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</si>
  <si>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</si>
  <si>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</si>
  <si>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</si>
  <si>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</si>
  <si>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</si>
  <si>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</si>
  <si>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</si>
  <si>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</si>
  <si>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</si>
  <si>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</si>
  <si>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</si>
  <si>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</si>
  <si>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</si>
  <si>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</si>
  <si>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</si>
  <si>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</si>
  <si>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</si>
  <si>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</si>
  <si>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</si>
  <si>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</si>
  <si>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</si>
  <si>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</si>
  <si>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</si>
  <si>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</si>
  <si>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</si>
  <si>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</si>
  <si>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</si>
  <si>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</si>
  <si>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</si>
  <si>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</si>
  <si>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</si>
  <si>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</si>
  <si>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</si>
  <si>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</si>
  <si>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</si>
  <si>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</si>
  <si>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</si>
  <si>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</si>
  <si>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</si>
  <si>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</si>
  <si>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</si>
  <si>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</si>
  <si>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</si>
  <si>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</si>
  <si>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</si>
  <si>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</si>
  <si>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</si>
  <si>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</si>
  <si>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</si>
  <si>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</si>
  <si>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</si>
  <si>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</si>
  <si>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</si>
  <si>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</si>
  <si>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</si>
  <si>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</si>
  <si>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</si>
  <si>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</si>
  <si>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</si>
  <si>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</si>
  <si>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</si>
  <si>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</si>
  <si>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</si>
  <si>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</si>
  <si>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</si>
  <si>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</si>
  <si>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</si>
  <si>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</si>
  <si>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</si>
  <si>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</si>
  <si>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</si>
  <si>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</si>
  <si>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</si>
  <si>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</si>
  <si>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</si>
  <si>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</si>
  <si>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</si>
  <si>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</si>
  <si>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</si>
  <si>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</si>
  <si>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</si>
  <si>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</si>
  <si>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</si>
  <si>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</si>
  <si>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</si>
  <si>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</si>
  <si>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</si>
  <si>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</si>
  <si>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</si>
  <si>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</si>
  <si>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</si>
  <si>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</si>
  <si>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</si>
  <si>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</si>
  <si>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</si>
  <si>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</si>
  <si>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</si>
  <si>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</si>
  <si>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</si>
  <si>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</si>
  <si>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</si>
  <si>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</si>
  <si>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</si>
  <si>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</si>
  <si>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</si>
  <si>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</si>
  <si>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</si>
  <si>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</si>
  <si>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</si>
  <si>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</si>
  <si>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</si>
  <si>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</si>
  <si>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</si>
  <si>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</si>
  <si>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</si>
  <si>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</si>
  <si>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</si>
  <si>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</si>
  <si>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</si>
  <si>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</si>
  <si>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</si>
  <si>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</si>
  <si>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</si>
  <si>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</si>
  <si>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</si>
  <si>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</si>
  <si>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</si>
  <si>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</si>
  <si>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</si>
  <si>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</si>
  <si>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</si>
  <si>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</si>
  <si>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</si>
  <si>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</si>
  <si>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</si>
  <si>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</si>
  <si>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</si>
  <si>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</si>
  <si>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</si>
  <si>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</si>
  <si>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</si>
  <si>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</si>
  <si>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</si>
  <si>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</si>
  <si>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</si>
  <si>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</si>
  <si>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</si>
  <si>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</si>
  <si>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</si>
  <si>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</si>
  <si>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</si>
  <si>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</si>
  <si>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</si>
  <si>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</si>
  <si>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</si>
  <si>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</si>
  <si>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</si>
  <si>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</si>
  <si>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</si>
  <si>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</si>
  <si>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</si>
  <si>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</si>
  <si>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</si>
  <si>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</si>
  <si>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</si>
  <si>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</si>
  <si>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</si>
  <si>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</si>
  <si>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</si>
  <si>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</si>
  <si>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</si>
  <si>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</si>
  <si>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</si>
  <si>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</si>
  <si>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</si>
  <si>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</si>
  <si>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</si>
  <si>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</si>
  <si>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</si>
  <si>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</si>
  <si>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</si>
  <si>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</si>
  <si>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</si>
  <si>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</si>
  <si>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</si>
  <si>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</si>
  <si>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</si>
  <si>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</si>
  <si>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</si>
  <si>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</si>
  <si>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</si>
  <si>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</si>
  <si>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</si>
  <si>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</si>
  <si>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</si>
  <si>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</si>
  <si>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</si>
  <si>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</si>
  <si>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</si>
  <si>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</si>
  <si>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</si>
  <si>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</si>
  <si>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</si>
  <si>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</si>
  <si>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</si>
  <si>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</si>
  <si>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</si>
  <si>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</si>
  <si>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</si>
  <si>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</si>
  <si>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</si>
  <si>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</si>
  <si>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</si>
  <si>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</si>
  <si>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</si>
  <si>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</si>
  <si>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</si>
  <si>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</si>
  <si>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</si>
  <si>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</si>
  <si>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</si>
  <si>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</si>
  <si>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</si>
  <si>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</si>
  <si>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</si>
  <si>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</si>
  <si>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</si>
  <si>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</si>
  <si>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</si>
  <si>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</si>
  <si>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</si>
  <si>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</si>
  <si>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</si>
  <si>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</si>
  <si>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</si>
  <si>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</si>
  <si>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</si>
  <si>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</si>
  <si>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</si>
  <si>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</si>
  <si>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</si>
  <si>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</si>
  <si>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</si>
  <si>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</si>
  <si>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</si>
  <si>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</si>
  <si>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</si>
  <si>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</si>
  <si>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</si>
  <si>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</si>
  <si>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</si>
  <si>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</si>
  <si>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</si>
  <si>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</si>
  <si>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</si>
  <si>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</si>
  <si>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</si>
  <si>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</si>
  <si>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</si>
  <si>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</si>
  <si>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</si>
  <si>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</si>
  <si>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</si>
  <si>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</si>
  <si>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</si>
  <si>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</si>
  <si>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</si>
  <si>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</si>
  <si>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</si>
  <si>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</si>
  <si>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</si>
  <si>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</si>
  <si>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</si>
  <si>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</si>
  <si>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</si>
  <si>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</si>
  <si>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</si>
  <si>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</si>
  <si>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</si>
  <si>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</si>
  <si>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</si>
  <si>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</si>
  <si>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</si>
  <si>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</si>
  <si>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</si>
  <si>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</si>
  <si>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</si>
  <si>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</si>
  <si>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</si>
  <si>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</si>
  <si>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</si>
  <si>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</si>
  <si>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</si>
  <si>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</si>
  <si>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</si>
  <si>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</si>
  <si>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</si>
  <si>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</si>
  <si>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</si>
  <si>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</si>
  <si>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</si>
  <si>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</si>
  <si>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</si>
  <si>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</si>
  <si>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</si>
  <si>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</si>
  <si>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</si>
  <si>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</si>
  <si>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</si>
  <si>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</si>
  <si>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</si>
  <si>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</si>
  <si>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</si>
  <si>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</si>
  <si>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</si>
  <si>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</si>
  <si>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</si>
  <si>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</si>
  <si>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</si>
  <si>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</si>
  <si>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</si>
  <si>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</si>
  <si>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</si>
  <si>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</si>
  <si>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</si>
  <si>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</si>
  <si>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</si>
  <si>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</si>
  <si>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</si>
  <si>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</si>
  <si>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</si>
  <si>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</si>
  <si>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</si>
  <si>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</si>
  <si>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</si>
  <si>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</si>
  <si>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</si>
  <si>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</si>
  <si>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</si>
  <si>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</si>
  <si>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</si>
  <si>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</si>
  <si>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</si>
  <si>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</si>
  <si>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</si>
  <si>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</si>
  <si>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</si>
  <si>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</si>
  <si>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</si>
  <si>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</si>
  <si>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</si>
  <si>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</si>
  <si>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</si>
  <si>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</si>
  <si>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</si>
  <si>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</si>
  <si>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</si>
  <si>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</si>
  <si>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</si>
  <si>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</si>
  <si>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</si>
  <si>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</si>
  <si>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</si>
  <si>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</si>
  <si>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</si>
  <si>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</si>
  <si>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</si>
  <si>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</si>
  <si>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</si>
  <si>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</si>
  <si>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</si>
  <si>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</si>
  <si>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</si>
  <si>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</si>
  <si>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</si>
  <si>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</si>
  <si>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</si>
  <si>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</si>
  <si>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</si>
  <si>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</si>
  <si>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</si>
  <si>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</si>
  <si>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</si>
  <si>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</si>
  <si>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</si>
  <si>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</si>
  <si>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</si>
  <si>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</si>
  <si>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</si>
  <si>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</si>
  <si>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</si>
  <si>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</si>
  <si>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</si>
  <si>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</si>
  <si>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</si>
  <si>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</si>
  <si>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</si>
  <si>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</si>
  <si>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</si>
  <si>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</si>
  <si>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</si>
  <si>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</si>
  <si>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</si>
  <si>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</si>
  <si>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</si>
  <si>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</si>
  <si>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</si>
  <si>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</si>
  <si>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</si>
  <si>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</si>
  <si>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</si>
  <si>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</si>
  <si>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</si>
  <si>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</si>
  <si>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</si>
  <si>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</si>
  <si>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</si>
  <si>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</si>
  <si>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</si>
  <si>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</si>
  <si>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</si>
  <si>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</si>
  <si>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</si>
  <si>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</si>
  <si>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</si>
  <si>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</si>
  <si>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</si>
  <si>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</si>
  <si>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</si>
  <si>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</si>
  <si>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</si>
  <si>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</si>
  <si>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</si>
  <si>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</si>
  <si>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</si>
  <si>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</si>
  <si>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</si>
  <si>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</si>
  <si>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</si>
  <si>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</si>
  <si>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</si>
  <si>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</si>
  <si>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</si>
  <si>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</si>
  <si>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</si>
  <si>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</si>
  <si>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</si>
  <si>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</si>
  <si>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</si>
  <si>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</si>
  <si>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</si>
  <si>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</si>
  <si>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</si>
  <si>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</si>
  <si>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</si>
  <si>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</si>
  <si>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</si>
  <si>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</si>
  <si>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</si>
  <si>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</si>
  <si>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</si>
  <si>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</si>
  <si>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</si>
  <si>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</si>
  <si>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</si>
  <si>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</si>
  <si>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</si>
  <si>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</si>
  <si>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</si>
  <si>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</si>
  <si>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</si>
  <si>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</si>
  <si>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</si>
  <si>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</si>
  <si>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</si>
  <si>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</si>
  <si>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</si>
  <si>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</si>
  <si>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</si>
  <si>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</si>
  <si>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</si>
  <si>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</si>
  <si>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</si>
  <si>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</si>
  <si>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</si>
  <si>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</si>
  <si>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</si>
  <si>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</si>
  <si>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</si>
  <si>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</si>
  <si>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</si>
  <si>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</si>
  <si>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</si>
  <si>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</si>
  <si>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</si>
  <si>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</si>
  <si>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</si>
  <si>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</si>
  <si>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</si>
  <si>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</si>
  <si>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</si>
  <si>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</si>
  <si>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</si>
  <si>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</si>
  <si>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</si>
  <si>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</si>
  <si>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</si>
  <si>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</si>
  <si>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</si>
  <si>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</si>
  <si>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</si>
  <si>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</si>
  <si>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</si>
  <si>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</si>
  <si>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</si>
  <si>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</si>
  <si>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</si>
  <si>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</si>
  <si>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</si>
  <si>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</si>
  <si>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</si>
  <si>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</si>
  <si>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</si>
  <si>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</si>
  <si>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</si>
  <si>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</si>
  <si>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</si>
  <si>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</si>
  <si>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</si>
  <si>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</si>
  <si>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</si>
  <si>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</si>
  <si>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</si>
  <si>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</si>
  <si>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</si>
  <si>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</si>
  <si>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</si>
  <si>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</si>
  <si>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</si>
  <si>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</si>
  <si>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</si>
  <si>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</si>
  <si>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</si>
  <si>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</si>
  <si>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</si>
  <si>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</si>
  <si>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</si>
  <si>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</si>
  <si>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</si>
  <si>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</si>
  <si>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</si>
  <si>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</si>
  <si>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</si>
  <si>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</si>
  <si>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</si>
  <si>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</si>
  <si>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</si>
  <si>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</si>
  <si>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</si>
  <si>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</si>
  <si>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</si>
  <si>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</si>
  <si>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</si>
  <si>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</si>
  <si>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</si>
  <si>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</si>
  <si>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</si>
  <si>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</si>
  <si>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</si>
  <si>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</si>
  <si>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</si>
  <si>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</si>
  <si>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</si>
  <si>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</si>
  <si>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</si>
  <si>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</si>
  <si>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</si>
  <si>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</si>
  <si>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</si>
  <si>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</si>
  <si>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</si>
  <si>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</si>
  <si>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</si>
  <si>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</si>
  <si>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</si>
  <si>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</si>
  <si>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</si>
  <si>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</si>
  <si>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</si>
  <si>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</si>
  <si>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</si>
  <si>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</si>
  <si>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</si>
  <si>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</si>
  <si>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</si>
  <si>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</si>
  <si>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</si>
  <si>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</si>
  <si>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</si>
  <si>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</si>
  <si>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</si>
  <si>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</si>
  <si>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</si>
  <si>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</si>
  <si>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</si>
  <si>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</si>
  <si>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</si>
  <si>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</si>
  <si>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</si>
  <si>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</si>
  <si>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</si>
  <si>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</si>
  <si>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</si>
  <si>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</si>
  <si>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</si>
  <si>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</si>
  <si>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</si>
  <si>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</si>
  <si>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</si>
  <si>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</si>
  <si>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</si>
  <si>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</si>
  <si>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</si>
  <si>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</si>
  <si>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</si>
  <si>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</si>
  <si>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</si>
  <si>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</si>
  <si>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</si>
  <si>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</si>
  <si>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</si>
  <si>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</si>
  <si>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</si>
  <si>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</si>
  <si>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</si>
  <si>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</si>
  <si>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</si>
  <si>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</si>
  <si>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</si>
  <si>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</si>
  <si>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</si>
  <si>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</si>
  <si>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</si>
  <si>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</si>
  <si>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</si>
  <si>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</si>
  <si>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</si>
  <si>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</si>
  <si>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</si>
  <si>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</si>
  <si>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</si>
  <si>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</si>
  <si>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</si>
  <si>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</si>
  <si>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</si>
  <si>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</si>
  <si>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</si>
  <si>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</si>
  <si>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</si>
  <si>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</si>
  <si>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</si>
  <si>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</si>
  <si>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</si>
  <si>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</si>
  <si>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</si>
  <si>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</si>
  <si>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</si>
  <si>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</si>
  <si>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</si>
  <si>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</si>
  <si>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</si>
  <si>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</si>
  <si>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</si>
  <si>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</si>
  <si>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</si>
  <si>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</si>
  <si>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</si>
  <si>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</si>
  <si>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</si>
  <si>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</si>
  <si>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</si>
  <si>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</si>
  <si>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</si>
  <si>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</si>
  <si>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</si>
  <si>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</si>
  <si>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</si>
  <si>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</si>
  <si>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</si>
  <si>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</si>
  <si>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</si>
  <si>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</si>
  <si>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</si>
  <si>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</si>
  <si>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</si>
  <si>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</si>
  <si>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</si>
  <si>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</si>
  <si>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</si>
  <si>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</si>
  <si>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</si>
  <si>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</si>
  <si>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</si>
  <si>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</si>
  <si>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</si>
  <si>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</si>
  <si>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</si>
  <si>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</si>
  <si>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</si>
  <si>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</si>
  <si>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</si>
  <si>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</si>
  <si>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</si>
  <si>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</si>
  <si>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</si>
  <si>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</si>
  <si>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</si>
  <si>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</si>
  <si>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</si>
  <si>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</si>
  <si>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</si>
  <si>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</si>
  <si>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</si>
  <si>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</si>
  <si>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</si>
  <si>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</si>
  <si>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</si>
  <si>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</si>
  <si>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</si>
  <si>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</si>
  <si>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</si>
  <si>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</si>
  <si>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</si>
  <si>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</si>
  <si>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</si>
  <si>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</si>
  <si>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</si>
  <si>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</si>
  <si>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</si>
  <si>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</si>
  <si>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</si>
  <si>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</si>
  <si>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</si>
  <si>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</si>
  <si>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</si>
  <si>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</si>
  <si>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</si>
  <si>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</si>
  <si>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</si>
  <si>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</si>
  <si>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</si>
  <si>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</si>
  <si>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</si>
  <si>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</si>
  <si>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</si>
  <si>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</si>
  <si>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</si>
  <si>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</si>
  <si>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</si>
  <si>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</si>
  <si>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</si>
  <si>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</si>
  <si>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</si>
  <si>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</si>
  <si>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</si>
  <si>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</si>
  <si>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</si>
  <si>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</si>
  <si>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</si>
  <si>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</si>
  <si>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</si>
  <si>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</si>
  <si>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</si>
  <si>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</si>
  <si>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</si>
  <si>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</si>
  <si>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</si>
  <si>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</si>
  <si>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</si>
  <si>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</si>
  <si>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</si>
  <si>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</si>
  <si>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</si>
  <si>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</si>
  <si>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</si>
  <si>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</si>
  <si>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</si>
  <si>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</si>
  <si>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</si>
  <si>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</si>
  <si>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</si>
  <si>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</si>
  <si>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</si>
  <si>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</si>
  <si>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</si>
  <si>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</si>
  <si>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</si>
  <si>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</si>
  <si>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</si>
  <si>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</si>
  <si>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</si>
  <si>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</si>
  <si>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</si>
  <si>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</si>
  <si>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</si>
  <si>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</si>
  <si>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</si>
  <si>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</si>
  <si>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</si>
  <si>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</si>
  <si>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</si>
  <si>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</si>
  <si>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</si>
  <si>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</si>
  <si>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</si>
  <si>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</si>
  <si>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</si>
  <si>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</si>
  <si>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</si>
  <si>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</si>
  <si>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</si>
  <si>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</si>
  <si>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</si>
  <si>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</si>
  <si>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</si>
  <si>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</si>
  <si>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</si>
  <si>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</si>
  <si>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</si>
  <si>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</si>
  <si>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</si>
  <si>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</si>
  <si>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</si>
  <si>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</si>
  <si>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</si>
  <si>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</si>
  <si>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</si>
  <si>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</si>
  <si>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</si>
  <si>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</si>
  <si>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</si>
  <si>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</si>
  <si>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</si>
  <si>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</si>
  <si>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</si>
  <si>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</si>
  <si>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</si>
  <si>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</si>
  <si>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</si>
  <si>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</si>
  <si>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</si>
  <si>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</si>
  <si>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</si>
  <si>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</si>
  <si>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</si>
  <si>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</si>
  <si>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</si>
  <si>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</si>
  <si>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</si>
  <si>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</si>
  <si>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</si>
  <si>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</si>
  <si>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</si>
  <si>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</si>
  <si>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</si>
  <si>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</si>
  <si>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</si>
  <si>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</si>
  <si>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</si>
  <si>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</si>
  <si>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</si>
  <si>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</si>
  <si>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</si>
  <si>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</si>
  <si>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</si>
  <si>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</si>
  <si>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</si>
  <si>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</si>
  <si>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</si>
  <si>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</si>
  <si>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</si>
  <si>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</si>
  <si>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</si>
  <si>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</si>
  <si>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</si>
  <si>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</si>
  <si>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</si>
  <si>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</si>
  <si>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</si>
  <si>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</si>
  <si>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</si>
  <si>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</si>
  <si>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</si>
  <si>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</si>
  <si>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</si>
  <si>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</si>
  <si>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</si>
  <si>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</si>
  <si>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</si>
  <si>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</si>
  <si>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</si>
  <si>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</si>
  <si>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</si>
  <si>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</si>
  <si>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</si>
  <si>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</si>
  <si>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</si>
  <si>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</si>
  <si>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</si>
  <si>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</si>
  <si>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</si>
  <si>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</si>
  <si>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</si>
  <si>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</si>
  <si>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</si>
  <si>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</si>
  <si>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</si>
  <si>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</si>
  <si>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</si>
  <si>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</si>
  <si>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</si>
  <si>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</si>
  <si>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</si>
  <si>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</si>
  <si>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</si>
  <si>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</si>
  <si>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</si>
  <si>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</si>
  <si>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</si>
  <si>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</si>
  <si>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</si>
  <si>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</si>
  <si>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</si>
  <si>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</si>
  <si>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</si>
  <si>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</si>
  <si>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</si>
  <si>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</si>
  <si>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</si>
  <si>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</si>
  <si>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</si>
  <si>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</si>
  <si>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</si>
  <si>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</si>
  <si>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</si>
  <si>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</si>
  <si>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</si>
  <si>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</si>
  <si>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</si>
  <si>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</si>
  <si>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</si>
  <si>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</si>
  <si>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</si>
  <si>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</si>
  <si>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</si>
  <si>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</si>
  <si>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</si>
  <si>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</si>
  <si>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</si>
  <si>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</si>
  <si>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</si>
  <si>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</si>
  <si>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</si>
  <si>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</si>
  <si>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</si>
  <si>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</si>
  <si>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</si>
  <si>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</si>
  <si>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</si>
  <si>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</si>
  <si>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</si>
  <si>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</si>
  <si>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</si>
  <si>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</si>
  <si>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</si>
  <si>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</si>
  <si>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</si>
  <si>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</si>
  <si>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</si>
  <si>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</si>
  <si>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</si>
  <si>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</si>
  <si>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</si>
  <si>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</si>
  <si>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</si>
  <si>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</si>
  <si>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</si>
  <si>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</si>
  <si>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</si>
  <si>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</si>
  <si>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</si>
  <si>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</si>
  <si>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</si>
  <si>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</si>
  <si>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</si>
  <si>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</si>
  <si>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</si>
  <si>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</si>
  <si>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</si>
  <si>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</si>
  <si>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</si>
  <si>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</si>
  <si>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</si>
  <si>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</si>
  <si>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</si>
  <si>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</si>
  <si>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</si>
  <si>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</si>
  <si>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</si>
  <si>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</si>
  <si>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</si>
  <si>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</si>
  <si>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</si>
  <si>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</si>
  <si>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</si>
  <si>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</si>
  <si>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</si>
  <si>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</si>
  <si>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</si>
  <si>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</si>
  <si>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</si>
  <si>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</si>
  <si>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</si>
  <si>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</si>
  <si>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</si>
  <si>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</si>
  <si>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</si>
  <si>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</si>
  <si>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</si>
  <si>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</si>
  <si>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</si>
  <si>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</si>
  <si>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</si>
  <si>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</si>
  <si>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</si>
  <si>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</si>
  <si>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</si>
  <si>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</si>
  <si>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</si>
  <si>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</si>
  <si>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</si>
  <si>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</si>
  <si>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</si>
  <si>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</si>
  <si>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</si>
  <si>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</si>
  <si>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</si>
  <si>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</si>
  <si>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</si>
  <si>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</si>
  <si>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</si>
  <si>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</si>
  <si>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</si>
  <si>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</si>
  <si>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</si>
  <si>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</si>
  <si>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</si>
  <si>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</si>
  <si>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</si>
  <si>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</si>
  <si>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</si>
  <si>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</si>
  <si>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</si>
  <si>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</si>
  <si>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</si>
  <si>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</si>
  <si>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</si>
  <si>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</si>
  <si>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</si>
  <si>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</si>
  <si>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</si>
  <si>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</si>
  <si>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</si>
  <si>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</si>
  <si>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</si>
  <si>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</si>
  <si>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</si>
  <si>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</si>
  <si>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</si>
  <si>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</si>
  <si>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</si>
  <si>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</si>
  <si>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</si>
  <si>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</si>
  <si>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</si>
  <si>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</si>
  <si>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</si>
  <si>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</si>
  <si>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</si>
  <si>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</si>
  <si>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</si>
  <si>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</si>
  <si>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</si>
  <si>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</si>
  <si>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</si>
  <si>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</si>
  <si>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</si>
  <si>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</si>
  <si>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</si>
  <si>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</si>
  <si>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</si>
  <si>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</si>
  <si>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</si>
  <si>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</si>
  <si>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</si>
  <si>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</si>
  <si>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</si>
  <si>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</si>
  <si>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</si>
  <si>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</si>
  <si>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</si>
  <si>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</si>
  <si>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</si>
  <si>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</si>
  <si>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</si>
  <si>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</si>
  <si>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</si>
  <si>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</si>
  <si>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</si>
  <si>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</si>
  <si>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</si>
  <si>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</si>
  <si>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</si>
  <si>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</si>
  <si>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</si>
  <si>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</si>
  <si>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</si>
  <si>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</si>
  <si>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</si>
  <si>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</si>
  <si>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</si>
  <si>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</si>
  <si>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</si>
  <si>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</si>
  <si>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</si>
  <si>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</si>
  <si>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</si>
  <si>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</si>
  <si>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</si>
  <si>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</si>
  <si>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</si>
  <si>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</si>
  <si>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</si>
  <si>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</si>
  <si>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</si>
  <si>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</si>
  <si>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</si>
  <si>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</si>
  <si>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</si>
  <si>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</si>
  <si>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</si>
  <si>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</si>
  <si>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</si>
  <si>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</si>
  <si>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</si>
  <si>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</si>
  <si>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</si>
  <si>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</si>
  <si>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</si>
  <si>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</si>
  <si>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</si>
  <si>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</si>
  <si>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</si>
  <si>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</si>
  <si>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</si>
  <si>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</si>
  <si>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</si>
  <si>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</si>
  <si>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</si>
  <si>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</si>
  <si>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</si>
  <si>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</si>
  <si>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</si>
  <si>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</si>
  <si>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</si>
  <si>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</si>
  <si>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</si>
  <si>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</si>
  <si>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</si>
  <si>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</si>
  <si>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</si>
  <si>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</si>
  <si>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</si>
  <si>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</si>
  <si>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</si>
  <si>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</si>
  <si>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</si>
  <si>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</si>
  <si>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</si>
  <si>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</si>
  <si>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</si>
  <si>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</si>
  <si>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</si>
  <si>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</si>
  <si>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</si>
  <si>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</si>
  <si>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</si>
  <si>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</si>
  <si>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</si>
  <si>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</si>
  <si>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</si>
  <si>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</si>
  <si>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</si>
  <si>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</si>
  <si>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</si>
  <si>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</si>
  <si>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</si>
  <si>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</si>
  <si>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</si>
  <si>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</si>
  <si>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</si>
  <si>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</si>
  <si>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</si>
  <si>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</si>
  <si>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</si>
  <si>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</si>
  <si>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</si>
  <si>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</si>
  <si>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</si>
  <si>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</si>
  <si>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</si>
  <si>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</si>
  <si>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</si>
  <si>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</si>
  <si>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</si>
  <si>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</si>
  <si>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</si>
  <si>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</si>
  <si>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</si>
  <si>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</si>
  <si>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</si>
  <si>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</si>
  <si>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</si>
  <si>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</si>
  <si>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</si>
  <si>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</si>
  <si>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</si>
  <si>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</si>
  <si>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</si>
  <si>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</si>
  <si>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</si>
  <si>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</si>
  <si>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</si>
  <si>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</si>
  <si>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</si>
  <si>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</si>
  <si>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</si>
  <si>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</si>
  <si>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</si>
  <si>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</si>
  <si>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</si>
  <si>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</si>
  <si>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</si>
  <si>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</si>
  <si>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</si>
  <si>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</si>
  <si>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</si>
  <si>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</si>
  <si>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</si>
  <si>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</si>
  <si>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</si>
  <si>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</si>
  <si>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</si>
  <si>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</si>
  <si>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</si>
  <si>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</si>
  <si>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</si>
  <si>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</si>
  <si>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</si>
  <si>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</si>
  <si>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</si>
  <si>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</si>
  <si>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</si>
  <si>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</si>
  <si>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</si>
  <si>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</si>
  <si>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</si>
  <si>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</si>
  <si>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</si>
  <si>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</si>
  <si>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</si>
  <si>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</si>
  <si>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</si>
  <si>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</si>
  <si>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</si>
  <si>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</si>
  <si>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</si>
  <si>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</si>
  <si>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</si>
  <si>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</si>
  <si>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</si>
  <si>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</si>
  <si>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</si>
  <si>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</si>
  <si>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</si>
  <si>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</si>
  <si>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</si>
  <si>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</si>
  <si>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</si>
  <si>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</si>
  <si>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</si>
  <si>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</si>
  <si>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</si>
  <si>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</si>
  <si>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</si>
  <si>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</si>
  <si>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</si>
  <si>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</si>
  <si>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</si>
  <si>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</si>
  <si>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</si>
  <si>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</si>
  <si>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</si>
  <si>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</si>
  <si>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</si>
  <si>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</si>
  <si>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</si>
  <si>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</si>
  <si>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</si>
  <si>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</si>
  <si>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</si>
  <si>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</si>
  <si>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</si>
  <si>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</si>
  <si>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</si>
  <si>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</si>
  <si>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</si>
  <si>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</si>
  <si>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</si>
  <si>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</si>
  <si>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</si>
  <si>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</si>
  <si>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</si>
  <si>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</si>
  <si>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</si>
  <si>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</si>
  <si>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</si>
  <si>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</si>
  <si>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</si>
  <si>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</si>
  <si>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</si>
  <si>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</si>
  <si>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</si>
  <si>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</si>
  <si>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</si>
  <si>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</si>
  <si>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</si>
  <si>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</si>
  <si>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</si>
  <si>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</si>
  <si>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</si>
  <si>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</si>
  <si>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</si>
  <si>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</si>
  <si>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</si>
  <si>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</si>
  <si>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</si>
  <si>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</si>
  <si>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</si>
  <si>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</si>
  <si>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</si>
  <si>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</si>
  <si>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</si>
  <si>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</si>
  <si>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</si>
  <si>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</si>
  <si>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</si>
  <si>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</si>
  <si>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</si>
  <si>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</si>
  <si>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</si>
  <si>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</si>
  <si>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</si>
  <si>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</si>
  <si>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</si>
  <si>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</si>
  <si>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</si>
  <si>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</si>
  <si>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</si>
  <si>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</si>
  <si>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</si>
  <si>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</si>
  <si>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</si>
  <si>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</si>
  <si>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</si>
  <si>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</si>
  <si>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</si>
  <si>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</si>
  <si>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</si>
  <si>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</si>
  <si>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</si>
  <si>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</si>
  <si>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</si>
  <si>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</si>
  <si>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</si>
  <si>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</si>
  <si>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</si>
  <si>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</si>
  <si>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</si>
  <si>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</si>
  <si>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</si>
  <si>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</si>
  <si>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</si>
  <si>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</si>
  <si>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</si>
  <si>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</si>
  <si>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</si>
  <si>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</si>
  <si>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</si>
  <si>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</si>
  <si>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</si>
  <si>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</si>
  <si>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</si>
  <si>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</si>
  <si>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</si>
  <si>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</si>
  <si>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</si>
  <si>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</si>
  <si>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</si>
  <si>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</si>
  <si>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</si>
  <si>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</si>
  <si>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</si>
  <si>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</si>
  <si>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</si>
  <si>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</si>
  <si>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</si>
  <si>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</si>
  <si>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</si>
  <si>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</si>
  <si>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</si>
  <si>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</si>
  <si>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</si>
  <si>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</si>
  <si>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</si>
  <si>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</si>
  <si>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</si>
  <si>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</si>
  <si>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</si>
  <si>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</si>
  <si>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</si>
  <si>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</si>
  <si>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</si>
  <si>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</si>
  <si>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</si>
  <si>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</si>
  <si>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</si>
  <si>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</si>
  <si>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</si>
  <si>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</si>
  <si>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</si>
  <si>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</si>
  <si>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</si>
  <si>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</si>
  <si>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</si>
  <si>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</si>
  <si>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</si>
  <si>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</si>
  <si>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</si>
  <si>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</si>
  <si>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</si>
  <si>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</si>
  <si>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</si>
  <si>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</si>
  <si>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</si>
  <si>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</si>
  <si>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</si>
  <si>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</si>
  <si>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</si>
  <si>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</si>
  <si>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</si>
  <si>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</si>
  <si>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</si>
  <si>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</si>
  <si>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</si>
  <si>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</si>
  <si>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</si>
  <si>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</si>
  <si>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</si>
  <si>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</si>
  <si>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</si>
  <si>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</si>
  <si>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</si>
  <si>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</si>
  <si>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</si>
  <si>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</si>
  <si>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</si>
  <si>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</si>
  <si>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</si>
  <si>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</si>
  <si>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</si>
  <si>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</si>
  <si>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</si>
  <si>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</si>
  <si>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</si>
  <si>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</si>
  <si>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</si>
  <si>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</si>
  <si>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</si>
  <si>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</si>
  <si>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</si>
  <si>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</si>
  <si>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</si>
  <si>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</si>
  <si>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</si>
  <si>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</si>
  <si>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</si>
  <si>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</si>
  <si>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</si>
  <si>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</si>
  <si>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</si>
  <si>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</si>
  <si>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</si>
  <si>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</si>
  <si>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</si>
  <si>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</si>
  <si>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</si>
  <si>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</si>
  <si>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</si>
  <si>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</si>
  <si>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</si>
  <si>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</si>
  <si>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</si>
  <si>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</si>
  <si>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</si>
  <si>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</si>
  <si>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</si>
  <si>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</si>
  <si>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</si>
  <si>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</si>
  <si>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</si>
  <si>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</si>
  <si>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</si>
  <si>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</si>
  <si>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</si>
  <si>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</si>
  <si>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</si>
  <si>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</si>
  <si>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</si>
  <si>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</si>
  <si>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</si>
  <si>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</si>
  <si>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</si>
  <si>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</si>
  <si>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</si>
  <si>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</si>
  <si>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</si>
  <si>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</si>
  <si>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</si>
  <si>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</si>
  <si>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</si>
  <si>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</si>
  <si>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</si>
  <si>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</si>
  <si>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</si>
  <si>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</si>
  <si>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</si>
  <si>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</si>
  <si>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</si>
  <si>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</si>
  <si>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</si>
  <si>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</si>
  <si>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</si>
  <si>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</si>
  <si>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</si>
  <si>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</si>
  <si>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</si>
  <si>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</si>
  <si>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</si>
  <si>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</si>
  <si>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</si>
  <si>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</si>
  <si>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</si>
  <si>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</si>
  <si>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</si>
  <si>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</si>
  <si>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</si>
  <si>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</si>
  <si>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</si>
  <si>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</si>
  <si>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</si>
  <si>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</si>
  <si>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</si>
  <si>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</si>
  <si>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</si>
  <si>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</si>
  <si>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</si>
  <si>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</si>
  <si>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</si>
  <si>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</si>
  <si>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</si>
  <si>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</si>
  <si>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</si>
  <si>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</si>
  <si>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</si>
  <si>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</si>
  <si>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</si>
  <si>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</si>
  <si>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</si>
  <si>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</si>
  <si>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</si>
  <si>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</si>
  <si>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</si>
  <si>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</si>
  <si>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</si>
  <si>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</si>
  <si>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</si>
  <si>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</si>
  <si>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</si>
  <si>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</si>
  <si>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</si>
  <si>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</si>
  <si>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</si>
  <si>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</si>
  <si>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</si>
  <si>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</si>
  <si>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</si>
  <si>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</si>
  <si>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</si>
  <si>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</si>
  <si>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</si>
  <si>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</si>
  <si>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</si>
  <si>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</si>
  <si>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</si>
  <si>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</si>
  <si>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</si>
  <si>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</si>
  <si>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</si>
  <si>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</si>
  <si>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</si>
  <si>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</si>
  <si>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</si>
  <si>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</si>
  <si>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</si>
  <si>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</si>
  <si>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</si>
  <si>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</si>
  <si>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</si>
  <si>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</si>
  <si>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</si>
  <si>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</si>
  <si>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</si>
  <si>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</si>
  <si>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</si>
  <si>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</si>
  <si>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</si>
  <si>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</si>
  <si>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</si>
  <si>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</si>
  <si>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</si>
  <si>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</si>
  <si>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</si>
  <si>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</si>
  <si>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</si>
  <si>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</si>
  <si>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</si>
  <si>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</si>
  <si>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</si>
  <si>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</si>
  <si>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</si>
  <si>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</si>
  <si>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</si>
  <si>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</si>
  <si>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</si>
  <si>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</si>
  <si>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</si>
  <si>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</si>
  <si>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</si>
  <si>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</si>
  <si>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</si>
  <si>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</si>
  <si>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</si>
  <si>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</si>
  <si>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</si>
  <si>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</si>
  <si>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</si>
  <si>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</si>
  <si>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</si>
  <si>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</si>
  <si>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</si>
  <si>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</si>
  <si>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</si>
  <si>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</si>
  <si>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</si>
  <si>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</si>
  <si>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</si>
  <si>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</si>
  <si>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</si>
  <si>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</si>
  <si>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</si>
  <si>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</si>
  <si>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</si>
  <si>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</si>
  <si>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</si>
  <si>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</si>
  <si>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</si>
  <si>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</si>
  <si>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</si>
  <si>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</si>
  <si>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</si>
  <si>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</si>
  <si>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</si>
  <si>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</si>
  <si>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</si>
  <si>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</si>
  <si>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</si>
  <si>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</si>
  <si>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</si>
  <si>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</si>
  <si>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</si>
  <si>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</si>
  <si>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</si>
  <si>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</si>
  <si>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</si>
  <si>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</si>
  <si>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</si>
  <si>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</si>
  <si>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</si>
  <si>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</si>
  <si>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</si>
  <si>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</si>
  <si>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</si>
  <si>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</si>
  <si>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</si>
  <si>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</si>
  <si>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</si>
  <si>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</si>
  <si>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</si>
  <si>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</si>
  <si>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</si>
  <si>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</si>
  <si>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</si>
  <si>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</si>
  <si>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</si>
  <si>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</si>
  <si>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</si>
  <si>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</si>
  <si>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</si>
  <si>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</si>
  <si>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</si>
  <si>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</si>
  <si>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</si>
  <si>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</si>
  <si>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</si>
  <si>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</si>
  <si>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</si>
  <si>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</si>
  <si>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</si>
  <si>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</si>
  <si>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</si>
  <si>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</si>
  <si>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</si>
  <si>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</si>
  <si>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</si>
  <si>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</si>
  <si>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</si>
  <si>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</si>
  <si>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</si>
  <si>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</si>
  <si>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</si>
  <si>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</si>
  <si>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</si>
  <si>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</si>
  <si>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</si>
  <si>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</si>
  <si>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</si>
  <si>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</si>
  <si>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</si>
  <si>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</si>
  <si>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</si>
  <si>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</si>
  <si>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</si>
  <si>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</si>
  <si>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</si>
  <si>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</si>
  <si>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</si>
  <si>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</si>
  <si>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</si>
  <si>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</si>
  <si>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</si>
  <si>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</si>
  <si>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</si>
  <si>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</si>
  <si>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</si>
  <si>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</si>
  <si>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</si>
  <si>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</si>
  <si>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</si>
  <si>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</si>
  <si>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</si>
  <si>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</si>
  <si>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</si>
  <si>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</si>
  <si>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</si>
  <si>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</si>
  <si>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</si>
  <si>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</si>
  <si>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</si>
  <si>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</si>
  <si>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</si>
  <si>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</si>
  <si>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</si>
  <si>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</si>
  <si>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</si>
  <si>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</si>
  <si>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</si>
  <si>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</si>
  <si>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</si>
  <si>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</si>
  <si>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</si>
  <si>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</si>
  <si>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</si>
  <si>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</si>
  <si>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</si>
  <si>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</si>
  <si>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</si>
  <si>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</si>
  <si>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</si>
  <si>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</si>
  <si>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</si>
  <si>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</si>
  <si>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</si>
  <si>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</si>
  <si>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</si>
  <si>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</si>
  <si>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</si>
  <si>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</si>
  <si>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</si>
  <si>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</si>
  <si>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</si>
  <si>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</si>
  <si>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</si>
  <si>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</si>
  <si>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</si>
  <si>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</si>
  <si>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</si>
  <si>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</si>
  <si>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</si>
  <si>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</si>
  <si>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</si>
  <si>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</si>
  <si>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</si>
  <si>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</si>
  <si>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</si>
  <si>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</si>
  <si>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</si>
  <si>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</si>
  <si>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</si>
  <si>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</si>
  <si>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</si>
  <si>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</si>
  <si>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</si>
  <si>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</si>
  <si>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</si>
  <si>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</si>
  <si>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</si>
  <si>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</si>
  <si>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</si>
  <si>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</si>
  <si>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</si>
  <si>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</si>
  <si>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</si>
  <si>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</si>
  <si>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</si>
  <si>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</si>
  <si>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</si>
  <si>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</si>
  <si>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</si>
  <si>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</si>
  <si>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</si>
  <si>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</si>
  <si>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</si>
  <si>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</si>
  <si>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</si>
  <si>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</si>
  <si>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</si>
  <si>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</si>
  <si>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</si>
  <si>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</si>
  <si>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</si>
  <si>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</si>
  <si>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</si>
  <si>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</si>
  <si>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</si>
  <si>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</si>
  <si>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</si>
  <si>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</si>
  <si>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</si>
  <si>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</si>
  <si>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</si>
  <si>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</si>
  <si>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</si>
  <si>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</si>
  <si>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</si>
  <si>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</si>
  <si>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</si>
  <si>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</si>
  <si>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</si>
  <si>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</si>
  <si>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</si>
  <si>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</si>
  <si>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</si>
  <si>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</si>
  <si>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</si>
  <si>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</si>
  <si>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</si>
  <si>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</si>
  <si>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</si>
  <si>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</si>
  <si>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</si>
  <si>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</si>
  <si>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</si>
  <si>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</si>
  <si>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</si>
  <si>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</si>
  <si>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</si>
  <si>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</si>
  <si>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</si>
  <si>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</si>
  <si>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</si>
  <si>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</si>
  <si>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</si>
  <si>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</si>
  <si>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</si>
  <si>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</si>
  <si>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</si>
  <si>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</si>
  <si>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</si>
  <si>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</si>
  <si>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</si>
  <si>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</si>
  <si>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</si>
  <si>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</si>
  <si>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</si>
  <si>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</si>
  <si>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</si>
  <si>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</si>
  <si>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</si>
  <si>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</si>
  <si>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</si>
  <si>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</si>
  <si>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</si>
  <si>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</si>
  <si>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</si>
  <si>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</si>
  <si>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</si>
  <si>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</si>
  <si>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</si>
  <si>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</si>
  <si>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</si>
  <si>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</si>
  <si>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</si>
  <si>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</si>
  <si>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</si>
  <si>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</si>
  <si>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</si>
  <si>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</si>
  <si>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</si>
  <si>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</si>
  <si>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</si>
  <si>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</si>
  <si>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</si>
  <si>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</si>
  <si>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</si>
  <si>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</si>
  <si>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</si>
  <si>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</si>
  <si>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</si>
  <si>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</si>
  <si>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</si>
  <si>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</si>
  <si>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</si>
  <si>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</si>
  <si>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</si>
  <si>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</si>
  <si>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</si>
  <si>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</si>
  <si>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</si>
  <si>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</si>
  <si>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</si>
  <si>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</si>
  <si>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</si>
  <si>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</si>
  <si>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</si>
  <si>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</si>
  <si>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</si>
  <si>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</si>
  <si>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</si>
  <si>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</si>
  <si>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</si>
  <si>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</si>
  <si>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</si>
  <si>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</si>
  <si>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</si>
  <si>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</si>
  <si>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</si>
  <si>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</si>
  <si>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</si>
  <si>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</si>
  <si>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</si>
  <si>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</si>
  <si>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</si>
  <si>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</si>
  <si>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</si>
  <si>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</si>
  <si>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</si>
  <si>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</si>
  <si>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</si>
  <si>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</si>
  <si>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</si>
  <si>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</si>
  <si>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</si>
  <si>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</si>
  <si>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</si>
  <si>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</si>
  <si>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</si>
  <si>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</si>
  <si>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</si>
  <si>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</si>
  <si>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</si>
  <si>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</si>
  <si>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</si>
  <si>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</si>
  <si>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</si>
  <si>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</si>
  <si>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</si>
  <si>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</si>
  <si>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</si>
  <si>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</si>
  <si>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</si>
  <si>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</si>
  <si>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</si>
  <si>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</si>
  <si>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</si>
  <si>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</si>
  <si>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</si>
  <si>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</si>
  <si>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</si>
  <si>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</si>
  <si>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</si>
  <si>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</si>
  <si>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</si>
  <si>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</si>
  <si>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</si>
  <si>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</si>
  <si>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</si>
  <si>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</si>
  <si>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</si>
  <si>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</si>
  <si>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</si>
  <si>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</si>
  <si>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</si>
  <si>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</si>
  <si>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</si>
  <si>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</si>
  <si>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</si>
  <si>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</si>
  <si>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</si>
  <si>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</si>
  <si>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</si>
  <si>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</si>
  <si>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</si>
  <si>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</si>
  <si>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</si>
  <si>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</si>
  <si>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</si>
  <si>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</si>
  <si>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</si>
  <si>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</si>
  <si>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</si>
  <si>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</si>
  <si>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</si>
  <si>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</si>
  <si>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</si>
  <si>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</si>
  <si>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</si>
  <si>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</si>
  <si>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</si>
  <si>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</si>
  <si>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</si>
  <si>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</si>
  <si>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</si>
  <si>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</si>
  <si>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</si>
  <si>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</si>
  <si>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</si>
  <si>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</si>
  <si>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</si>
  <si>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</si>
  <si>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</si>
  <si>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</si>
  <si>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</si>
  <si>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</si>
  <si>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</si>
  <si>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</si>
  <si>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</si>
  <si>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</si>
  <si>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</si>
  <si>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</si>
  <si>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</si>
  <si>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</si>
  <si>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</si>
  <si>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</si>
  <si>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</si>
  <si>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</si>
  <si>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</si>
  <si>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</si>
  <si>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</si>
  <si>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</si>
  <si>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</si>
  <si>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</si>
  <si>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</si>
  <si>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</si>
  <si>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</si>
  <si>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</si>
  <si>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</si>
  <si>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</si>
  <si>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</si>
  <si>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</si>
  <si>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</si>
  <si>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</si>
  <si>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</si>
  <si>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</si>
  <si>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</si>
  <si>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</si>
  <si>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</si>
  <si>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</si>
  <si>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</si>
  <si>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</si>
  <si>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</si>
  <si>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</si>
  <si>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</si>
  <si>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</si>
  <si>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</si>
  <si>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</si>
  <si>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</si>
  <si>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</si>
  <si>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</si>
  <si>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</si>
  <si>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</si>
  <si>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</si>
  <si>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</si>
  <si>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</si>
  <si>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</si>
  <si>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</si>
  <si>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</si>
  <si>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</si>
  <si>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</si>
  <si>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</si>
  <si>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</si>
  <si>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</si>
  <si>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</si>
  <si>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</si>
  <si>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</si>
  <si>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</si>
  <si>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</si>
  <si>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</si>
  <si>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</si>
  <si>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</si>
  <si>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</si>
  <si>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</si>
  <si>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</si>
  <si>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</si>
  <si>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</si>
  <si>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</si>
  <si>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</si>
  <si>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</si>
  <si>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</si>
  <si>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</si>
  <si>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</si>
  <si>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</si>
  <si>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</si>
  <si>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</si>
  <si>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</si>
  <si>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</si>
  <si>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</si>
  <si>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</si>
  <si>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</si>
  <si>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</si>
  <si>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</si>
  <si>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</si>
  <si>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</si>
  <si>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</si>
  <si>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</si>
  <si>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</si>
  <si>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</si>
  <si>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</si>
  <si>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</si>
  <si>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</si>
  <si>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</si>
  <si>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</si>
  <si>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</si>
  <si>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</si>
  <si>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</si>
  <si>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</si>
  <si>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</si>
  <si>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</si>
  <si>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</si>
  <si>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</si>
  <si>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</si>
  <si>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</si>
  <si>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</si>
  <si>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</si>
  <si>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</si>
  <si>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</si>
  <si>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</si>
  <si>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</si>
  <si>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</si>
  <si>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</si>
  <si>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</si>
  <si>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</si>
  <si>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</si>
  <si>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</si>
  <si>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</si>
  <si>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</si>
  <si>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</si>
  <si>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</si>
  <si>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</si>
  <si>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</si>
  <si>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</si>
  <si>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</si>
  <si>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</si>
  <si>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</si>
  <si>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</si>
  <si>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</si>
  <si>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</si>
  <si>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</si>
  <si>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</si>
  <si>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</si>
  <si>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</si>
  <si>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</si>
  <si>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</si>
  <si>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</si>
  <si>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</si>
  <si>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</si>
  <si>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</si>
  <si>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</si>
  <si>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</si>
  <si>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</si>
  <si>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</si>
  <si>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</si>
  <si>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</si>
  <si>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</si>
  <si>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</si>
  <si>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</si>
  <si>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</si>
  <si>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</si>
  <si>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</si>
  <si>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</si>
  <si>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</si>
  <si>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</si>
  <si>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</si>
  <si>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</si>
  <si>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</si>
  <si>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</si>
  <si>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</si>
  <si>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</si>
  <si>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</si>
  <si>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</si>
  <si>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</si>
  <si>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</si>
  <si>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</si>
  <si>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</si>
  <si>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</si>
  <si>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</si>
  <si>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</si>
  <si>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</si>
  <si>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</si>
  <si>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</si>
  <si>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</si>
  <si>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</si>
  <si>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</si>
  <si>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</si>
  <si>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</si>
  <si>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</si>
  <si>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</si>
  <si>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</si>
  <si>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</si>
  <si>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</si>
  <si>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</si>
  <si>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</si>
  <si>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</si>
  <si>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</si>
  <si>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</si>
  <si>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</si>
  <si>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</si>
  <si>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</si>
  <si>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</si>
  <si>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</si>
  <si>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</si>
  <si>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</si>
  <si>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</si>
  <si>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</si>
  <si>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</si>
  <si>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</si>
  <si>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</si>
  <si>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</si>
  <si>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</si>
  <si>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</si>
  <si>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</si>
  <si>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</si>
  <si>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</si>
  <si>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</si>
  <si>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</si>
  <si>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</si>
  <si>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</si>
  <si>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</si>
  <si>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</si>
  <si>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</si>
  <si>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</si>
  <si>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</si>
  <si>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</si>
  <si>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</si>
  <si>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</si>
  <si>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</si>
  <si>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</si>
  <si>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</si>
  <si>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</si>
  <si>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</si>
  <si>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</si>
  <si>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</si>
  <si>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</si>
  <si>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</si>
  <si>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</si>
  <si>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</si>
  <si>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</si>
  <si>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</si>
  <si>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</si>
  <si>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</si>
  <si>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</si>
  <si>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</si>
  <si>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</si>
  <si>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</si>
  <si>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</si>
  <si>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</si>
  <si>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</si>
  <si>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</si>
  <si>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</si>
  <si>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</si>
  <si>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</si>
  <si>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</si>
  <si>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</si>
  <si>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</si>
  <si>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</si>
  <si>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</si>
  <si>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</si>
  <si>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</si>
  <si>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</si>
  <si>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</si>
  <si>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</si>
  <si>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</si>
  <si>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</si>
  <si>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</si>
  <si>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</si>
  <si>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</si>
  <si>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</si>
  <si>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</si>
  <si>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</si>
  <si>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</si>
  <si>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</si>
  <si>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</si>
  <si>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</si>
  <si>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</si>
  <si>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</si>
  <si>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</si>
  <si>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</si>
  <si>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</si>
  <si>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</si>
  <si>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</si>
  <si>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</si>
  <si>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</si>
  <si>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</si>
  <si>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</si>
  <si>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</si>
  <si>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</si>
  <si>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</si>
  <si>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</si>
  <si>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</si>
  <si>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</si>
  <si>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</si>
  <si>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</si>
  <si>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</si>
  <si>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</si>
  <si>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</si>
  <si>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</si>
  <si>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</si>
  <si>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</si>
  <si>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</si>
  <si>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</si>
  <si>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</si>
  <si>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</si>
  <si>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</si>
  <si>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</si>
  <si>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</si>
  <si>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</si>
  <si>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</si>
  <si>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</si>
  <si>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</si>
  <si>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</si>
  <si>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</si>
  <si>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</si>
  <si>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</si>
  <si>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</si>
  <si>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</si>
  <si>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</si>
  <si>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</si>
  <si>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</si>
  <si>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</si>
  <si>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</si>
  <si>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</si>
  <si>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</si>
  <si>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</si>
  <si>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</si>
  <si>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</si>
  <si>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</si>
  <si>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</si>
  <si>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</si>
  <si>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</si>
  <si>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</si>
  <si>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</si>
  <si>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</si>
  <si>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</si>
  <si>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</si>
  <si>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</si>
  <si>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</si>
  <si>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</si>
  <si>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</si>
  <si>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</si>
  <si>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</si>
  <si>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</si>
  <si>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</si>
  <si>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</si>
  <si>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</si>
  <si>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</si>
  <si>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</si>
  <si>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</si>
  <si>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</si>
  <si>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</si>
  <si>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</si>
  <si>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</si>
  <si>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</si>
  <si>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</si>
  <si>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</si>
  <si>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</si>
  <si>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</si>
  <si>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</si>
  <si>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</si>
  <si>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</si>
  <si>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</si>
  <si>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</si>
  <si>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</si>
  <si>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</si>
  <si>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</si>
  <si>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</si>
  <si>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</si>
  <si>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</si>
  <si>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</si>
  <si>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</si>
  <si>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</si>
  <si>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</si>
  <si>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</si>
  <si>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</si>
  <si>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</si>
  <si>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</si>
  <si>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</si>
  <si>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</si>
  <si>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</si>
  <si>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</si>
  <si>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</si>
  <si>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</si>
  <si>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</si>
  <si>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</si>
  <si>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</si>
  <si>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</si>
  <si>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</si>
  <si>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</si>
  <si>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</si>
  <si>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</si>
  <si>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</si>
  <si>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</si>
  <si>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</si>
  <si>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</si>
  <si>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</si>
  <si>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</si>
  <si>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</si>
  <si>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</si>
  <si>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</si>
  <si>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</si>
  <si>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</si>
  <si>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</si>
  <si>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</si>
  <si>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</si>
  <si>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</si>
  <si>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</si>
  <si>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</si>
  <si>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</si>
  <si>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</si>
  <si>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</si>
  <si>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</si>
  <si>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</si>
  <si>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</si>
  <si>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</si>
  <si>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</si>
  <si>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</si>
  <si>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</si>
  <si>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</si>
  <si>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</si>
  <si>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</si>
  <si>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</si>
  <si>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</si>
  <si>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</si>
  <si>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</si>
  <si>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</si>
  <si>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</si>
  <si>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</si>
  <si>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</si>
  <si>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</si>
  <si>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</si>
  <si>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</si>
  <si>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</si>
  <si>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</si>
  <si>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</si>
  <si>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</si>
  <si>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</si>
  <si>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</si>
  <si>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</si>
  <si>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</si>
  <si>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</si>
  <si>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</si>
  <si>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</si>
  <si>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</si>
  <si>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</si>
  <si>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</si>
  <si>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</si>
  <si>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</si>
  <si>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</si>
  <si>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</si>
  <si>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</si>
  <si>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</si>
  <si>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</si>
  <si>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</si>
  <si>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</si>
  <si>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</si>
  <si>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</si>
  <si>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</si>
  <si>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</si>
  <si>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</si>
  <si>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</si>
  <si>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</si>
  <si>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</si>
  <si>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</si>
  <si>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</si>
  <si>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</si>
  <si>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</si>
  <si>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</si>
  <si>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</si>
  <si>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</si>
  <si>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</si>
  <si>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</si>
  <si>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</si>
  <si>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</si>
  <si>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</si>
  <si>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</si>
  <si>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</si>
  <si>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</si>
  <si>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</si>
  <si>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</si>
  <si>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</si>
  <si>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</si>
  <si>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</si>
  <si>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</si>
  <si>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</si>
  <si>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</si>
  <si>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</si>
  <si>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</si>
  <si>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</si>
  <si>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</si>
  <si>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</si>
  <si>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</si>
  <si>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</si>
  <si>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</si>
  <si>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</si>
  <si>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</si>
  <si>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</si>
  <si>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</si>
  <si>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</si>
  <si>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</si>
  <si>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</si>
  <si>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</si>
  <si>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</si>
  <si>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</si>
  <si>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</si>
  <si>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</si>
  <si>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</si>
  <si>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</si>
  <si>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</si>
  <si>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</si>
  <si>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</si>
  <si>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</si>
  <si>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</si>
  <si>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</si>
  <si>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</si>
  <si>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</si>
  <si>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</si>
  <si>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</si>
  <si>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</si>
  <si>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</si>
  <si>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</si>
  <si>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</si>
  <si>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</si>
  <si>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</si>
  <si>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</si>
  <si>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</si>
  <si>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</si>
  <si>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</si>
  <si>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</si>
  <si>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</si>
  <si>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</si>
  <si>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</si>
  <si>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</si>
  <si>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</si>
  <si>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</si>
  <si>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</si>
  <si>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</si>
  <si>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</si>
  <si>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</si>
  <si>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</si>
  <si>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</si>
  <si>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</si>
  <si>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</si>
  <si>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</si>
  <si>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</si>
  <si>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</si>
  <si>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</si>
  <si>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</si>
  <si>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</si>
  <si>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</si>
  <si>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</si>
  <si>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</si>
  <si>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</si>
  <si>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</si>
  <si>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</si>
  <si>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</si>
  <si>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</si>
  <si>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</si>
  <si>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</si>
  <si>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</si>
  <si>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</si>
  <si>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</si>
  <si>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</si>
  <si>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</si>
  <si>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</si>
  <si>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</si>
  <si>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</si>
  <si>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</si>
  <si>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</si>
  <si>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</si>
  <si>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</si>
  <si>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</si>
  <si>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</si>
  <si>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</si>
  <si>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</si>
  <si>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</si>
  <si>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</si>
  <si>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</si>
  <si>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</si>
  <si>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</si>
  <si>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</si>
  <si>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</si>
  <si>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</si>
  <si>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</si>
  <si>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</si>
  <si>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</si>
  <si>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</si>
  <si>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</si>
  <si>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</si>
  <si>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</si>
  <si>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</si>
  <si>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</si>
  <si>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</si>
  <si>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</si>
  <si>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</si>
  <si>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</si>
  <si>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</si>
  <si>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</si>
  <si>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</si>
  <si>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</si>
  <si>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</si>
  <si>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</si>
  <si>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</si>
  <si>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</si>
  <si>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</si>
  <si>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</si>
  <si>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</si>
  <si>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</si>
  <si>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</si>
  <si>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</si>
  <si>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</si>
  <si>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</si>
  <si>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</si>
  <si>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</si>
  <si>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</si>
  <si>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</si>
  <si>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</si>
  <si>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</si>
  <si>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</si>
  <si>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</si>
  <si>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</si>
  <si>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</si>
  <si>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</si>
  <si>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</si>
  <si>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</si>
  <si>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</si>
  <si>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</si>
  <si>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</si>
  <si>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</si>
  <si>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</si>
  <si>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</si>
  <si>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</si>
  <si>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</si>
  <si>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</si>
  <si>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</si>
  <si>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</si>
  <si>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</si>
  <si>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</si>
  <si>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</si>
  <si>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</si>
  <si>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</si>
  <si>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</si>
  <si>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</si>
  <si>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</si>
  <si>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</si>
  <si>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</si>
  <si>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</si>
  <si>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</si>
  <si>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</si>
  <si>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</si>
  <si>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</si>
  <si>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</si>
  <si>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</si>
  <si>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</si>
  <si>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</si>
  <si>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</si>
  <si>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</si>
  <si>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</si>
  <si>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</si>
  <si>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</si>
  <si>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</si>
  <si>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</si>
  <si>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</si>
  <si>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</si>
  <si>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</si>
  <si>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</si>
  <si>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</si>
  <si>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</si>
  <si>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</si>
  <si>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</si>
  <si>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</si>
  <si>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</si>
  <si>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</si>
  <si>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</si>
  <si>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</si>
  <si>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</si>
  <si>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</si>
  <si>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</si>
  <si>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</si>
  <si>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</si>
  <si>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</si>
  <si>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</si>
  <si>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</si>
  <si>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</si>
  <si>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</si>
  <si>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</si>
  <si>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</si>
  <si>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</si>
  <si>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</si>
  <si>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</si>
  <si>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</si>
  <si>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</si>
  <si>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</si>
  <si>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</si>
  <si>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</si>
  <si>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</si>
  <si>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</si>
  <si>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</si>
  <si>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</si>
  <si>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</si>
  <si>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</si>
  <si>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</si>
  <si>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</si>
  <si>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</si>
  <si>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</si>
  <si>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</si>
  <si>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</si>
  <si>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</si>
  <si>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</si>
  <si>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</si>
  <si>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</si>
  <si>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</si>
  <si>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</si>
  <si>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</si>
  <si>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</si>
  <si>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</si>
  <si>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</si>
  <si>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</si>
  <si>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</si>
  <si>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</si>
  <si>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</si>
  <si>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</si>
  <si>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</si>
  <si>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</si>
  <si>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</si>
  <si>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</si>
  <si>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</si>
  <si>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</si>
  <si>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</si>
  <si>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</si>
  <si>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</si>
  <si>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</si>
  <si>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</si>
  <si>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</si>
  <si>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</si>
  <si>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</si>
  <si>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</si>
  <si>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</si>
  <si>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</si>
  <si>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</si>
  <si>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</si>
  <si>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</si>
  <si>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</si>
  <si>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</si>
  <si>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</si>
  <si>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</si>
  <si>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</si>
  <si>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</si>
  <si>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</si>
  <si>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</si>
  <si>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</si>
  <si>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</si>
  <si>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</si>
  <si>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</si>
  <si>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</si>
  <si>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</si>
  <si>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</si>
  <si>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</si>
  <si>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</si>
  <si>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</si>
  <si>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</si>
  <si>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</si>
  <si>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</si>
  <si>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</si>
  <si>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</si>
  <si>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</si>
  <si>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</si>
  <si>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</si>
  <si>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</si>
  <si>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</si>
  <si>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</si>
  <si>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</si>
  <si>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</si>
  <si>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</si>
  <si>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</si>
  <si>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</si>
  <si>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</si>
  <si>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</si>
  <si>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</si>
  <si>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</si>
  <si>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</si>
  <si>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</si>
  <si>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</si>
  <si>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</si>
  <si>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</si>
  <si>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</si>
  <si>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</si>
  <si>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</si>
  <si>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</si>
  <si>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</si>
  <si>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</si>
  <si>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</si>
  <si>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</si>
  <si>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</si>
  <si>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</si>
  <si>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</si>
  <si>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</si>
  <si>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</si>
  <si>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</si>
  <si>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</si>
  <si>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</si>
  <si>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</si>
  <si>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</si>
  <si>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</si>
  <si>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</si>
  <si>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</si>
  <si>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</si>
  <si>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</si>
  <si>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</si>
  <si>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</si>
  <si>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</si>
  <si>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</si>
  <si>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</si>
  <si>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</si>
  <si>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</si>
  <si>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</si>
  <si>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</si>
  <si>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</si>
  <si>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</si>
  <si>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</si>
  <si>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</si>
  <si>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</si>
  <si>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</si>
  <si>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</si>
  <si>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</si>
  <si>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</si>
  <si>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</si>
  <si>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</si>
  <si>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</si>
  <si>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</si>
  <si>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</si>
  <si>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</si>
  <si>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</si>
  <si>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</si>
  <si>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</si>
  <si>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</si>
  <si>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</si>
  <si>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</si>
  <si>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</si>
  <si>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</si>
  <si>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</si>
  <si>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</si>
  <si>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</si>
  <si>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</si>
  <si>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</si>
  <si>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</si>
  <si>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</si>
  <si>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</si>
  <si>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</si>
  <si>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</si>
  <si>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</si>
  <si>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</si>
  <si>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</si>
  <si>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</si>
  <si>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</si>
  <si>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</si>
  <si>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</si>
  <si>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</si>
  <si>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</si>
  <si>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</si>
  <si>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</si>
  <si>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</si>
  <si>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</si>
  <si>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</si>
  <si>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</si>
  <si>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</si>
  <si>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</si>
  <si>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</si>
  <si>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</si>
  <si>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</si>
  <si>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</si>
  <si>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</si>
  <si>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</si>
  <si>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</si>
  <si>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</si>
  <si>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</si>
  <si>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</si>
  <si>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</si>
  <si>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</si>
  <si>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</si>
  <si>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</si>
  <si>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</si>
  <si>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</si>
  <si>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</si>
  <si>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</si>
  <si>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</si>
  <si>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</si>
  <si>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</si>
  <si>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</si>
  <si>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</si>
  <si>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</si>
  <si>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</si>
  <si>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</si>
  <si>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</si>
  <si>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</si>
  <si>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</si>
  <si>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</si>
  <si>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</si>
  <si>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</si>
  <si>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</si>
  <si>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</si>
  <si>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</si>
  <si>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</si>
  <si>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</si>
  <si>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</si>
  <si>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</si>
  <si>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</si>
  <si>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</si>
  <si>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</si>
  <si>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</si>
  <si>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</si>
  <si>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</si>
  <si>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</si>
  <si>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</si>
  <si>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</si>
  <si>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</si>
  <si>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</si>
  <si>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</si>
  <si>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</si>
  <si>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</si>
  <si>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</si>
  <si>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</si>
  <si>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</si>
  <si>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</si>
  <si>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</si>
  <si>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</si>
  <si>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</si>
  <si>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</si>
  <si>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</si>
  <si>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</si>
  <si>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</si>
  <si>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</si>
  <si>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</si>
  <si>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</si>
  <si>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</si>
  <si>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</si>
  <si>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</si>
  <si>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</si>
  <si>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</si>
  <si>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</si>
  <si>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</si>
  <si>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</si>
  <si>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</si>
  <si>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</si>
  <si>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</si>
  <si>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</si>
  <si>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</si>
  <si>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</si>
  <si>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</si>
  <si>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</si>
  <si>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</si>
  <si>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</si>
  <si>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</si>
  <si>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</si>
  <si>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</si>
  <si>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</si>
  <si>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</si>
  <si>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</si>
  <si>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</si>
  <si>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</si>
  <si>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</si>
  <si>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</si>
  <si>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</si>
  <si>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</si>
  <si>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</si>
  <si>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</si>
  <si>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</si>
  <si>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</si>
  <si>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</si>
  <si>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</si>
  <si>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</si>
  <si>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</si>
  <si>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</si>
  <si>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</si>
  <si>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</si>
  <si>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</si>
  <si>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</si>
  <si>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</si>
  <si>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</si>
  <si>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</si>
  <si>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</si>
  <si>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</si>
  <si>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</si>
  <si>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</si>
  <si>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</si>
  <si>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</si>
  <si>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</si>
  <si>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</si>
  <si>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</si>
  <si>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</si>
  <si>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</si>
  <si>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</si>
  <si>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</si>
  <si>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</si>
  <si>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</si>
  <si>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</si>
  <si>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</si>
  <si>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</si>
  <si>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</si>
  <si>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</si>
  <si>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</si>
  <si>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</si>
  <si>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</si>
  <si>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</si>
  <si>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</si>
  <si>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</si>
  <si>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</si>
  <si>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</si>
  <si>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</si>
  <si>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</si>
  <si>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</si>
  <si>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</si>
  <si>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</si>
  <si>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</si>
  <si>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</si>
  <si>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</si>
  <si>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</si>
  <si>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</si>
  <si>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</si>
  <si>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</si>
  <si>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</si>
  <si>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</si>
  <si>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</si>
  <si>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</si>
  <si>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</si>
  <si>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</si>
  <si>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</si>
  <si>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</si>
  <si>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</si>
  <si>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</si>
  <si>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</si>
  <si>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</si>
  <si>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</si>
  <si>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</si>
  <si>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</si>
  <si>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</si>
  <si>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</si>
  <si>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</si>
  <si>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</si>
  <si>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</si>
  <si>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</si>
  <si>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</si>
  <si>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</si>
  <si>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</si>
  <si>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</si>
  <si>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</si>
  <si>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</si>
  <si>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</si>
  <si>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</si>
  <si>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</si>
  <si>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</si>
  <si>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</si>
  <si>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</si>
  <si>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</si>
  <si>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</si>
  <si>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</si>
  <si>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</si>
  <si>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</si>
  <si>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</si>
  <si>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</si>
  <si>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</si>
  <si>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</si>
  <si>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</si>
  <si>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</si>
  <si>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</si>
  <si>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</si>
  <si>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</si>
  <si>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</si>
  <si>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</si>
  <si>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</si>
  <si>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</si>
  <si>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</si>
  <si>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</si>
  <si>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</si>
  <si>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</si>
  <si>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</si>
  <si>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</si>
  <si>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</si>
  <si>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</si>
  <si>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</si>
  <si>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</si>
  <si>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</si>
  <si>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</si>
  <si>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</si>
  <si>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</si>
  <si>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</si>
  <si>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</si>
  <si>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</si>
  <si>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</si>
  <si>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</si>
  <si>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</si>
  <si>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</si>
  <si>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</si>
  <si>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</si>
  <si>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</si>
  <si>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</si>
  <si>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</si>
  <si>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</si>
  <si>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</si>
  <si>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</si>
  <si>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</si>
  <si>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</si>
  <si>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</si>
  <si>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</si>
  <si>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</si>
  <si>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</si>
  <si>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</si>
  <si>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</si>
  <si>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</si>
  <si>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</si>
  <si>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</si>
  <si>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</si>
  <si>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</si>
  <si>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</si>
  <si>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</si>
  <si>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</si>
  <si>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</si>
  <si>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</si>
  <si>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</si>
  <si>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</si>
  <si>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</si>
  <si>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</si>
  <si>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</si>
  <si>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</si>
  <si>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</si>
  <si>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</si>
  <si>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</si>
  <si>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</si>
  <si>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</si>
  <si>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</si>
  <si>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</si>
  <si>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</si>
  <si>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</si>
  <si>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</si>
  <si>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</si>
  <si>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</si>
  <si>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</si>
  <si>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</si>
  <si>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</si>
  <si>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</si>
  <si>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</si>
  <si>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</si>
  <si>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</si>
  <si>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</si>
  <si>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</si>
  <si>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</si>
  <si>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</si>
  <si>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</si>
  <si>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</si>
  <si>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</si>
  <si>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</si>
  <si>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</si>
  <si>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</si>
  <si>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</si>
  <si>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</si>
  <si>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</si>
  <si>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</si>
  <si>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</si>
  <si>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</si>
  <si>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</si>
  <si>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</si>
  <si>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</si>
  <si>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</si>
  <si>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</si>
  <si>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</si>
  <si>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</si>
  <si>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</si>
  <si>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</si>
  <si>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</si>
  <si>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</si>
  <si>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</si>
  <si>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</si>
  <si>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</si>
  <si>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</si>
  <si>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</si>
  <si>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</si>
  <si>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</si>
  <si>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</si>
  <si>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</si>
  <si>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</si>
  <si>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</si>
  <si>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</si>
  <si>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</si>
  <si>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</si>
  <si>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</si>
  <si>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</si>
  <si>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</si>
  <si>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</si>
  <si>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</si>
  <si>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</si>
  <si>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</si>
  <si>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</si>
  <si>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</si>
  <si>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</si>
  <si>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</si>
  <si>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</si>
  <si>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</si>
  <si>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</si>
  <si>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</si>
  <si>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</si>
  <si>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</si>
  <si>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</si>
  <si>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</si>
  <si>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</si>
  <si>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</si>
  <si>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</si>
  <si>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</si>
  <si>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</si>
  <si>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</si>
  <si>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</si>
  <si>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</si>
  <si>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</si>
  <si>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</si>
  <si>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</si>
  <si>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</si>
  <si>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</si>
  <si>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</si>
  <si>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</si>
  <si>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</si>
  <si>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</si>
  <si>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</si>
  <si>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</si>
  <si>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</si>
  <si>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</si>
  <si>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</si>
  <si>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</si>
  <si>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</si>
  <si>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</si>
  <si>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</si>
  <si>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</si>
  <si>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</si>
  <si>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</si>
  <si>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</si>
  <si>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</si>
  <si>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</si>
  <si>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</si>
  <si>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</si>
  <si>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</si>
  <si>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</si>
  <si>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</si>
  <si>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</si>
  <si>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</si>
  <si>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</si>
  <si>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</si>
  <si>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</si>
  <si>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</si>
  <si>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</si>
  <si>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</si>
  <si>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</si>
  <si>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</si>
  <si>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</si>
  <si>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</si>
  <si>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</si>
  <si>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</si>
  <si>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</si>
  <si>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</si>
  <si>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</si>
  <si>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</si>
  <si>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</si>
  <si>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</si>
  <si>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</si>
  <si>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</si>
  <si>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</si>
  <si>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</si>
  <si>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</si>
  <si>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</si>
  <si>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</si>
  <si>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</si>
  <si>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</si>
  <si>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</si>
  <si>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</si>
  <si>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</si>
  <si>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</si>
  <si>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</si>
  <si>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</si>
  <si>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</si>
  <si>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</si>
  <si>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</si>
  <si>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</si>
  <si>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</si>
  <si>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</si>
  <si>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</si>
  <si>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</si>
  <si>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</si>
  <si>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</si>
  <si>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</si>
  <si>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</si>
  <si>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</si>
  <si>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</si>
  <si>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</si>
  <si>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</si>
  <si>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</si>
  <si>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</si>
  <si>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</si>
  <si>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</si>
  <si>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</si>
  <si>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</si>
  <si>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</si>
  <si>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</si>
  <si>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</si>
  <si>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</si>
  <si>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</si>
  <si>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</si>
  <si>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</si>
  <si>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</si>
  <si>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</si>
  <si>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</si>
  <si>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</si>
  <si>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</si>
  <si>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</si>
  <si>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</si>
  <si>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</si>
  <si>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</si>
  <si>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</si>
  <si>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</si>
  <si>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</si>
  <si>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</si>
  <si>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</si>
  <si>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</si>
  <si>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</si>
  <si>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</si>
  <si>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</si>
  <si>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</si>
  <si>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</si>
  <si>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</si>
  <si>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</si>
  <si>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</si>
  <si>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</si>
  <si>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</si>
  <si>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</si>
  <si>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</si>
  <si>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</si>
  <si>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</si>
  <si>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</si>
  <si>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</si>
  <si>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</si>
  <si>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</si>
  <si>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</si>
  <si>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</si>
  <si>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</si>
  <si>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</si>
  <si>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</si>
  <si>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</si>
  <si>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</si>
  <si>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</si>
  <si>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</si>
  <si>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</si>
  <si>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</si>
  <si>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</si>
  <si>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</si>
  <si>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</si>
  <si>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</si>
  <si>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</si>
  <si>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</si>
  <si>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</si>
  <si>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</si>
  <si>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</si>
  <si>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</si>
  <si>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</si>
  <si>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</si>
  <si>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</si>
  <si>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</si>
  <si>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</si>
  <si>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</si>
  <si>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</si>
  <si>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</si>
  <si>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</si>
  <si>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</si>
  <si>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</si>
  <si>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</si>
  <si>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</si>
  <si>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</si>
  <si>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</si>
  <si>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</si>
  <si>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</si>
  <si>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</si>
  <si>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</si>
  <si>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</si>
  <si>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</si>
  <si>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</si>
  <si>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</si>
  <si>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Coffee Type</t>
  </si>
  <si>
    <t>Roast Type</t>
  </si>
  <si>
    <t>Size</t>
  </si>
  <si>
    <t>Unit Price</t>
  </si>
  <si>
    <t>Price per 100g</t>
  </si>
  <si>
    <t>Profit</t>
  </si>
  <si>
    <t>Ara</t>
  </si>
  <si>
    <t>L</t>
  </si>
  <si>
    <t>M</t>
  </si>
  <si>
    <t>D</t>
  </si>
  <si>
    <t>Rob</t>
  </si>
  <si>
    <t>Lib</t>
  </si>
  <si>
    <t>Exc</t>
  </si>
  <si>
    <t>Sales</t>
  </si>
  <si>
    <t>Robusta</t>
  </si>
  <si>
    <t>Medium Roast</t>
  </si>
  <si>
    <t>Arabica</t>
  </si>
  <si>
    <t>Light Roast</t>
  </si>
  <si>
    <t>Excelsa</t>
  </si>
  <si>
    <t>Liberica</t>
  </si>
  <si>
    <t>Dark Roast</t>
  </si>
  <si>
    <t>LOOKUP FORMULA + CONDITIONAL FORMATTING</t>
  </si>
  <si>
    <t>POWER QUERY CONNECTION</t>
  </si>
  <si>
    <t>ORIGINAL DATA</t>
  </si>
  <si>
    <t>TECHNIQUE / SKILL</t>
  </si>
  <si>
    <t>Row Labels</t>
  </si>
  <si>
    <t>Grand Total</t>
  </si>
  <si>
    <t>2019</t>
  </si>
  <si>
    <t>Qtr1</t>
  </si>
  <si>
    <t>Qtr2</t>
  </si>
  <si>
    <t>Qtr3</t>
  </si>
  <si>
    <t>Qtr4</t>
  </si>
  <si>
    <t>2020</t>
  </si>
  <si>
    <t>2021</t>
  </si>
  <si>
    <t>2022</t>
  </si>
  <si>
    <t>Sum of Sales</t>
  </si>
  <si>
    <t>Column Labels</t>
  </si>
  <si>
    <t>N/A</t>
  </si>
  <si>
    <t>Sum of Quantity</t>
  </si>
  <si>
    <t>Amount</t>
  </si>
  <si>
    <t>Total Sales Amount</t>
  </si>
  <si>
    <t>Count of Distinct Customer</t>
  </si>
  <si>
    <t>Count of Distinct Order</t>
  </si>
  <si>
    <t>Sales Trend</t>
  </si>
  <si>
    <t xml:space="preserve">Coffee Package Sold by Size </t>
  </si>
  <si>
    <t>Sales Amount by Coffee Type</t>
  </si>
  <si>
    <t>Sales Amount by Location</t>
  </si>
  <si>
    <t>Count</t>
  </si>
  <si>
    <t>Total Sales ($)</t>
  </si>
  <si>
    <t>Total No. of Customer</t>
  </si>
  <si>
    <t>Total No. of Order</t>
  </si>
  <si>
    <t>COFFEE SALES DASHBOARD</t>
  </si>
  <si>
    <t>\</t>
  </si>
  <si>
    <t>Customer Analysis</t>
  </si>
  <si>
    <t>Product Analysis</t>
  </si>
  <si>
    <t>Conclusion</t>
  </si>
  <si>
    <t>Chart 2a. Top Customers</t>
  </si>
  <si>
    <t>Chart 2b. Most Profitable Cities In Each Country</t>
  </si>
  <si>
    <t>Chart 3a. Sales Distribution by Coffee Flavor</t>
  </si>
  <si>
    <t>Chart3b. Sales Distribution by Package Size (in KG)</t>
  </si>
  <si>
    <t>Chart 1. Sales Trend   (Data up to Aug 2022)</t>
  </si>
  <si>
    <t>Chart 1b. Sales Trend by Country</t>
  </si>
  <si>
    <t>Chart 1a. General 
Sales Trend</t>
  </si>
  <si>
    <t>Sales Trend by Country</t>
  </si>
  <si>
    <r>
      <rPr>
        <b/>
        <sz val="14"/>
        <color theme="1"/>
        <rFont val="Calibri (Body)"/>
      </rPr>
      <t>1) Improve sales promotion</t>
    </r>
    <r>
      <rPr>
        <sz val="14"/>
        <color theme="1"/>
        <rFont val="Calibri (Body)"/>
      </rPr>
      <t xml:space="preserve">
Analysis of Chart 2a reveals a notable disparity, as only 5 out of the top 15 customers possess loyalty cards. This suggests that the current loyalty program has not exerted a significant influence in either attracting or retaining customers. Furthermore, the roastery has not maximized the collection and utilization of customer contacts.
To address this gap, I recommend implementing a robust data collection strategy to capture customer information. Subsequently, the roastery should initiate targeted promotional campaigns through channels such as email or text messages. By leveraging a strengthened promotion program, the roastery is poised to enhance customer engagement, leading to a probable increase in sales. This proactive approach to customer relations is pivotal in optimizing the impact of the loyalty program and fostering sustained customer loyalty.</t>
    </r>
  </si>
  <si>
    <r>
      <t>3) Remain existing distribution of packaging size</t>
    </r>
    <r>
      <rPr>
        <sz val="14"/>
        <color theme="1"/>
        <rFont val="Calibri (Body)"/>
      </rPr>
      <t xml:space="preserve">
Chart 3b indicates a lack of significant variance in the quantity sold based on package sizing. Coffee packaged in 0.2KG, 0.5KG, 1KG, and 2.5KG sizes each constituted a quarter of the total number of items sold. This distribution implies that customers do not exhibit a clear preference for a specific package size.
Given this observation, I recommend maintaining the current assortment of coffee bag sizes. The absence of a discernible trend in customer preference suggests that the existing range adequately caters to diverse consumer needs. This approach aligns with customer behavior and ensures that the roastery continues to meet market demands without the need for substantial changes in package sizing.</t>
    </r>
    <r>
      <rPr>
        <b/>
        <sz val="14"/>
        <color theme="1"/>
        <rFont val="Calibri (Body)"/>
      </rPr>
      <t xml:space="preserve">
</t>
    </r>
  </si>
  <si>
    <r>
      <rPr>
        <b/>
        <sz val="14"/>
        <color theme="1"/>
        <rFont val="Calibri (Body)"/>
      </rPr>
      <t>Overview</t>
    </r>
    <r>
      <rPr>
        <sz val="14"/>
        <color theme="1"/>
        <rFont val="Calibri (Body)"/>
      </rPr>
      <t xml:space="preserve">
Over the specified timeframe, the store welcomed a total of 913 customers, who placed 957 orders, contributing to an approximate sales revenue of $45,000. This notable achievement can be attributed to the diverse range of coffee beans offered. The customer distribution across the three targeted countries was as follows: the United States led with a 77% share of total sales, followed by Ireland at 16%, and the United Kingdom at 7%.
Examining the sales trajectory, it commenced at $2,837 in 2019 Qtr1, maintained a consistent performance throughout the period, and concluded at $2,934 in 2022 Qtr2. Notably, data for 2022 Qtr3 (September) is currently unavailable. A comprehensive analysis of Chart 1 revealed an absence of any discernible upward trend in sales revenue, presenting a challenge for the roastery owner.
In light of this observation, I have formulated three recommendations aimed at enhancing the roastery's sales performance. These suggestions are tailored to address the absence of a positive growth trend and to provide strategic measures for boosting sales value.</t>
    </r>
  </si>
  <si>
    <r>
      <t xml:space="preserve">2) Adjust inventory level based on popularity
</t>
    </r>
    <r>
      <rPr>
        <sz val="14"/>
        <color theme="1"/>
        <rFont val="Calibri (Body)"/>
      </rPr>
      <t>Upon examination of Chart 3a, it is evident that sales figures for three specific flavors—</t>
    </r>
    <r>
      <rPr>
        <sz val="14"/>
        <color rgb="FFFF0000"/>
        <rFont val="Calibri (Body)"/>
      </rPr>
      <t>Arabica - Dark Roast, Robusta - Dark Roast, and Medium Roast</t>
    </r>
    <r>
      <rPr>
        <sz val="14"/>
        <color theme="1"/>
        <rFont val="Calibri (Body)"/>
      </rPr>
      <t xml:space="preserve">—fall notably below the average, while the remaining flavors each surpass $3,000 in sales. Given the apparent lower popularity of these three flavors, I recommend that the roastery consider adjusting production levels and reallocating resources towards roasting more popular alternatives.
Suggested adjustments could involve prioritizing the production of flavors that exhibit higher demand, such as </t>
    </r>
    <r>
      <rPr>
        <sz val="14"/>
        <color theme="9" tint="-0.249977111117893"/>
        <rFont val="Calibri (Body)"/>
      </rPr>
      <t>Excelsa - Light Roast, Liberica - Light Roast, and Arabica - Medium Roast</t>
    </r>
    <r>
      <rPr>
        <sz val="14"/>
        <color theme="1"/>
        <rFont val="Calibri (Body)"/>
      </rPr>
      <t xml:space="preserve">. This strategic shift aligns with catering to customer preferences and has the potential to stimulate sales by offering products that better resonate with the target audience. Aligning production with customer preferences is crucial for maximizing sales and ensuring a more optimal utilization of resources.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</si>
</sst>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b/>
      <sz val="12"/>
      <color theme="1"/>
      <name val="Calibri"/>
      <family val="2"/>
      <scheme val="minor"/>
    </font>
    <font>
      <sz val="8"/>
      <name val="Calibri"/>
      <family val="2"/>
      <scheme val="minor"/>
    </font>
    <font>
      <b/>
      <sz val="12"/>
      <color theme="8" tint="0.79998168889431442"/>
      <name val="Calibri"/>
      <family val="2"/>
      <scheme val="minor"/>
    </font>
    <font>
      <b/>
      <sz val="12"/>
      <color theme="1"/>
      <name val="Calibri (Body)"/>
    </font>
    <font>
      <b/>
      <sz val="12"/>
      <color theme="0"/>
      <name val="Calibri"/>
      <family val="2"/>
      <scheme val="minor"/>
    </font>
    <font>
      <sz val="12"/>
      <color theme="0"/>
      <name val="Calibri"/>
      <family val="2"/>
      <scheme val="minor"/>
    </font>
    <font>
      <sz val="40"/>
      <color rgb="FFFFFFFF"/>
      <name val="Calibri"/>
      <family val="2"/>
      <scheme val="minor"/>
    </font>
    <font>
      <b/>
      <i/>
      <sz val="18"/>
      <color theme="1"/>
      <name val="Calibri (Body)"/>
    </font>
    <font>
      <sz val="18"/>
      <color theme="1"/>
      <name val="Calibri"/>
      <family val="2"/>
      <scheme val="minor"/>
    </font>
    <font>
      <b/>
      <sz val="18"/>
      <color theme="0"/>
      <name val="Calibri (Body)"/>
    </font>
    <font>
      <b/>
      <i/>
      <sz val="18"/>
      <color theme="0"/>
      <name val="Calibri (Body)"/>
    </font>
    <font>
      <sz val="36"/>
      <color theme="0"/>
      <name val="Calibri"/>
      <family val="2"/>
      <scheme val="minor"/>
    </font>
    <font>
      <u/>
      <sz val="12"/>
      <color theme="1"/>
      <name val="Calibri"/>
      <family val="2"/>
      <scheme val="minor"/>
    </font>
    <font>
      <i/>
      <u/>
      <sz val="14"/>
      <color theme="1"/>
      <name val="Calibri (Body)"/>
    </font>
    <font>
      <i/>
      <u/>
      <sz val="14"/>
      <color theme="1"/>
      <name val="Calibri"/>
      <family val="2"/>
      <scheme val="minor"/>
    </font>
    <font>
      <sz val="14"/>
      <color theme="1"/>
      <name val="Calibri (Body)"/>
    </font>
    <font>
      <b/>
      <sz val="14"/>
      <color theme="1"/>
      <name val="Calibri (Body)"/>
    </font>
    <font>
      <i/>
      <sz val="18"/>
      <color theme="0"/>
      <name val="Calibri (Body)"/>
    </font>
    <font>
      <i/>
      <sz val="18"/>
      <color theme="0"/>
      <name val="Calibri"/>
      <family val="2"/>
      <scheme val="minor"/>
    </font>
    <font>
      <b/>
      <sz val="18"/>
      <color theme="0"/>
      <name val="Calibri"/>
      <family val="2"/>
      <scheme val="minor"/>
    </font>
    <font>
      <sz val="14"/>
      <color rgb="FFFF0000"/>
      <name val="Calibri (Body)"/>
    </font>
    <font>
      <sz val="14"/>
      <color theme="9" tint="-0.249977111117893"/>
      <name val="Calibri (Body)"/>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rgb="FF2F5497"/>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2">
    <xf numFmtId="0" fontId="0" fillId="0" borderId="0" xfId="0"/>
    <xf numFmtId="0" fontId="0" fillId="0" borderId="4" xfId="0" applyBorder="1"/>
    <xf numFmtId="0" fontId="0" fillId="0" borderId="5" xfId="0" applyBorder="1"/>
    <xf numFmtId="14" fontId="0" fillId="0" borderId="0" xfId="0" applyNumberFormat="1"/>
    <xf numFmtId="0" fontId="0" fillId="0" borderId="6" xfId="0" applyBorder="1"/>
    <xf numFmtId="14" fontId="0" fillId="0" borderId="7" xfId="0" applyNumberFormat="1"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1" fillId="0" borderId="0" xfId="0" applyFont="1" applyAlignment="1">
      <alignment horizontal="center"/>
    </xf>
    <xf numFmtId="0" fontId="1" fillId="6" borderId="0" xfId="0" applyFont="1" applyFill="1"/>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4" borderId="9"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7" borderId="0" xfId="0" applyFont="1" applyFill="1" applyAlignment="1">
      <alignment horizontal="center"/>
    </xf>
    <xf numFmtId="0" fontId="4" fillId="4" borderId="0" xfId="0" applyFont="1" applyFill="1" applyAlignment="1">
      <alignment horizontal="center"/>
    </xf>
    <xf numFmtId="0" fontId="3" fillId="4" borderId="0" xfId="0" applyFont="1" applyFill="1" applyAlignment="1">
      <alignment horizontal="center"/>
    </xf>
    <xf numFmtId="0" fontId="1" fillId="5" borderId="0" xfId="0" applyFont="1" applyFill="1" applyAlignment="1">
      <alignment horizontal="center"/>
    </xf>
    <xf numFmtId="0" fontId="1" fillId="8" borderId="0" xfId="0" applyFont="1" applyFill="1" applyAlignment="1">
      <alignment horizontal="center"/>
    </xf>
    <xf numFmtId="0" fontId="0" fillId="0" borderId="0" xfId="0" applyNumberFormat="1"/>
    <xf numFmtId="0" fontId="0" fillId="0" borderId="0" xfId="0" applyFill="1"/>
    <xf numFmtId="0" fontId="0" fillId="10" borderId="0" xfId="0" applyFill="1"/>
    <xf numFmtId="0" fontId="6" fillId="0" borderId="0" xfId="0" applyFont="1" applyFill="1"/>
    <xf numFmtId="0" fontId="10" fillId="10" borderId="0" xfId="0" applyFont="1" applyFill="1" applyAlignment="1">
      <alignment horizontal="left" vertical="center"/>
    </xf>
    <xf numFmtId="2" fontId="0" fillId="0" borderId="0" xfId="0" applyNumberFormat="1"/>
    <xf numFmtId="0" fontId="16"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vertical="top" wrapText="1"/>
    </xf>
    <xf numFmtId="0" fontId="17" fillId="0" borderId="0" xfId="0" applyFont="1" applyAlignment="1">
      <alignment horizontal="left" vertical="top" wrapText="1"/>
    </xf>
    <xf numFmtId="0" fontId="0" fillId="9" borderId="12" xfId="0" applyFill="1" applyBorder="1"/>
    <xf numFmtId="0" fontId="0" fillId="9" borderId="13" xfId="0" applyFill="1" applyBorder="1"/>
    <xf numFmtId="0" fontId="18" fillId="9" borderId="13" xfId="0" applyFont="1" applyFill="1" applyBorder="1" applyAlignment="1">
      <alignment horizontal="center"/>
    </xf>
    <xf numFmtId="0" fontId="9" fillId="9" borderId="13" xfId="0" applyFont="1" applyFill="1" applyBorder="1" applyAlignment="1">
      <alignment horizontal="center"/>
    </xf>
    <xf numFmtId="0" fontId="19" fillId="9" borderId="13" xfId="0" applyFont="1" applyFill="1" applyBorder="1" applyAlignment="1">
      <alignment horizontal="center"/>
    </xf>
    <xf numFmtId="0" fontId="0" fillId="9" borderId="14" xfId="0" applyFill="1" applyBorder="1"/>
    <xf numFmtId="0" fontId="0" fillId="9" borderId="15" xfId="0" applyFill="1" applyBorder="1"/>
    <xf numFmtId="0" fontId="7" fillId="10" borderId="0" xfId="0" applyFont="1" applyFill="1" applyBorder="1" applyAlignment="1">
      <alignment horizontal="left" vertical="center"/>
    </xf>
    <xf numFmtId="0" fontId="0" fillId="9" borderId="0" xfId="0" applyFill="1" applyBorder="1"/>
    <xf numFmtId="0" fontId="9" fillId="9" borderId="0" xfId="0" applyFont="1" applyFill="1" applyBorder="1" applyAlignment="1">
      <alignment horizontal="center"/>
    </xf>
    <xf numFmtId="0" fontId="19" fillId="9" borderId="0" xfId="0" applyFont="1" applyFill="1" applyBorder="1" applyAlignment="1">
      <alignment horizontal="center"/>
    </xf>
    <xf numFmtId="0" fontId="0" fillId="9" borderId="16" xfId="0" applyFill="1" applyBorder="1"/>
    <xf numFmtId="2" fontId="12" fillId="9" borderId="0" xfId="0" applyNumberFormat="1" applyFont="1" applyFill="1" applyBorder="1" applyAlignment="1">
      <alignment horizontal="center" vertical="top"/>
    </xf>
    <xf numFmtId="0" fontId="6" fillId="9" borderId="0" xfId="0" applyFont="1" applyFill="1" applyBorder="1"/>
    <xf numFmtId="1" fontId="12" fillId="9" borderId="0" xfId="0" applyNumberFormat="1" applyFont="1" applyFill="1" applyBorder="1" applyAlignment="1">
      <alignment horizontal="center" vertical="top"/>
    </xf>
    <xf numFmtId="0" fontId="12" fillId="10" borderId="0" xfId="0" applyFont="1" applyFill="1" applyBorder="1" applyAlignment="1">
      <alignment horizontal="center" vertical="top"/>
    </xf>
    <xf numFmtId="0" fontId="12" fillId="9" borderId="0" xfId="0" applyFont="1" applyFill="1" applyBorder="1" applyAlignment="1">
      <alignment vertical="top"/>
    </xf>
    <xf numFmtId="1" fontId="12" fillId="9" borderId="0" xfId="0" applyNumberFormat="1" applyFont="1" applyFill="1" applyBorder="1" applyAlignment="1">
      <alignment vertical="top"/>
    </xf>
    <xf numFmtId="0" fontId="12" fillId="10" borderId="0" xfId="0" applyFont="1" applyFill="1" applyBorder="1" applyAlignment="1">
      <alignment vertical="top"/>
    </xf>
    <xf numFmtId="0" fontId="0" fillId="0" borderId="15" xfId="0" applyFill="1" applyBorder="1"/>
    <xf numFmtId="0" fontId="0" fillId="0" borderId="0" xfId="0" applyFill="1" applyBorder="1"/>
    <xf numFmtId="0" fontId="0" fillId="0" borderId="16" xfId="0" applyFill="1" applyBorder="1"/>
    <xf numFmtId="0" fontId="10" fillId="10" borderId="0" xfId="0" applyFont="1" applyFill="1" applyBorder="1" applyAlignment="1">
      <alignment horizontal="left" vertical="center"/>
    </xf>
    <xf numFmtId="0" fontId="0" fillId="10" borderId="0" xfId="0" applyFill="1" applyBorder="1"/>
    <xf numFmtId="0" fontId="0" fillId="0" borderId="0" xfId="0" applyFill="1" applyBorder="1" applyAlignment="1"/>
    <xf numFmtId="0" fontId="10" fillId="10" borderId="0" xfId="0" applyFont="1" applyFill="1" applyBorder="1" applyAlignment="1">
      <alignment horizontal="left" vertical="center"/>
    </xf>
    <xf numFmtId="0" fontId="10" fillId="10" borderId="0" xfId="0" applyFont="1" applyFill="1" applyBorder="1" applyAlignment="1">
      <alignment horizontal="left" vertical="top"/>
    </xf>
    <xf numFmtId="0" fontId="0" fillId="10" borderId="16" xfId="0" applyFill="1" applyBorder="1"/>
    <xf numFmtId="0" fontId="8" fillId="0" borderId="0" xfId="0" applyFont="1" applyFill="1" applyBorder="1"/>
    <xf numFmtId="0" fontId="5" fillId="0" borderId="0" xfId="0" applyFont="1" applyFill="1" applyBorder="1" applyAlignment="1">
      <alignment vertical="top"/>
    </xf>
    <xf numFmtId="0" fontId="6" fillId="0" borderId="0" xfId="0" applyFont="1" applyFill="1" applyBorder="1"/>
    <xf numFmtId="0" fontId="10" fillId="0" borderId="0" xfId="0" applyFont="1" applyFill="1" applyBorder="1" applyAlignment="1">
      <alignment vertical="top"/>
    </xf>
    <xf numFmtId="0" fontId="0" fillId="0" borderId="15" xfId="0" applyBorder="1"/>
    <xf numFmtId="0" fontId="9" fillId="0" borderId="0" xfId="0" applyFont="1" applyFill="1" applyBorder="1" applyAlignment="1">
      <alignment vertical="center"/>
    </xf>
    <xf numFmtId="0" fontId="0" fillId="0" borderId="0" xfId="0" applyFont="1" applyFill="1" applyBorder="1"/>
    <xf numFmtId="0" fontId="15" fillId="0" borderId="0" xfId="0" applyFont="1" applyBorder="1"/>
    <xf numFmtId="0" fontId="0" fillId="0" borderId="0" xfId="0" applyBorder="1"/>
    <xf numFmtId="0" fontId="0" fillId="0" borderId="16" xfId="0" applyBorder="1"/>
    <xf numFmtId="0" fontId="0" fillId="0" borderId="0" xfId="0" pivotButton="1" applyBorder="1"/>
    <xf numFmtId="0" fontId="0" fillId="0" borderId="0" xfId="0" applyNumberFormat="1" applyBorder="1"/>
    <xf numFmtId="0" fontId="20" fillId="0" borderId="15" xfId="0" applyFont="1" applyFill="1" applyBorder="1" applyAlignment="1">
      <alignment vertical="center"/>
    </xf>
    <xf numFmtId="0" fontId="20" fillId="0" borderId="0" xfId="0" applyFont="1" applyFill="1" applyBorder="1" applyAlignment="1">
      <alignment vertical="center"/>
    </xf>
    <xf numFmtId="0" fontId="11" fillId="0" borderId="0" xfId="0" applyFont="1" applyFill="1" applyBorder="1" applyAlignment="1">
      <alignment vertical="center"/>
    </xf>
    <xf numFmtId="0" fontId="15" fillId="0" borderId="0" xfId="0" applyFont="1" applyBorder="1" applyAlignment="1">
      <alignment vertical="top"/>
    </xf>
    <xf numFmtId="0" fontId="15" fillId="0" borderId="0" xfId="0" applyFont="1" applyBorder="1" applyAlignment="1">
      <alignment horizontal="left" vertical="center"/>
    </xf>
    <xf numFmtId="0" fontId="13" fillId="0" borderId="0" xfId="0" applyFont="1" applyBorder="1"/>
    <xf numFmtId="0" fontId="14" fillId="0" borderId="0" xfId="0" applyFont="1" applyBorder="1"/>
    <xf numFmtId="0" fontId="0" fillId="0" borderId="17" xfId="0" applyBorder="1"/>
    <xf numFmtId="0" fontId="0" fillId="0" borderId="18" xfId="0" applyBorder="1"/>
    <xf numFmtId="0" fontId="0" fillId="0" borderId="19" xfId="0" applyBorder="1"/>
  </cellXfs>
  <cellStyles count="1">
    <cellStyle name="Normal" xfId="0" builtinId="0"/>
  </cellStyles>
  <dxfs count="116">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right style="medium">
          <color indexed="64"/>
        </right>
        <top/>
        <bottom/>
        <vertical/>
        <horizontal/>
      </border>
    </dxf>
    <dxf>
      <numFmt numFmtId="0" formatCode="General"/>
    </dxf>
    <dxf>
      <numFmt numFmtId="0" formatCode="General"/>
      <border diagonalUp="0" diagonalDown="0">
        <left style="medium">
          <color indexed="64"/>
        </left>
        <right/>
        <top/>
        <bottom/>
        <vertical/>
        <horizontal/>
      </border>
    </dxf>
    <dxf>
      <numFmt numFmtId="0" formatCode="General"/>
    </dxf>
    <dxf>
      <numFmt numFmtId="0" formatCode="General"/>
    </dxf>
    <dxf>
      <numFmt numFmtId="19" formatCode="d/m/yyyy"/>
    </dxf>
    <dxf>
      <numFmt numFmtId="0" formatCode="General"/>
    </dxf>
  </dxfs>
  <tableStyles count="0" defaultTableStyle="TableStyleMedium2" defaultPivotStyle="PivotStyleLight16"/>
  <colors>
    <mruColors>
      <color rgb="FF2F54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Tables!PivotTable8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62137768115004"/>
          <c:y val="4.2583319478455429E-2"/>
          <c:w val="0.74085017081490678"/>
          <c:h val="0.80462767011676617"/>
        </c:manualLayout>
      </c:layout>
      <c:barChart>
        <c:barDir val="bar"/>
        <c:grouping val="clustered"/>
        <c:varyColors val="0"/>
        <c:ser>
          <c:idx val="0"/>
          <c:order val="0"/>
          <c:tx>
            <c:strRef>
              <c:f>'Pivot Tables'!$L$3</c:f>
              <c:strCache>
                <c:ptCount val="1"/>
                <c:pt idx="0">
                  <c:v>Total</c:v>
                </c:pt>
              </c:strCache>
            </c:strRef>
          </c:tx>
          <c:spPr>
            <a:solidFill>
              <a:schemeClr val="accent1"/>
            </a:solidFill>
            <a:ln>
              <a:noFill/>
            </a:ln>
            <a:effectLst/>
          </c:spPr>
          <c:invertIfNegative val="0"/>
          <c:cat>
            <c:multiLvlStrRef>
              <c:f>'Pivot Tables'!$K$4:$K$22</c:f>
              <c:multiLvlStrCache>
                <c:ptCount val="15"/>
                <c:lvl>
                  <c:pt idx="0">
                    <c:v>Ballinroad</c:v>
                  </c:pt>
                  <c:pt idx="1">
                    <c:v>Crumlin</c:v>
                  </c:pt>
                  <c:pt idx="2">
                    <c:v>Beaumont</c:v>
                  </c:pt>
                  <c:pt idx="3">
                    <c:v>Foxrock</c:v>
                  </c:pt>
                  <c:pt idx="4">
                    <c:v>Ballivor</c:v>
                  </c:pt>
                  <c:pt idx="5">
                    <c:v>Kinloch</c:v>
                  </c:pt>
                  <c:pt idx="6">
                    <c:v>Preston</c:v>
                  </c:pt>
                  <c:pt idx="7">
                    <c:v>Birmingham</c:v>
                  </c:pt>
                  <c:pt idx="8">
                    <c:v>Upton</c:v>
                  </c:pt>
                  <c:pt idx="9">
                    <c:v>London</c:v>
                  </c:pt>
                  <c:pt idx="10">
                    <c:v>Sacramento</c:v>
                  </c:pt>
                  <c:pt idx="11">
                    <c:v>New York City</c:v>
                  </c:pt>
                  <c:pt idx="12">
                    <c:v>Toledo</c:v>
                  </c:pt>
                  <c:pt idx="13">
                    <c:v>Houston</c:v>
                  </c:pt>
                  <c:pt idx="14">
                    <c:v>Washington</c:v>
                  </c:pt>
                </c:lvl>
                <c:lvl>
                  <c:pt idx="0">
                    <c:v>Ireland</c:v>
                  </c:pt>
                  <c:pt idx="5">
                    <c:v>United Kingdom</c:v>
                  </c:pt>
                  <c:pt idx="10">
                    <c:v>United States</c:v>
                  </c:pt>
                </c:lvl>
              </c:multiLvlStrCache>
            </c:multiLvlStrRef>
          </c:cat>
          <c:val>
            <c:numRef>
              <c:f>'Pivot Tables'!$L$4:$L$22</c:f>
              <c:numCache>
                <c:formatCode>General</c:formatCode>
                <c:ptCount val="15"/>
                <c:pt idx="0">
                  <c:v>182.27499999999998</c:v>
                </c:pt>
                <c:pt idx="1">
                  <c:v>197.62</c:v>
                </c:pt>
                <c:pt idx="2">
                  <c:v>211.58499999999998</c:v>
                </c:pt>
                <c:pt idx="3">
                  <c:v>246.20999999999998</c:v>
                </c:pt>
                <c:pt idx="4">
                  <c:v>389.26499999999987</c:v>
                </c:pt>
                <c:pt idx="5">
                  <c:v>143.815</c:v>
                </c:pt>
                <c:pt idx="6">
                  <c:v>188.29500000000002</c:v>
                </c:pt>
                <c:pt idx="7">
                  <c:v>230.74</c:v>
                </c:pt>
                <c:pt idx="8">
                  <c:v>245.08500000000001</c:v>
                </c:pt>
                <c:pt idx="9">
                  <c:v>374.22</c:v>
                </c:pt>
                <c:pt idx="10">
                  <c:v>627.74999999999989</c:v>
                </c:pt>
                <c:pt idx="11">
                  <c:v>772.7349999999999</c:v>
                </c:pt>
                <c:pt idx="12">
                  <c:v>774.18499999999995</c:v>
                </c:pt>
                <c:pt idx="13">
                  <c:v>819.77</c:v>
                </c:pt>
                <c:pt idx="14">
                  <c:v>1066.92</c:v>
                </c:pt>
              </c:numCache>
            </c:numRef>
          </c:val>
          <c:extLst>
            <c:ext xmlns:c16="http://schemas.microsoft.com/office/drawing/2014/chart" uri="{C3380CC4-5D6E-409C-BE32-E72D297353CC}">
              <c16:uniqueId val="{00000000-D925-3646-AC80-01B52598A100}"/>
            </c:ext>
          </c:extLst>
        </c:ser>
        <c:dLbls>
          <c:showLegendKey val="0"/>
          <c:showVal val="0"/>
          <c:showCatName val="0"/>
          <c:showSerName val="0"/>
          <c:showPercent val="0"/>
          <c:showBubbleSize val="0"/>
        </c:dLbls>
        <c:gapWidth val="219"/>
        <c:axId val="1504039359"/>
        <c:axId val="1467609951"/>
      </c:barChart>
      <c:catAx>
        <c:axId val="150403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67609951"/>
        <c:crosses val="autoZero"/>
        <c:auto val="1"/>
        <c:lblAlgn val="ctr"/>
        <c:lblOffset val="100"/>
        <c:noMultiLvlLbl val="0"/>
      </c:catAx>
      <c:valAx>
        <c:axId val="1467609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Quantity</a:t>
                </a:r>
                <a:r>
                  <a:rPr lang="en-GB" sz="1400" baseline="0"/>
                  <a:t> (in bags)</a:t>
                </a:r>
                <a:endParaRPr lang="en-GB" sz="1400"/>
              </a:p>
            </c:rich>
          </c:tx>
          <c:layout>
            <c:manualLayout>
              <c:xMode val="edge"/>
              <c:yMode val="edge"/>
              <c:x val="0.51130663705183577"/>
              <c:y val="0.9268229318557402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0403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Tables!PivotTable2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rgbClr val="FF0000"/>
          </a:solidFill>
          <a:ln>
            <a:noFill/>
          </a:ln>
          <a:effectLst/>
        </c:spPr>
      </c:pivotFmt>
      <c:pivotFmt>
        <c:idx val="29"/>
        <c:spPr>
          <a:solidFill>
            <a:srgbClr val="FF0000"/>
          </a:solidFill>
          <a:ln>
            <a:noFill/>
          </a:ln>
          <a:effectLst/>
        </c:spPr>
      </c:pivotFmt>
      <c:pivotFmt>
        <c:idx val="30"/>
        <c:spPr>
          <a:solidFill>
            <a:srgbClr val="FF0000"/>
          </a:solidFill>
          <a:ln>
            <a:noFill/>
          </a:ln>
          <a:effectLst/>
        </c:spPr>
      </c:pivotFmt>
    </c:pivotFmts>
    <c:plotArea>
      <c:layout>
        <c:manualLayout>
          <c:layoutTarget val="inner"/>
          <c:xMode val="edge"/>
          <c:yMode val="edge"/>
          <c:x val="0.20536162492752538"/>
          <c:y val="1.6853239730575842E-2"/>
          <c:w val="0.72448893710138951"/>
          <c:h val="0.6683625841950479"/>
        </c:manualLayout>
      </c:layout>
      <c:barChart>
        <c:barDir val="col"/>
        <c:grouping val="clustered"/>
        <c:varyColors val="0"/>
        <c:ser>
          <c:idx val="0"/>
          <c:order val="0"/>
          <c:tx>
            <c:strRef>
              <c:f>'Pivot Tables'!$I$3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D697-C945-A26A-2023962EECEF}"/>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D697-C945-A26A-2023962EECEF}"/>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0-D697-C945-A26A-2023962EECEF}"/>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1-D697-C945-A26A-2023962EECEF}"/>
              </c:ext>
            </c:extLst>
          </c:dPt>
          <c:dPt>
            <c:idx val="9"/>
            <c:invertIfNegative val="0"/>
            <c:bubble3D val="0"/>
            <c:spPr>
              <a:solidFill>
                <a:srgbClr val="FF0000"/>
              </a:solidFill>
              <a:ln>
                <a:noFill/>
              </a:ln>
              <a:effectLst/>
            </c:spPr>
            <c:extLst>
              <c:ext xmlns:c16="http://schemas.microsoft.com/office/drawing/2014/chart" uri="{C3380CC4-5D6E-409C-BE32-E72D297353CC}">
                <c16:uniqueId val="{00000005-D697-C945-A26A-2023962EECEF}"/>
              </c:ext>
            </c:extLst>
          </c:dPt>
          <c:dPt>
            <c:idx val="11"/>
            <c:invertIfNegative val="0"/>
            <c:bubble3D val="0"/>
            <c:spPr>
              <a:solidFill>
                <a:srgbClr val="FF0000"/>
              </a:solidFill>
              <a:ln>
                <a:noFill/>
              </a:ln>
              <a:effectLst/>
            </c:spPr>
            <c:extLst>
              <c:ext xmlns:c16="http://schemas.microsoft.com/office/drawing/2014/chart" uri="{C3380CC4-5D6E-409C-BE32-E72D297353CC}">
                <c16:uniqueId val="{00000004-D697-C945-A26A-2023962EECE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Tables'!$G$4:$H$16</c:f>
              <c:multiLvlStrCache>
                <c:ptCount val="12"/>
                <c:lvl>
                  <c:pt idx="0">
                    <c:v>Dark Roast</c:v>
                  </c:pt>
                  <c:pt idx="1">
                    <c:v>Light Roast</c:v>
                  </c:pt>
                  <c:pt idx="2">
                    <c:v>Medium Roast</c:v>
                  </c:pt>
                  <c:pt idx="3">
                    <c:v>Dark Roast</c:v>
                  </c:pt>
                  <c:pt idx="4">
                    <c:v>Light Roast</c:v>
                  </c:pt>
                  <c:pt idx="5">
                    <c:v>Medium Roast</c:v>
                  </c:pt>
                  <c:pt idx="6">
                    <c:v>Dark Roast</c:v>
                  </c:pt>
                  <c:pt idx="7">
                    <c:v>Light Roast</c:v>
                  </c:pt>
                  <c:pt idx="8">
                    <c:v>Medium Roast</c:v>
                  </c:pt>
                  <c:pt idx="9">
                    <c:v>Dark Roast</c:v>
                  </c:pt>
                  <c:pt idx="10">
                    <c:v>Light Roast</c:v>
                  </c:pt>
                  <c:pt idx="11">
                    <c:v>Medium Roast</c:v>
                  </c:pt>
                </c:lvl>
                <c:lvl>
                  <c:pt idx="0">
                    <c:v>Arabica</c:v>
                  </c:pt>
                  <c:pt idx="3">
                    <c:v>Excelsa</c:v>
                  </c:pt>
                  <c:pt idx="6">
                    <c:v>Liberica</c:v>
                  </c:pt>
                  <c:pt idx="9">
                    <c:v>Robusta</c:v>
                  </c:pt>
                </c:lvl>
              </c:multiLvlStrCache>
            </c:multiLvlStrRef>
          </c:cat>
          <c:val>
            <c:numRef>
              <c:f>'Pivot Tables'!$I$4:$I$16</c:f>
              <c:numCache>
                <c:formatCode>General</c:formatCode>
                <c:ptCount val="12"/>
                <c:pt idx="0">
                  <c:v>3047.6849999999995</c:v>
                </c:pt>
                <c:pt idx="1">
                  <c:v>4232.0599999999995</c:v>
                </c:pt>
                <c:pt idx="2">
                  <c:v>4488.75</c:v>
                </c:pt>
                <c:pt idx="3">
                  <c:v>3427.5149999999999</c:v>
                </c:pt>
                <c:pt idx="4">
                  <c:v>4796.5499999999984</c:v>
                </c:pt>
                <c:pt idx="5">
                  <c:v>4082.375</c:v>
                </c:pt>
                <c:pt idx="6">
                  <c:v>4096.0849999999982</c:v>
                </c:pt>
                <c:pt idx="7">
                  <c:v>4566.3850000000002</c:v>
                </c:pt>
                <c:pt idx="8">
                  <c:v>3391.6050000000005</c:v>
                </c:pt>
                <c:pt idx="9">
                  <c:v>2608.0299999999997</c:v>
                </c:pt>
                <c:pt idx="10">
                  <c:v>3759.4700000000016</c:v>
                </c:pt>
                <c:pt idx="11">
                  <c:v>2637.7449999999994</c:v>
                </c:pt>
              </c:numCache>
            </c:numRef>
          </c:val>
          <c:extLst>
            <c:ext xmlns:c16="http://schemas.microsoft.com/office/drawing/2014/chart" uri="{C3380CC4-5D6E-409C-BE32-E72D297353CC}">
              <c16:uniqueId val="{00000000-D704-3046-8B82-71680AD9F63C}"/>
            </c:ext>
          </c:extLst>
        </c:ser>
        <c:dLbls>
          <c:showLegendKey val="0"/>
          <c:showVal val="0"/>
          <c:showCatName val="0"/>
          <c:showSerName val="0"/>
          <c:showPercent val="0"/>
          <c:showBubbleSize val="0"/>
        </c:dLbls>
        <c:gapWidth val="219"/>
        <c:axId val="1466905615"/>
        <c:axId val="1456991887"/>
      </c:barChart>
      <c:catAx>
        <c:axId val="146690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6991887"/>
        <c:crosses val="autoZero"/>
        <c:auto val="1"/>
        <c:lblAlgn val="ctr"/>
        <c:lblOffset val="100"/>
        <c:noMultiLvlLbl val="0"/>
      </c:catAx>
      <c:valAx>
        <c:axId val="145699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t>Sales</a:t>
                </a:r>
                <a:r>
                  <a:rPr lang="en-GB" sz="1600" baseline="0"/>
                  <a:t> Amount </a:t>
                </a:r>
                <a:endParaRPr lang="en-GB" sz="1600"/>
              </a:p>
            </c:rich>
          </c:tx>
          <c:layout>
            <c:manualLayout>
              <c:xMode val="edge"/>
              <c:yMode val="edge"/>
              <c:x val="1.6917037859945441E-2"/>
              <c:y val="0.28874187882374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[Book2.xlsx]Pivot Tables!PivotTable7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alpha val="0"/>
              </a:sysClr>
            </a:solidFill>
            <a:ln>
              <a:solidFill>
                <a:sysClr val="window" lastClr="FFFFFF">
                  <a:alpha val="0"/>
                </a:sysClr>
              </a:solidFill>
            </a:ln>
            <a:effectLst/>
          </c:spPr>
          <c:txPr>
            <a:bodyPr rot="0" spcFirstLastPara="1" vertOverflow="overflow" horzOverflow="overflow"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solidFill>
              <a:sysClr val="window" lastClr="FFFFFF">
                <a:alpha val="0"/>
              </a:sysClr>
            </a:solidFill>
            <a:ln>
              <a:solidFill>
                <a:sysClr val="window" lastClr="FFFFFF">
                  <a:alpha val="0"/>
                </a:sysClr>
              </a:solidFill>
            </a:ln>
            <a:effectLst/>
          </c:spPr>
          <c:txPr>
            <a:bodyPr rot="0" spcFirstLastPara="1" vertOverflow="overflow" horzOverflow="overflow"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doughnutChart>
        <c:varyColors val="1"/>
        <c:ser>
          <c:idx val="0"/>
          <c:order val="0"/>
          <c:tx>
            <c:strRef>
              <c:f>'Pivot Tables'!$H$19</c:f>
              <c:strCache>
                <c:ptCount val="1"/>
                <c:pt idx="0">
                  <c:v>Total</c:v>
                </c:pt>
              </c:strCache>
            </c:strRef>
          </c:tx>
          <c:dPt>
            <c:idx val="0"/>
            <c:bubble3D val="0"/>
            <c:spPr>
              <a:solidFill>
                <a:schemeClr val="accent1">
                  <a:tint val="58000"/>
                </a:schemeClr>
              </a:solidFill>
              <a:ln>
                <a:noFill/>
              </a:ln>
              <a:effectLst/>
            </c:spPr>
            <c:extLst>
              <c:ext xmlns:c16="http://schemas.microsoft.com/office/drawing/2014/chart" uri="{C3380CC4-5D6E-409C-BE32-E72D297353CC}">
                <c16:uniqueId val="{00000001-D85D-9C45-BFA6-21F1D1C70714}"/>
              </c:ext>
            </c:extLst>
          </c:dPt>
          <c:dPt>
            <c:idx val="1"/>
            <c:bubble3D val="0"/>
            <c:spPr>
              <a:solidFill>
                <a:schemeClr val="accent1">
                  <a:tint val="86000"/>
                </a:schemeClr>
              </a:solidFill>
              <a:ln>
                <a:noFill/>
              </a:ln>
              <a:effectLst/>
            </c:spPr>
            <c:extLst>
              <c:ext xmlns:c16="http://schemas.microsoft.com/office/drawing/2014/chart" uri="{C3380CC4-5D6E-409C-BE32-E72D297353CC}">
                <c16:uniqueId val="{00000003-D85D-9C45-BFA6-21F1D1C70714}"/>
              </c:ext>
            </c:extLst>
          </c:dPt>
          <c:dPt>
            <c:idx val="2"/>
            <c:bubble3D val="0"/>
            <c:spPr>
              <a:solidFill>
                <a:schemeClr val="accent1">
                  <a:shade val="86000"/>
                </a:schemeClr>
              </a:solidFill>
              <a:ln>
                <a:noFill/>
              </a:ln>
              <a:effectLst/>
            </c:spPr>
            <c:extLst>
              <c:ext xmlns:c16="http://schemas.microsoft.com/office/drawing/2014/chart" uri="{C3380CC4-5D6E-409C-BE32-E72D297353CC}">
                <c16:uniqueId val="{00000005-D85D-9C45-BFA6-21F1D1C70714}"/>
              </c:ext>
            </c:extLst>
          </c:dPt>
          <c:dPt>
            <c:idx val="3"/>
            <c:bubble3D val="0"/>
            <c:spPr>
              <a:solidFill>
                <a:schemeClr val="accent1">
                  <a:shade val="58000"/>
                </a:schemeClr>
              </a:solidFill>
              <a:ln>
                <a:noFill/>
              </a:ln>
              <a:effectLst/>
            </c:spPr>
            <c:extLst>
              <c:ext xmlns:c16="http://schemas.microsoft.com/office/drawing/2014/chart" uri="{C3380CC4-5D6E-409C-BE32-E72D297353CC}">
                <c16:uniqueId val="{00000007-D85D-9C45-BFA6-21F1D1C70714}"/>
              </c:ext>
            </c:extLst>
          </c:dPt>
          <c:dLbls>
            <c:spPr>
              <a:solidFill>
                <a:sysClr val="window" lastClr="FFFFFF">
                  <a:alpha val="0"/>
                </a:sysClr>
              </a:solidFill>
              <a:ln>
                <a:solidFill>
                  <a:sysClr val="window" lastClr="FFFFFF">
                    <a:alpha val="0"/>
                  </a:sysClr>
                </a:solidFill>
              </a:ln>
              <a:effectLst/>
            </c:spPr>
            <c:txPr>
              <a:bodyPr rot="0" spcFirstLastPara="1" vertOverflow="overflow" horzOverflow="overflow"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Tables'!$G$20:$G$24</c:f>
              <c:strCache>
                <c:ptCount val="4"/>
                <c:pt idx="0">
                  <c:v>0.2</c:v>
                </c:pt>
                <c:pt idx="1">
                  <c:v>0.5</c:v>
                </c:pt>
                <c:pt idx="2">
                  <c:v>1</c:v>
                </c:pt>
                <c:pt idx="3">
                  <c:v>2.5</c:v>
                </c:pt>
              </c:strCache>
            </c:strRef>
          </c:cat>
          <c:val>
            <c:numRef>
              <c:f>'Pivot Tables'!$H$20:$H$24</c:f>
              <c:numCache>
                <c:formatCode>General</c:formatCode>
                <c:ptCount val="4"/>
                <c:pt idx="0">
                  <c:v>892</c:v>
                </c:pt>
                <c:pt idx="1">
                  <c:v>943</c:v>
                </c:pt>
                <c:pt idx="2">
                  <c:v>875</c:v>
                </c:pt>
                <c:pt idx="3">
                  <c:v>841</c:v>
                </c:pt>
              </c:numCache>
            </c:numRef>
          </c:val>
          <c:extLst>
            <c:ext xmlns:c16="http://schemas.microsoft.com/office/drawing/2014/chart" uri="{C3380CC4-5D6E-409C-BE32-E72D297353CC}">
              <c16:uniqueId val="{00000008-D85D-9C45-BFA6-21F1D1C70714}"/>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9684662779854809"/>
          <c:y val="0.38348859288210024"/>
          <c:w val="0.11682431784708969"/>
          <c:h val="0.3174376469232796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[Book2.xlsx]Pivot Tables!PivotTable1</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65000"/>
              </a:schemeClr>
            </a:solidFill>
            <a:ln w="9525">
              <a:solidFill>
                <a:schemeClr val="accent1">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6504854368932"/>
          <c:y val="0.12002481734689148"/>
          <c:w val="0.58003243526598003"/>
          <c:h val="0.71271553658635212"/>
        </c:manualLayout>
      </c:layout>
      <c:lineChart>
        <c:grouping val="standard"/>
        <c:varyColors val="0"/>
        <c:ser>
          <c:idx val="0"/>
          <c:order val="0"/>
          <c:tx>
            <c:strRef>
              <c:f>'Pivot Tables'!$B$3:$B$4</c:f>
              <c:strCache>
                <c:ptCount val="1"/>
                <c:pt idx="0">
                  <c:v>Ireland</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cat>
            <c:multiLvlStrRef>
              <c:f>'Pivot Tables'!$A$5:$A$24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Tables'!$B$5:$B$24</c:f>
              <c:numCache>
                <c:formatCode>General</c:formatCode>
                <c:ptCount val="15"/>
                <c:pt idx="0">
                  <c:v>340.31</c:v>
                </c:pt>
                <c:pt idx="1">
                  <c:v>823.39499999999998</c:v>
                </c:pt>
                <c:pt idx="2">
                  <c:v>354.22999999999996</c:v>
                </c:pt>
                <c:pt idx="3">
                  <c:v>263.14</c:v>
                </c:pt>
                <c:pt idx="4">
                  <c:v>459.53</c:v>
                </c:pt>
                <c:pt idx="5">
                  <c:v>287.77</c:v>
                </c:pt>
                <c:pt idx="6">
                  <c:v>288.11500000000001</c:v>
                </c:pt>
                <c:pt idx="7">
                  <c:v>639.45000000000005</c:v>
                </c:pt>
                <c:pt idx="8">
                  <c:v>618.7700000000001</c:v>
                </c:pt>
                <c:pt idx="9">
                  <c:v>473.67499999999995</c:v>
                </c:pt>
                <c:pt idx="10">
                  <c:v>646.46500000000003</c:v>
                </c:pt>
                <c:pt idx="11">
                  <c:v>293.54500000000002</c:v>
                </c:pt>
                <c:pt idx="12">
                  <c:v>501</c:v>
                </c:pt>
                <c:pt idx="13">
                  <c:v>614.005</c:v>
                </c:pt>
                <c:pt idx="14">
                  <c:v>93.464999999999989</c:v>
                </c:pt>
              </c:numCache>
            </c:numRef>
          </c:val>
          <c:smooth val="0"/>
          <c:extLst>
            <c:ext xmlns:c16="http://schemas.microsoft.com/office/drawing/2014/chart" uri="{C3380CC4-5D6E-409C-BE32-E72D297353CC}">
              <c16:uniqueId val="{00000000-E8BB-154D-8BE9-F543BBD2E300}"/>
            </c:ext>
          </c:extLst>
        </c:ser>
        <c:ser>
          <c:idx val="1"/>
          <c:order val="1"/>
          <c:tx>
            <c:strRef>
              <c:f>'Pivot Tables'!$C$3:$C$4</c:f>
              <c:strCache>
                <c:ptCount val="1"/>
                <c:pt idx="0">
                  <c:v>United Kingdom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Tables'!$C$5:$C$24</c:f>
              <c:numCache>
                <c:formatCode>General</c:formatCode>
                <c:ptCount val="15"/>
                <c:pt idx="0">
                  <c:v>426.065</c:v>
                </c:pt>
                <c:pt idx="1">
                  <c:v>107.655</c:v>
                </c:pt>
                <c:pt idx="2">
                  <c:v>274.83</c:v>
                </c:pt>
                <c:pt idx="3">
                  <c:v>142.72999999999999</c:v>
                </c:pt>
                <c:pt idx="4">
                  <c:v>356.77500000000003</c:v>
                </c:pt>
                <c:pt idx="5">
                  <c:v>336.62500000000006</c:v>
                </c:pt>
                <c:pt idx="6">
                  <c:v>192.33999999999997</c:v>
                </c:pt>
                <c:pt idx="7">
                  <c:v>188.57999999999998</c:v>
                </c:pt>
                <c:pt idx="8">
                  <c:v>200.57</c:v>
                </c:pt>
                <c:pt idx="9">
                  <c:v>29.869999999999997</c:v>
                </c:pt>
                <c:pt idx="10">
                  <c:v>187.03500000000003</c:v>
                </c:pt>
                <c:pt idx="11">
                  <c:v>225.56999999999996</c:v>
                </c:pt>
                <c:pt idx="12">
                  <c:v>96.11</c:v>
                </c:pt>
                <c:pt idx="13">
                  <c:v>33.75</c:v>
                </c:pt>
              </c:numCache>
            </c:numRef>
          </c:val>
          <c:smooth val="0"/>
          <c:extLst>
            <c:ext xmlns:c16="http://schemas.microsoft.com/office/drawing/2014/chart" uri="{C3380CC4-5D6E-409C-BE32-E72D297353CC}">
              <c16:uniqueId val="{00000020-8210-2144-BA27-5BC406C24E75}"/>
            </c:ext>
          </c:extLst>
        </c:ser>
        <c:ser>
          <c:idx val="2"/>
          <c:order val="2"/>
          <c:tx>
            <c:strRef>
              <c:f>'Pivot Tables'!$D$3:$D$4</c:f>
              <c:strCache>
                <c:ptCount val="1"/>
                <c:pt idx="0">
                  <c:v>United States</c:v>
                </c:pt>
              </c:strCache>
            </c:strRef>
          </c:tx>
          <c:spPr>
            <a:ln w="28575" cap="rnd">
              <a:solidFill>
                <a:schemeClr val="accent1">
                  <a:shade val="65000"/>
                </a:schemeClr>
              </a:solidFill>
              <a:round/>
            </a:ln>
            <a:effectLst/>
          </c:spPr>
          <c:marker>
            <c:symbol val="circle"/>
            <c:size val="5"/>
            <c:spPr>
              <a:solidFill>
                <a:schemeClr val="accent1">
                  <a:shade val="65000"/>
                </a:schemeClr>
              </a:solidFill>
              <a:ln w="9525">
                <a:solidFill>
                  <a:schemeClr val="accent1">
                    <a:shade val="65000"/>
                  </a:schemeClr>
                </a:solidFill>
              </a:ln>
              <a:effectLst/>
            </c:spPr>
          </c:marker>
          <c:cat>
            <c:multiLvlStrRef>
              <c:f>'Pivot Tables'!$A$5:$A$24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Tables'!$D$5:$D$24</c:f>
              <c:numCache>
                <c:formatCode>General</c:formatCode>
                <c:ptCount val="15"/>
                <c:pt idx="0">
                  <c:v>2071.1550000000002</c:v>
                </c:pt>
                <c:pt idx="1">
                  <c:v>2532.9449999999997</c:v>
                </c:pt>
                <c:pt idx="2">
                  <c:v>2358.4399999999996</c:v>
                </c:pt>
                <c:pt idx="3">
                  <c:v>2492.2699999999995</c:v>
                </c:pt>
                <c:pt idx="4">
                  <c:v>2463.7749999999992</c:v>
                </c:pt>
                <c:pt idx="5">
                  <c:v>2515.21</c:v>
                </c:pt>
                <c:pt idx="6">
                  <c:v>1841.9399999999996</c:v>
                </c:pt>
                <c:pt idx="7">
                  <c:v>2547.4349999999999</c:v>
                </c:pt>
                <c:pt idx="8">
                  <c:v>2521.8149999999991</c:v>
                </c:pt>
                <c:pt idx="9">
                  <c:v>2274.2600000000007</c:v>
                </c:pt>
                <c:pt idx="10">
                  <c:v>2649.0899999999997</c:v>
                </c:pt>
                <c:pt idx="11">
                  <c:v>3645.4449999999997</c:v>
                </c:pt>
                <c:pt idx="12">
                  <c:v>2381.1400000000003</c:v>
                </c:pt>
                <c:pt idx="13">
                  <c:v>2286.4549999999995</c:v>
                </c:pt>
                <c:pt idx="14">
                  <c:v>1057.51</c:v>
                </c:pt>
              </c:numCache>
            </c:numRef>
          </c:val>
          <c:smooth val="0"/>
          <c:extLst>
            <c:ext xmlns:c16="http://schemas.microsoft.com/office/drawing/2014/chart" uri="{C3380CC4-5D6E-409C-BE32-E72D297353CC}">
              <c16:uniqueId val="{00000025-8210-2144-BA27-5BC406C24E75}"/>
            </c:ext>
          </c:extLst>
        </c:ser>
        <c:dLbls>
          <c:showLegendKey val="0"/>
          <c:showVal val="0"/>
          <c:showCatName val="0"/>
          <c:showSerName val="0"/>
          <c:showPercent val="0"/>
          <c:showBubbleSize val="0"/>
        </c:dLbls>
        <c:marker val="1"/>
        <c:smooth val="0"/>
        <c:axId val="1465283535"/>
        <c:axId val="1465235583"/>
      </c:lineChart>
      <c:catAx>
        <c:axId val="146528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35583"/>
        <c:crosses val="autoZero"/>
        <c:auto val="1"/>
        <c:lblAlgn val="ctr"/>
        <c:lblOffset val="100"/>
        <c:noMultiLvlLbl val="0"/>
      </c:catAx>
      <c:valAx>
        <c:axId val="146523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 Amount </a:t>
                </a:r>
              </a:p>
            </c:rich>
          </c:tx>
          <c:layout>
            <c:manualLayout>
              <c:xMode val="edge"/>
              <c:yMode val="edge"/>
              <c:x val="1.1644832605531296E-2"/>
              <c:y val="0.306774541212547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83535"/>
        <c:crosses val="autoZero"/>
        <c:crossBetween val="between"/>
      </c:valAx>
      <c:spPr>
        <a:noFill/>
        <a:ln>
          <a:noFill/>
        </a:ln>
        <a:effectLst/>
      </c:spPr>
    </c:plotArea>
    <c:legend>
      <c:legendPos val="r"/>
      <c:layout>
        <c:manualLayout>
          <c:xMode val="edge"/>
          <c:yMode val="edge"/>
          <c:x val="0.77470824642065383"/>
          <c:y val="0.40250733127705762"/>
          <c:w val="0.14404337807288653"/>
          <c:h val="0.1836370236149484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Tables!PivotTable9</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0761052728331"/>
          <c:y val="4.1353395699898085E-2"/>
          <c:w val="0.80909984987285155"/>
          <c:h val="0.78746033112493585"/>
        </c:manualLayout>
      </c:layout>
      <c:lineChart>
        <c:grouping val="standard"/>
        <c:varyColors val="0"/>
        <c:ser>
          <c:idx val="0"/>
          <c:order val="0"/>
          <c:tx>
            <c:strRef>
              <c:f>'Pivot Tables'!$B$27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Tables'!$A$28:$A$47</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Tables'!$B$28:$B$47</c:f>
              <c:numCache>
                <c:formatCode>General</c:formatCode>
                <c:ptCount val="15"/>
                <c:pt idx="0">
                  <c:v>2837.5299999999997</c:v>
                </c:pt>
                <c:pt idx="1">
                  <c:v>3463.9949999999994</c:v>
                </c:pt>
                <c:pt idx="2">
                  <c:v>2987.4999999999995</c:v>
                </c:pt>
                <c:pt idx="3">
                  <c:v>2898.1400000000003</c:v>
                </c:pt>
                <c:pt idx="4">
                  <c:v>3280.08</c:v>
                </c:pt>
                <c:pt idx="5">
                  <c:v>3139.605</c:v>
                </c:pt>
                <c:pt idx="6">
                  <c:v>2322.395</c:v>
                </c:pt>
                <c:pt idx="7">
                  <c:v>3375.4649999999997</c:v>
                </c:pt>
                <c:pt idx="8">
                  <c:v>3341.1549999999988</c:v>
                </c:pt>
                <c:pt idx="9">
                  <c:v>2777.8050000000003</c:v>
                </c:pt>
                <c:pt idx="10">
                  <c:v>3482.5899999999997</c:v>
                </c:pt>
                <c:pt idx="11">
                  <c:v>4164.5600000000004</c:v>
                </c:pt>
                <c:pt idx="12">
                  <c:v>2978.2499999999995</c:v>
                </c:pt>
                <c:pt idx="13">
                  <c:v>2934.2099999999996</c:v>
                </c:pt>
                <c:pt idx="14">
                  <c:v>1150.9750000000001</c:v>
                </c:pt>
              </c:numCache>
            </c:numRef>
          </c:val>
          <c:smooth val="0"/>
          <c:extLst>
            <c:ext xmlns:c16="http://schemas.microsoft.com/office/drawing/2014/chart" uri="{C3380CC4-5D6E-409C-BE32-E72D297353CC}">
              <c16:uniqueId val="{00000000-A2DF-2741-93B7-8C7FB54E21AF}"/>
            </c:ext>
          </c:extLst>
        </c:ser>
        <c:dLbls>
          <c:showLegendKey val="0"/>
          <c:showVal val="0"/>
          <c:showCatName val="0"/>
          <c:showSerName val="0"/>
          <c:showPercent val="0"/>
          <c:showBubbleSize val="0"/>
        </c:dLbls>
        <c:marker val="1"/>
        <c:smooth val="0"/>
        <c:axId val="428512112"/>
        <c:axId val="2113324895"/>
      </c:lineChart>
      <c:catAx>
        <c:axId val="42851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324895"/>
        <c:crosses val="autoZero"/>
        <c:auto val="1"/>
        <c:lblAlgn val="ctr"/>
        <c:lblOffset val="100"/>
        <c:noMultiLvlLbl val="0"/>
      </c:catAx>
      <c:valAx>
        <c:axId val="211332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 Amount</a:t>
                </a:r>
              </a:p>
            </c:rich>
          </c:tx>
          <c:layout>
            <c:manualLayout>
              <c:xMode val="edge"/>
              <c:yMode val="edge"/>
              <c:x val="2.0377498485766202E-2"/>
              <c:y val="0.335056393763443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1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1155699</xdr:colOff>
      <xdr:row>30</xdr:row>
      <xdr:rowOff>114300</xdr:rowOff>
    </xdr:from>
    <xdr:to>
      <xdr:col>19</xdr:col>
      <xdr:colOff>0</xdr:colOff>
      <xdr:row>51</xdr:row>
      <xdr:rowOff>67428</xdr:rowOff>
    </xdr:to>
    <xdr:graphicFrame macro="">
      <xdr:nvGraphicFramePr>
        <xdr:cNvPr id="2" name="Chart 1">
          <a:extLst>
            <a:ext uri="{FF2B5EF4-FFF2-40B4-BE49-F238E27FC236}">
              <a16:creationId xmlns:a16="http://schemas.microsoft.com/office/drawing/2014/main" id="{89E06835-81D1-8B8C-9A3F-2F6F7BF7B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10</xdr:row>
      <xdr:rowOff>139701</xdr:rowOff>
    </xdr:from>
    <xdr:to>
      <xdr:col>26</xdr:col>
      <xdr:colOff>368300</xdr:colOff>
      <xdr:row>31</xdr:row>
      <xdr:rowOff>12701</xdr:rowOff>
    </xdr:to>
    <xdr:graphicFrame macro="">
      <xdr:nvGraphicFramePr>
        <xdr:cNvPr id="3" name="Chart 1">
          <a:extLst>
            <a:ext uri="{FF2B5EF4-FFF2-40B4-BE49-F238E27FC236}">
              <a16:creationId xmlns:a16="http://schemas.microsoft.com/office/drawing/2014/main" id="{41A216D2-A52F-F1FD-6358-8BA2915FC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3050</xdr:colOff>
      <xdr:row>33</xdr:row>
      <xdr:rowOff>114300</xdr:rowOff>
    </xdr:from>
    <xdr:to>
      <xdr:col>26</xdr:col>
      <xdr:colOff>203200</xdr:colOff>
      <xdr:row>51</xdr:row>
      <xdr:rowOff>67428</xdr:rowOff>
    </xdr:to>
    <xdr:graphicFrame macro="">
      <xdr:nvGraphicFramePr>
        <xdr:cNvPr id="4" name="Chart 3">
          <a:extLst>
            <a:ext uri="{FF2B5EF4-FFF2-40B4-BE49-F238E27FC236}">
              <a16:creationId xmlns:a16="http://schemas.microsoft.com/office/drawing/2014/main" id="{82C50EC7-9EAA-92CE-B28E-24502094A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254000</xdr:colOff>
      <xdr:row>31</xdr:row>
      <xdr:rowOff>50800</xdr:rowOff>
    </xdr:from>
    <xdr:to>
      <xdr:col>9</xdr:col>
      <xdr:colOff>1130300</xdr:colOff>
      <xdr:row>51</xdr:row>
      <xdr:rowOff>3928</xdr:rowOff>
    </xdr:to>
    <xdr:graphicFrame macro="">
      <xdr:nvGraphicFramePr>
        <xdr:cNvPr id="5" name="Chart 1">
          <a:extLst>
            <a:ext uri="{FF2B5EF4-FFF2-40B4-BE49-F238E27FC236}">
              <a16:creationId xmlns:a16="http://schemas.microsoft.com/office/drawing/2014/main" id="{96AACB9C-F821-F202-F3E8-AEBAE7A10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1057904</xdr:colOff>
      <xdr:row>7</xdr:row>
      <xdr:rowOff>3555</xdr:rowOff>
    </xdr:from>
    <xdr:to>
      <xdr:col>9</xdr:col>
      <xdr:colOff>1148340</xdr:colOff>
      <xdr:row>13</xdr:row>
      <xdr:rowOff>155955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A045976-DEAE-2842-05E8-764DE24A567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966704" y="1464055"/>
              <a:ext cx="1462036"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7</xdr:row>
      <xdr:rowOff>16255</xdr:rowOff>
    </xdr:from>
    <xdr:to>
      <xdr:col>7</xdr:col>
      <xdr:colOff>406402</xdr:colOff>
      <xdr:row>13</xdr:row>
      <xdr:rowOff>164903</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760716C3-87CF-4118-A27E-5D39D4A98F9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92100" y="1476755"/>
              <a:ext cx="5816602" cy="152024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7</xdr:col>
      <xdr:colOff>566005</xdr:colOff>
      <xdr:row>7</xdr:row>
      <xdr:rowOff>3555</xdr:rowOff>
    </xdr:from>
    <xdr:to>
      <xdr:col>8</xdr:col>
      <xdr:colOff>898301</xdr:colOff>
      <xdr:row>13</xdr:row>
      <xdr:rowOff>155955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C5719DD3-B35C-1A3F-D497-5C0749787BB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268305" y="1464055"/>
              <a:ext cx="1538796"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101600</xdr:colOff>
      <xdr:row>15</xdr:row>
      <xdr:rowOff>0</xdr:rowOff>
    </xdr:from>
    <xdr:to>
      <xdr:col>9</xdr:col>
      <xdr:colOff>1130300</xdr:colOff>
      <xdr:row>31</xdr:row>
      <xdr:rowOff>62347</xdr:rowOff>
    </xdr:to>
    <xdr:graphicFrame macro="">
      <xdr:nvGraphicFramePr>
        <xdr:cNvPr id="18" name="Chart 17">
          <a:extLst>
            <a:ext uri="{FF2B5EF4-FFF2-40B4-BE49-F238E27FC236}">
              <a16:creationId xmlns:a16="http://schemas.microsoft.com/office/drawing/2014/main" id="{3837B197-0082-FD46-8D71-8AD95B133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15</xdr:row>
      <xdr:rowOff>14494</xdr:rowOff>
    </xdr:from>
    <xdr:to>
      <xdr:col>3</xdr:col>
      <xdr:colOff>241300</xdr:colOff>
      <xdr:row>16</xdr:row>
      <xdr:rowOff>165100</xdr:rowOff>
    </xdr:to>
    <xdr:sp macro="" textlink="">
      <xdr:nvSpPr>
        <xdr:cNvPr id="21" name="Rectangle 20">
          <a:extLst>
            <a:ext uri="{FF2B5EF4-FFF2-40B4-BE49-F238E27FC236}">
              <a16:creationId xmlns:a16="http://schemas.microsoft.com/office/drawing/2014/main" id="{307F6D89-CEBB-F1B5-0166-F0BD069D2ED2}"/>
            </a:ext>
          </a:extLst>
        </xdr:cNvPr>
        <xdr:cNvSpPr/>
      </xdr:nvSpPr>
      <xdr:spPr>
        <a:xfrm>
          <a:off x="292100" y="3252994"/>
          <a:ext cx="2654300" cy="353806"/>
        </a:xfrm>
        <a:prstGeom prst="rect">
          <a:avLst/>
        </a:prstGeom>
        <a:solidFill>
          <a:srgbClr val="2F54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t>Sales Trend Analysis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0.2037</cdr:x>
      <cdr:y>0.35231</cdr:y>
    </cdr:from>
    <cdr:to>
      <cdr:x>0.95593</cdr:x>
      <cdr:y>0.35231</cdr:y>
    </cdr:to>
    <cdr:cxnSp macro="">
      <cdr:nvCxnSpPr>
        <cdr:cNvPr id="3" name="Straight Connector 2">
          <a:extLst xmlns:a="http://schemas.openxmlformats.org/drawingml/2006/main">
            <a:ext uri="{FF2B5EF4-FFF2-40B4-BE49-F238E27FC236}">
              <a16:creationId xmlns:a16="http://schemas.microsoft.com/office/drawing/2014/main" id="{FE73FD2B-59C0-CC77-D398-EAD6949F0592}"/>
            </a:ext>
          </a:extLst>
        </cdr:cNvPr>
        <cdr:cNvCxnSpPr/>
      </cdr:nvCxnSpPr>
      <cdr:spPr>
        <a:xfrm xmlns:a="http://schemas.openxmlformats.org/drawingml/2006/main">
          <a:off x="1159761" y="1480456"/>
          <a:ext cx="4282847" cy="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641004745368" createdVersion="8" refreshedVersion="8" minRefreshableVersion="3" recordCount="1000" xr:uid="{09DD4F9F-F284-8747-BCE7-A321860FE8F3}">
  <cacheSource type="worksheet">
    <worksheetSource name="orders"/>
  </cacheSource>
  <cacheFields count="20">
    <cacheField name="Order ID" numFmtId="0">
      <sharedItems count="957">
        <s v="QEV-37451-860"/>
        <s v="SZW-48378-399"/>
        <s v="OFX-99147-470"/>
        <s v="VMW-26889-781"/>
        <s v="HPI-42308-142"/>
        <s v="FAA-43335-268"/>
        <s v="RDW-33155-159"/>
        <s v="KAC-83089-793"/>
        <s v="VAU-44387-624"/>
        <s v="IDU-25793-399"/>
        <s v="WAG-26945-689"/>
        <s v="CVP-18956-553"/>
        <s v="EVP-43500-491"/>
        <s v="IPP-31994-879"/>
        <s v="TKY-71558-096"/>
        <s v="SNZ-65340-705"/>
        <s v="SCT-60553-454"/>
        <s v="EZT-46571-659"/>
        <s v="NWQ-70061-912"/>
        <s v="NUO-20013-488"/>
        <s v="FEO-11834-332"/>
        <s v="CHE-78995-767"/>
        <s v="WOQ-36015-429"/>
        <s v="AMM-79521-378"/>
        <s v="BKK-47233-845"/>
        <s v="RYZ-14633-602"/>
        <s v="VQR-01002-970"/>
        <s v="DBU-81099-586"/>
        <s v="ITA-87418-783"/>
        <s v="TDZ-59011-211"/>
        <s v="GNZ-46006-527"/>
        <s v="FYQ-78248-319"/>
        <s v="UQU-65630-479"/>
        <s v="HCT-95608-959"/>
        <s v="XWC-20610-167"/>
        <s v="GPU-79113-136"/>
        <s v="OXY-65322-253"/>
        <s v="GFK-52063-244"/>
        <s v="LGD-24408-274"/>
        <s v="ULR-52653-960"/>
        <s v="QUQ-90580-772"/>
        <s v="LUO-37559-016"/>
        <s v="XHI-30227-581"/>
        <s v="DJH-05202-380"/>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4">
      <sharedItems containsSemiMixedTypes="0" containsNonDate="0" containsDate="1" containsString="0" minDate="2019-01-02T00:00:00" maxDate="2022-08-20T00:00:00" count="689">
        <d v="2019-09-05T00:00:00"/>
        <d v="2022-07-02T00:00:00"/>
        <d v="2021-11-24T00:00:00"/>
        <d v="2019-06-28T00:00:00"/>
        <d v="2020-04-11T00:00:00"/>
        <d v="2021-06-17T00:00:00"/>
        <d v="2019-10-19T00:00:00"/>
        <d v="2021-07-15T00:00:00"/>
        <d v="2019-03-20T00:00:00"/>
        <d v="2020-12-04T00:00:00"/>
        <d v="2019-10-08T00:00:00"/>
        <d v="2021-08-04T00:00:00"/>
        <d v="2019-02-20T00:00:00"/>
        <d v="2022-01-21T00:00:00"/>
        <d v="2021-09-15T00:00:00"/>
        <d v="2022-05-20T00:00:00"/>
        <d v="2021-07-17T00:00:00"/>
        <d v="2019-01-02T00:00:00"/>
        <d v="2022-02-11T00:00:00"/>
        <d v="2022-08-02T00:00:00"/>
        <d v="2021-09-25T00:00:00"/>
        <d v="2021-06-01T00:00:00"/>
        <d v="2021-03-08T00:00:00"/>
        <d v="2020-10-28T00:00:00"/>
        <d v="2020-09-11T00:00:00"/>
        <d v="2020-05-22T00:00:00"/>
        <d v="2019-06-13T00:00:00"/>
        <d v="2022-04-05T00:00:00"/>
        <d v="2022-06-07T00:00:00"/>
        <d v="2021-01-22T00:00:00"/>
        <d v="2020-04-25T00:00:00"/>
        <d v="2022-07-07T00:00:00"/>
        <d v="2019-05-22T00:00:00"/>
        <d v="2020-10-24T00:00:00"/>
        <d v="2020-06-29T00:00:00"/>
        <d v="2019-04-25T00:00:00"/>
        <d v="2021-10-04T00:00:00"/>
        <d v="2021-02-06T00:00:00"/>
        <d v="2021-04-19T00:00:00"/>
        <d v="2022-01-31T00:00:00"/>
        <d v="2019-11-07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base="1">
        <rangePr groupBy="months" startDate="2019-01-02T00:00:00" endDate="2022-08-20T00:00:00"/>
        <groupItems count="14">
          <s v="&lt;2/1/2019"/>
          <s v="Jan"/>
          <s v="Feb"/>
          <s v="Mar"/>
          <s v="Apr"/>
          <s v="May"/>
          <s v="Jun"/>
          <s v="Jul"/>
          <s v="Aug"/>
          <s v="Sep"/>
          <s v="Oct"/>
          <s v="Nov"/>
          <s v="Dec"/>
          <s v="&gt;20/8/2022"/>
        </groupItems>
      </fieldGroup>
    </cacheField>
    <cacheField name="Customer ID" numFmtId="0">
      <sharedItems count="913">
        <s v="17670-51384-MA"/>
        <s v="34136-36674-OM"/>
        <s v="49860-68865-AB"/>
        <s v="36078-91009-WU"/>
        <s v="06631-86965-XP"/>
        <s v="21125-22134-PX"/>
        <s v="62173-15287-CU"/>
        <s v="23806-46781-OU"/>
        <s v="99643-51048-IQ"/>
        <s v="76664-37050-DT"/>
        <s v="50124-88608-EO"/>
        <s v="86561-91660-RB"/>
        <s v="49231-44455-IC"/>
        <s v="65223-29612-CB"/>
        <s v="24010-66714-HW"/>
        <s v="21134-81676-FR"/>
        <s v="39123-12846-YJ"/>
        <s v="03396-68805-ZC"/>
        <s v="61021-27840-ZN"/>
        <s v="03090-88267-BQ"/>
        <s v="95399-57205-HI"/>
        <s v="00888-74814-UZ"/>
        <s v="51427-89175-QJ"/>
        <s v="24825-51803-CQ"/>
        <s v="76239-90137-UQ"/>
        <s v="14158-30713-OB"/>
        <s v="49315-21985-BB"/>
        <s v="15770-27099-GX"/>
        <s v="39396-12890-PE"/>
        <s v="57611-05522-ST"/>
        <s v="95875-73336-RG"/>
        <s v="25473-43727-BY"/>
        <s v="37651-47492-NC"/>
        <s v="08523-01791-TI"/>
        <s v="08350-81623-TF"/>
        <s v="73284-01385-SJ"/>
        <s v="07591-92789-UA"/>
        <s v="44981-99666-XB"/>
        <s v="13694-25001-LX"/>
        <s v="04152-34436-IE"/>
        <s v="77634-13918-GJ"/>
        <s v="21240-83132-SP"/>
        <s v="54619-08558-ZU"/>
        <s v="85589-17020-C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ount="48">
        <s v="R-M-1"/>
        <s v="A-L-0.2"/>
        <s v="E-M-0.5"/>
        <s v="A-L-1"/>
        <s v="E-M-1"/>
        <s v="R-L-2.5"/>
        <s v="A-M-0.2"/>
        <s v="L-D-1"/>
        <s v="A-M-0.5"/>
        <s v="E-D-0.5"/>
        <s v="A-M-1"/>
        <s v="L-L-0.2"/>
        <s v="R-M-0.5"/>
        <s v="A-D-0.2"/>
        <s v="A-D-0.5"/>
        <s v="A-D-1"/>
        <s v="E-L-2.5"/>
        <s v="A-D-2.5"/>
        <s v="R-D-2.5"/>
        <s v="L-D-0.2"/>
        <s v="R-M-2.5"/>
        <s v="E-D-0.2"/>
        <s v="R-D-0.2"/>
        <s v="E-M-0.2"/>
        <s v="L-L-0.5"/>
        <s v="L-L-2.5"/>
        <s v="L-M-0.2"/>
        <s v="L-M-0.5"/>
        <s v="L-M-1"/>
        <s v="L-D-2.5"/>
        <s v="E-M-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offee Type" numFmtId="0">
      <sharedItems count="4">
        <s v="Robusta"/>
        <s v="Arabica"/>
        <s v="Excelsa"/>
        <s v="Liberica"/>
      </sharedItems>
    </cacheField>
    <cacheField name="Roast Type" numFmtId="0">
      <sharedItems count="3">
        <s v="Medium Roast"/>
        <s v="Light Roast"/>
        <s v="Dark Roast"/>
      </sharedItems>
    </cacheField>
    <cacheField name="Size" numFmtId="0">
      <sharedItems containsSemiMixedTypes="0" containsString="0" containsNumber="1" minValue="0.2" maxValue="2.5" count="4">
        <n v="1"/>
        <n v="0.2"/>
        <n v="0.5"/>
        <n v="2.5"/>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ustomer Name" numFmtId="0">
      <sharedItems count="913">
        <s v="Aloisia Allner"/>
        <s v="Rosaleen Scholar"/>
        <s v="Hy Zanetto"/>
        <s v="Arda Curley"/>
        <s v="Olag Baudassi"/>
        <s v="Jami Redholes"/>
        <s v="Rhianon Broxup"/>
        <s v="Christoffer O' Shea"/>
        <s v="Minni Alabaster"/>
        <s v="Aurea Corradino"/>
        <s v="Vivie Danneil"/>
        <s v="Beryle Cottier"/>
        <s v="Selene Shales"/>
        <s v="Shaylynn Lobe"/>
        <s v="Chrisy Blofeld"/>
        <s v="Melvin Wharfe"/>
        <s v="Gallard Gatheral"/>
        <s v="Guthrey Petracci"/>
        <s v="Rodger Raven"/>
        <s v="Avrit Davidowsky"/>
        <s v="Iorgo Kleinert"/>
        <s v="Theresita Newbury"/>
        <s v="Adrian Swaine"/>
        <s v="Faber Eilhart"/>
        <s v="Ferrell Ferber"/>
        <s v="Mozelle Calcutt"/>
        <s v="Duky Phizackerly"/>
        <s v="Raynor McGilvary"/>
        <s v="Terence Vanyutin"/>
        <s v="Pall Redford"/>
        <s v="Patrice Trobe"/>
        <s v="Llywellyn Oscroft"/>
        <s v="Annabel Antuk"/>
        <s v="Dorie de la Tremoille"/>
        <s v="Lorenzo Yeoland"/>
        <s v="Abigail Tolworthy"/>
        <s v="Culley Farris"/>
        <s v="Una Welberry"/>
        <s v="Silvio Strase"/>
        <s v="Maurie Bartol"/>
        <s v="Zorina Ponting"/>
        <s v="Jessica McNess"/>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unt="727">
        <s v="aallner0@lulu.com"/>
        <s v="rscholarc@nyu.edu"/>
        <s v="N/A"/>
        <s v="acurley1b@hao123.com"/>
        <s v="obaudassi18@seesaa.net"/>
        <s v="jredholes2@tmall.com"/>
        <s v="rbroxuph@jimdo.com"/>
        <s v="malabasterg@hexun.com"/>
        <s v="acorradinoj@harvard.edu"/>
        <s v="vdanneilr@mtv.com"/>
        <s v="sshalesq@umich.edu"/>
        <s v="slobe6@nifty.com"/>
        <s v="cblofeldo@amazon.co.uk"/>
        <s v="ggatheralx@123-reg.co.uk"/>
        <s v="gpetracci8@livejournal.com"/>
        <s v="rraven9@ed.gov"/>
        <s v="adavidowskyl@netvibes.com"/>
        <s v="ikleinertn@timesonline.co.uk"/>
        <s v="tnewburys@usda.gov"/>
        <s v="feilhartz@who.int"/>
        <s v="fferbera@businesswire.com"/>
        <s v="mcalcuttt@baidu.com"/>
        <s v="dphizackerlyb@utexas.edu"/>
        <s v="rmcgilvary1c@tamu.edu"/>
        <s v="tvanyutind@wix.com"/>
        <s v="predfordi@ow.ly"/>
        <s v="ptrobee@wunderground.com"/>
        <s v="loscroftf@ebay.co.uk"/>
        <s v="aantukm@kickstarter.com"/>
        <s v="dde12@unesco.org"/>
        <s v="lyeoland15@pbs.org"/>
        <s v="atolworthy16@toplist.cz"/>
        <s v="uwelberryy@ebay.co.uk"/>
        <s v="sstrase11@booking.com"/>
        <s v="zponting10@altervista.org"/>
        <s v="pkingsbury19@comcast.net"/>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Phone Number" numFmtId="0">
      <sharedItems count="791">
        <s v="+1 (862) 817-0124"/>
        <s v="+1 (804) 420-0420"/>
        <s v="N/A"/>
        <s v="+1 (760) 840-3808"/>
        <s v="+1 (585) 356-6251"/>
        <s v="+1 (210) 986-6806"/>
        <s v="+1 (713) 663-1338"/>
        <s v="+353 (698) 362-9201"/>
        <s v="+1 (971) 483-6255"/>
        <s v="+1 (646) 202-5965"/>
        <s v="+353 (751) 346-0399"/>
        <s v="+1 (570) 289-7473"/>
        <s v="+1 (707) 881-5004"/>
        <s v="+1 (937) 954-4541"/>
        <s v="+1 (303) 936-3357"/>
        <s v="+353 (507) 574-3034"/>
        <s v="+1 (310) 868-1842"/>
        <s v="+1 (213) 263-0288"/>
        <s v="+1 (616) 481-9962"/>
        <s v="+1 (360) 352-6598"/>
        <s v="+353 (803) 587-0026"/>
        <s v="+1 (303) 486-9517"/>
        <s v="+1 (304) 510-6095"/>
        <s v="+1 (408) 383-5302"/>
        <s v="+353 (928) 869-1762"/>
        <s v="+1 (408) 533-6012"/>
        <s v="+1 (314) 240-7896"/>
        <s v="+1 (941) 740-6268"/>
        <s v="+1 (612) 492-5160"/>
        <s v="+1 (860) 576-2887"/>
        <s v="+1 (801) 722-4425"/>
        <s v="+1 (941) 267-4822"/>
        <s v="+44 (392) 503-8132"/>
        <s v="+1 (303) 579-8015"/>
        <s v="+1 (617) 493-7594"/>
        <s v="+1 (501) 172-1476"/>
        <s v="+1 (504) 545-1478"/>
        <s v="+1 (917) 705-8224"/>
        <s v="+1 (205) 923-1460"/>
        <s v="+1 (202) 871-9039"/>
        <s v="+1 (754) 391-4736"/>
        <s v="+353 (467) 720-7274"/>
        <s v="+1 (419) 663-2236"/>
        <s v="+1 (609) 409-7044"/>
        <s v="+1 (813) 243-2150"/>
        <s v="+1 (850) 626-1181"/>
        <s v="+1 (813) 759-3534"/>
        <s v="+1 (260) 764-1820"/>
        <s v="+44 (177) 260-5076"/>
        <s v="+1 (239) 347-9766"/>
        <s v="+1 (312) 111-6203"/>
        <s v="+1 (973) 434-8662"/>
        <s v="+1 (571) 316-8217"/>
        <s v="+1 (682) 627-0888"/>
        <s v="+1 (323) 473-0294"/>
        <s v="+1 (423) 764-7751"/>
        <s v="+44 (247) 225-8003"/>
        <s v="+1 (614) 279-9816"/>
        <s v="+353 (248) 428-7978"/>
        <s v="+1 (504) 209-2724"/>
        <s v="+1 (704) 799-5219"/>
        <s v="+1 (781) 512-6637"/>
        <s v="+353 (359) 134-1550"/>
        <s v="+353 (569) 458-9673"/>
        <s v="+1 (432) 261-0702"/>
        <s v="+1 (214) 719-8530"/>
        <s v="+1 (571) 703-2064"/>
        <s v="+1 (650) 238-1964"/>
        <s v="+1 (719) 803-5276"/>
        <s v="+353 (809) 128-0755"/>
        <s v="+1 (716) 869-3749"/>
        <s v="+1 (209) 433-7924"/>
        <s v="+1 (816) 743-8492"/>
        <s v="+353 (576) 222-5069"/>
        <s v="+1 (951) 797-0738"/>
        <s v="+1 (512) 430-4374"/>
        <s v="+44 (547) 590-3103"/>
        <s v="+1 (559) 522-1152"/>
        <s v="+353 (338) 743-8327"/>
        <s v="+1 (614) 370-6392"/>
        <s v="+1 (209) 148-6668"/>
        <s v="+353 (641) 846-7654"/>
        <s v="+353 (766) 141-6317"/>
        <s v="+1 (585) 775-6952"/>
        <s v="+1 (205) 133-0205"/>
        <s v="+1 (713) 750-9202"/>
        <s v="+1 (915) 476-5712"/>
        <s v="+1 (719) 620-1128"/>
        <s v="+1 (260) 613-2279"/>
        <s v="+1 (516) 826-3780"/>
        <s v="+1 (413) 691-2892"/>
        <s v="+1 (804) 428-7292"/>
        <s v="+353 (266) 235-5189"/>
        <s v="+1 (304) 532-7229"/>
        <s v="+44 (331) 777-9556"/>
        <s v="+353 (521) 138-4331"/>
        <s v="+1 (937) 566-3449"/>
        <s v="+1 (907) 267-1236"/>
        <s v="+1 (615) 791-3142"/>
        <s v="+1 (303) 242-3542"/>
        <s v="+1 (203) 189-4256"/>
        <s v="+1 (757) 537-3012"/>
        <s v="+353 (190) 188-4918"/>
        <s v="+1 (907) 245-0601"/>
        <s v="+353 (792) 857-4513"/>
        <s v="+1 (701) 503-1067"/>
        <s v="+1 (812) 921-5458"/>
        <s v="+353 (900) 633-2359"/>
        <s v="+1 (704) 888-5303"/>
        <s v="+1 (256) 196-8054"/>
        <s v="+1 (714) 895-0210"/>
        <s v="+1 (636) 713-5124"/>
        <s v="+353 (994) 611-5746"/>
        <s v="+1 (808) 815-5051"/>
        <s v="+1 (951) 638-0879"/>
        <s v="+353 (472) 791-2507"/>
        <s v="+1 (202) 632-9905"/>
        <s v="+1 (713) 478-3937"/>
        <s v="+1 (650) 947-8867"/>
        <s v="+1 (915) 558-6109"/>
        <s v="+1 (775) 346-9758"/>
        <s v="+1 (801) 886-5886"/>
        <s v="+1 (305) 345-2788"/>
        <s v="+1 (540) 905-2213"/>
        <s v="+1 (515) 508-1573"/>
        <s v="+1 (808) 815-3474"/>
        <s v="+1 (754) 664-6126"/>
        <s v="+1 (215) 771-6504"/>
        <s v="+1 (203) 577-5788"/>
        <s v="+1 (817) 785-7050"/>
        <s v="+353 (885) 555-9183"/>
        <s v="+1 (423) 485-6650"/>
        <s v="+1 (503) 774-7836"/>
        <s v="+1 (405) 535-0273"/>
        <s v="+1 (202) 503-9022"/>
        <s v="+1 (336) 766-8518"/>
        <s v="+1 (571) 238-0580"/>
        <s v="+353 (471) 184-7815"/>
        <s v="+1 (262) 320-1474"/>
        <s v="+1 (305) 419-8626"/>
        <s v="+1 (262) 954-6859"/>
        <s v="+353 (479) 865-9222"/>
        <s v="+353 (669) 355-6726"/>
        <s v="+1 (813) 801-0026"/>
        <s v="+1 (334) 441-4420"/>
        <s v="+1 (775) 947-1470"/>
        <s v="+1 (478) 206-7670"/>
        <s v="+1 (562) 132-7323"/>
        <s v="+1 (315) 525-0805"/>
        <s v="+353 (232) 652-5145"/>
        <s v="+1 (212) 630-8669"/>
        <s v="+1 (434) 738-7279"/>
        <s v="+1 (214) 205-7809"/>
        <s v="+1 (612) 683-3450"/>
        <s v="+1 (517) 237-7606"/>
        <s v="+1 (701) 560-2604"/>
        <s v="+1 (405) 645-2204"/>
        <s v="+1 (918) 720-2715"/>
        <s v="+1 (734) 909-6836"/>
        <s v="+1 (202) 328-7869"/>
        <s v="+353 (540) 480-2145"/>
        <s v="+1 (602) 411-5038"/>
        <s v="+1 (330) 112-0053"/>
        <s v="+1 (901) 806-9640"/>
        <s v="+1 (801) 581-0444"/>
        <s v="+1 (518) 651-0940"/>
        <s v="+1 (864) 694-6658"/>
        <s v="+1 (914) 915-4328"/>
        <s v="+1 (202) 137-6867"/>
        <s v="+1 (806) 181-9003"/>
        <s v="+353 (885) 827-8865"/>
        <s v="+44 (738) 660-4264"/>
        <s v="+1 (434) 821-8618"/>
        <s v="+1 (540) 722-6065"/>
        <s v="+1 (718) 311-6732"/>
        <s v="+353 (649) 297-0884"/>
        <s v="+1 (801) 642-0352"/>
        <s v="+1 (419) 996-2492"/>
        <s v="+1 (626) 451-7397"/>
        <s v="+353 (829) 808-4788"/>
        <s v="+1 (816) 578-2743"/>
        <s v="+1 (949) 869-7598"/>
        <s v="+1 (516) 445-4950"/>
        <s v="+1 (202) 650-1803"/>
        <s v="+1 (646) 586-9964"/>
        <s v="+353 (343) 455-4020"/>
        <s v="+1 (913) 108-5997"/>
        <s v="+44 (872) 383-2829"/>
        <s v="+1 (916) 915-5069"/>
        <s v="+1 (570) 873-3891"/>
        <s v="+1 (336) 679-7755"/>
        <s v="+1 (302) 746-8950"/>
        <s v="+44 (494) 875-2364"/>
        <s v="+1 (808) 836-6023"/>
        <s v="+1 (212) 586-1957"/>
        <s v="+353 (444) 423-0673"/>
        <s v="+1 (513) 461-0440"/>
        <s v="+1 (989) 215-5282"/>
        <s v="+1 (307) 159-5237"/>
        <s v="+1 (678) 222-0967"/>
        <s v="+1 (916) 214-5665"/>
        <s v="+1 (813) 619-0579"/>
        <s v="+1 (808) 320-5976"/>
        <s v="+1 (225) 484-4771"/>
        <s v="+44 (610) 153-1208"/>
        <s v="+353 (382) 208-0531"/>
        <s v="+1 (612) 972-1256"/>
        <s v="+1 (414) 703-7269"/>
        <s v="+1 (704) 892-0605"/>
        <s v="+1 (602) 260-2399"/>
        <s v="+1 (212) 360-7479"/>
        <s v="+1 (217) 146-0949"/>
        <s v="+1 (520) 951-0585"/>
        <s v="+1 (954) 368-3867"/>
        <s v="+1 (562) 516-6052"/>
        <s v="+44 (878) 199-6257"/>
        <s v="+1 (814) 215-3753"/>
        <s v="+1 (253) 638-4435"/>
        <s v="+1 (571) 479-3812"/>
        <s v="+353 (336) 656-6944"/>
        <s v="+1 (501) 899-4038"/>
        <s v="+44 (638) 528-2467"/>
        <s v="+1 (775) 344-1930"/>
        <s v="+1 (972) 686-6332"/>
        <s v="+1 (919) 448-8909"/>
        <s v="+353 (259) 651-4128"/>
        <s v="+1 (917) 310-4684"/>
        <s v="+1 (203) 768-3169"/>
        <s v="+1 (419) 561-6809"/>
        <s v="+353 (262) 842-7103"/>
        <s v="+1 (573) 758-1104"/>
        <s v="+1 (260) 500-7893"/>
        <s v="+1 (314) 572-2164"/>
        <s v="+1 (208) 826-3825"/>
        <s v="+1 (303) 516-4935"/>
        <s v="+44 (564) 507-1056"/>
        <s v="+44 (522) 740-3583"/>
        <s v="+1 (502) 913-2943"/>
        <s v="+1 (716) 790-4379"/>
        <s v="+1 (617) 552-8968"/>
        <s v="+353 (968) 887-1849"/>
        <s v="+1 (626) 268-7265"/>
        <s v="+1 (202) 727-7464"/>
        <s v="+1 (203) 722-1559"/>
        <s v="+1 (941) 130-0581"/>
        <s v="+1 (305) 898-4252"/>
        <s v="+1 (404) 479-6402"/>
        <s v="+1 (361) 383-8015"/>
        <s v="+1 (808) 868-6669"/>
        <s v="+1 (512) 635-4547"/>
        <s v="+1 (410) 158-5285"/>
        <s v="+1 (704) 883-8274"/>
        <s v="+44 (237) 377-1917"/>
        <s v="+1 (402) 659-3815"/>
        <s v="+1 (513) 141-9892"/>
        <s v="+1 (860) 182-4246"/>
        <s v="+353 (522) 527-0155"/>
        <s v="+1 (318) 839-1492"/>
        <s v="+44 (418) 372-8139"/>
        <s v="+1 (702) 723-3139"/>
        <s v="+1 (515) 216-0617"/>
        <s v="+353 (360) 805-4030"/>
        <s v="+1 (330) 407-0631"/>
        <s v="+1 (561) 413-7904"/>
        <s v="+353 (484) 159-9549"/>
        <s v="+353 (460) 272-4069"/>
        <s v="+1 (865) 238-4985"/>
        <s v="+1 (913) 671-7118"/>
        <s v="+1 (415) 176-8216"/>
        <s v="+1 (205) 680-5859"/>
        <s v="+1 (646) 561-0082"/>
        <s v="+1 (915) 761-6081"/>
        <s v="+1 (561) 651-3098"/>
        <s v="+1 (323) 848-5169"/>
        <s v="+1 (410) 876-8486"/>
        <s v="+1 (214) 507-8264"/>
        <s v="+44 (911) 807-7254"/>
        <s v="+1 (212) 724-3420"/>
        <s v="+1 (617) 830-9474"/>
        <s v="+1 (415) 960-7198"/>
        <s v="+1 (317) 136-7045"/>
        <s v="+353 (950) 306-4776"/>
        <s v="+1 (334) 193-6359"/>
        <s v="+1 (214) 985-2470"/>
        <s v="+1 (785) 398-5129"/>
        <s v="+1 (903) 299-3053"/>
        <s v="+1 (213) 474-2139"/>
        <s v="+1 (318) 747-7610"/>
        <s v="+1 (208) 760-1705"/>
        <s v="+1 (334) 191-0127"/>
        <s v="+1 (336) 366-8873"/>
        <s v="+1 (916) 623-2394"/>
        <s v="+1 (512) 200-9234"/>
        <s v="+1 (571) 250-3012"/>
        <s v="+44 (257) 759-9950"/>
        <s v="+1 (803) 730-8217"/>
        <s v="+1 (623) 550-6050"/>
        <s v="+1 (310) 210-6841"/>
        <s v="+1 (757) 211-0153"/>
        <s v="+1 (718) 586-2839"/>
        <s v="+1 (801) 121-6042"/>
        <s v="+1 (206) 848-3585"/>
        <s v="+1 (432) 648-9589"/>
        <s v="+353 (772) 127-7148"/>
        <s v="+1 (214) 200-7886"/>
        <s v="+1 (937) 354-2653"/>
        <s v="+1 (616) 966-1581"/>
        <s v="+353 (215) 420-1467"/>
        <s v="+353 (232) 377-5407"/>
        <s v="+1 (949) 121-4600"/>
        <s v="+1 (443) 619-7953"/>
        <s v="+1 (717) 990-3931"/>
        <s v="+1 (469) 579-2051"/>
        <s v="+1 (816) 987-4857"/>
        <s v="+1 (217) 713-5108"/>
        <s v="+1 (203) 568-7058"/>
        <s v="+1 (404) 401-6865"/>
        <s v="+1 (828) 769-0743"/>
        <s v="+1 (714) 658-0310"/>
        <s v="+1 (612) 210-6966"/>
        <s v="+1 (909) 614-0008"/>
        <s v="+1 (585) 672-4256"/>
        <s v="+1 (360) 389-5295"/>
        <s v="+44 (387) 464-9544"/>
        <s v="+1 (202) 327-2217"/>
        <s v="+1 (865) 655-9540"/>
        <s v="+1 (304) 384-2939"/>
        <s v="+1 (214) 700-0229"/>
        <s v="+353 (239) 197-6142"/>
        <s v="+1 (530) 998-9789"/>
        <s v="+1 (501) 732-3644"/>
        <s v="+353 (764) 294-5957"/>
        <s v="+1 (732) 770-5368"/>
        <s v="+353 (677) 415-3920"/>
        <s v="+1 (415) 414-0382"/>
        <s v="+1 (337) 322-9762"/>
        <s v="+1 (619) 481-1493"/>
        <s v="+1 (626) 495-9253"/>
        <s v="+1 (903) 801-9492"/>
        <s v="+1 (937) 683-0925"/>
        <s v="+1 (602) 598-9823"/>
        <s v="+1 (402) 633-9913"/>
        <s v="+1 (608) 617-1365"/>
        <s v="+1 (304) 604-2131"/>
        <s v="+1 (501) 136-0040"/>
        <s v="+1 (907) 557-6903"/>
        <s v="+353 (973) 320-9537"/>
        <s v="+1 (562) 331-4713"/>
        <s v="+1 (330) 603-2373"/>
        <s v="+1 (601) 262-2557"/>
        <s v="+353 (376) 165-2897"/>
        <s v="+1 (360) 347-6756"/>
        <s v="+1 (916) 472-7804"/>
        <s v="+1 (617) 535-7583"/>
        <s v="+1 (785) 380-3311"/>
        <s v="+1 (701) 417-3513"/>
        <s v="+1 (832) 263-0050"/>
        <s v="+1 (206) 642-0902"/>
        <s v="+353 (736) 602-8469"/>
        <s v="+1 (716) 632-6865"/>
        <s v="+353 (895) 566-0110"/>
        <s v="+1 (484) 131-2636"/>
        <s v="+353 (540) 432-8009"/>
        <s v="+353 (959) 389-1521"/>
        <s v="+44 (512) 340-9049"/>
        <s v="+353 (709) 884-1892"/>
        <s v="+1 (419) 153-2104"/>
        <s v="+353 (456) 630-8490"/>
        <s v="+1 (704) 256-1371"/>
        <s v="+1 (570) 223-3194"/>
        <s v="+353 (310) 256-3698"/>
        <s v="+44 (131) 485-2183"/>
        <s v="+1 (585) 785-2424"/>
        <s v="+1 (520) 126-8439"/>
        <s v="+1 (612) 244-0885"/>
        <s v="+353 (138) 323-3320"/>
        <s v="+44 (841) 988-2775"/>
        <s v="+1 (770) 330-7785"/>
        <s v="+353 (860) 359-7907"/>
        <s v="+44 (373) 897-1797"/>
        <s v="+1 (865) 407-3871"/>
        <s v="+1 (989) 565-9120"/>
        <s v="+1 (904) 161-6088"/>
        <s v="+1 (917) 544-7136"/>
        <s v="+1 (404) 775-3251"/>
        <s v="+1 (785) 654-9564"/>
        <s v="+1 (913) 127-4257"/>
        <s v="+1 (206) 775-4468"/>
        <s v="+353 (374) 810-4528"/>
        <s v="+1 (585) 303-7337"/>
        <s v="+1 (903) 455-7155"/>
        <s v="+44 (570) 683-9517"/>
        <s v="+1 (703) 230-2979"/>
        <s v="+1 (801) 322-2923"/>
        <s v="+353 (997) 520-7802"/>
        <s v="+353 (972) 241-3434"/>
        <s v="+353 (452) 975-6438"/>
        <s v="+353 (209) 764-2690"/>
        <s v="+1 (915) 581-0694"/>
        <s v="+1 (754) 827-8970"/>
        <s v="+1 (317) 595-9406"/>
        <s v="+1 (414) 580-9714"/>
        <s v="+44 (847) 377-8172"/>
        <s v="+1 (225) 116-2959"/>
        <s v="+1 (203) 490-3839"/>
        <s v="+1 (850) 517-1353"/>
        <s v="+353 (343) 889-4565"/>
        <s v="+353 (715) 989-0283"/>
        <s v="+353 (160) 183-4278"/>
        <s v="+1 (616) 511-3898"/>
        <s v="+44 (749) 987-9016"/>
        <s v="+1 (336) 213-3687"/>
        <s v="+1 (915) 676-6367"/>
        <s v="+1 (216) 614-9325"/>
        <s v="+353 (954) 293-8675"/>
        <s v="+353 (866) 707-2603"/>
        <s v="+1 (205) 468-0236"/>
        <s v="+1 (320) 375-8504"/>
        <s v="+1 (810) 202-8870"/>
        <s v="+1 (314) 876-7205"/>
        <s v="+1 (518) 562-5402"/>
        <s v="+1 (863) 303-5561"/>
        <s v="+1 (321) 156-1160"/>
        <s v="+1 (504) 611-3400"/>
        <s v="+1 (785) 366-9983"/>
        <s v="+353 (537) 360-4393"/>
        <s v="+1 (217) 450-8384"/>
        <s v="+1 (856) 793-3491"/>
        <s v="+1 (206) 440-5750"/>
        <s v="+44 (610) 826-3107"/>
        <s v="+1 (254) 597-0519"/>
        <s v="+1 (804) 588-4160"/>
        <s v="+1 (419) 138-9171"/>
        <s v="+1 (304) 632-1951"/>
        <s v="+1 (407) 225-7234"/>
        <s v="+1 (214) 171-1701"/>
        <s v="+353 (284) 183-7528"/>
        <s v="+353 (316) 279-4429"/>
        <s v="+1 (517) 647-5356"/>
        <s v="+353 (963) 987-6580"/>
        <s v="+1 (318) 218-5955"/>
        <s v="+1 (408) 319-9787"/>
        <s v="+1 (610) 156-1700"/>
        <s v="+44 (271) 881-4912"/>
        <s v="+353 (361) 732-3444"/>
        <s v="+1 (646) 793-8756"/>
        <s v="+1 (405) 290-3207"/>
        <s v="+1 (973) 380-3976"/>
        <s v="+1 (203) 608-9937"/>
        <s v="+44 (788) 686-0408"/>
        <s v="+44 (572) 727-1868"/>
        <s v="+353 (953) 333-8754"/>
        <s v="+1 (859) 628-7241"/>
        <s v="+1 (414) 429-0919"/>
        <s v="+1 (281) 416-9557"/>
        <s v="+353 (652) 208-7526"/>
        <s v="+44 (933) 508-3795"/>
        <s v="+1 (865) 217-6208"/>
        <s v="+1 (913) 466-8319"/>
        <s v="+1 (954) 981-8804"/>
        <s v="+353 (921) 742-1111"/>
        <s v="+1 (512) 333-9861"/>
        <s v="+1 (301) 879-4079"/>
        <s v="+44 (148) 635-3706"/>
        <s v="+1 (318) 578-8039"/>
        <s v="+1 (213) 234-9242"/>
        <s v="+1 (919) 491-2772"/>
        <s v="+353 (351) 897-2630"/>
        <s v="+1 (626) 635-6367"/>
        <s v="+1 (804) 583-2067"/>
        <s v="+1 (571) 317-3089"/>
        <s v="+1 (775) 993-8273"/>
        <s v="+1 (612) 477-9298"/>
        <s v="+1 (915) 530-3435"/>
        <s v="+1 (650) 712-0135"/>
        <s v="+1 (206) 275-3973"/>
        <s v="+1 (423) 903-3146"/>
        <s v="+1 (614) 199-9032"/>
        <s v="+1 (650) 799-2315"/>
        <s v="+1 (415) 825-4799"/>
        <s v="+1 (215) 308-0788"/>
        <s v="+1 (314) 407-3962"/>
        <s v="+1 (419) 597-8743"/>
        <s v="+353 (782) 457-9198"/>
        <s v="+1 (412) 453-4798"/>
        <s v="+1 (318) 670-8027"/>
        <s v="+1 (414) 811-7606"/>
        <s v="+1 (754) 355-3802"/>
        <s v="+1 (318) 820-6128"/>
        <s v="+353 (930) 704-1778"/>
        <s v="+1 (916) 626-5223"/>
        <s v="+1 (701) 894-8081"/>
        <s v="+44 (200) 860-6521"/>
        <s v="+1 (918) 203-3263"/>
        <s v="+1 (646) 225-6560"/>
        <s v="+1 (317) 439-5584"/>
        <s v="+1 (503) 203-1484"/>
        <s v="+44 (141) 640-7113"/>
        <s v="+1 (415) 968-9559"/>
        <s v="+1 (412) 597-3861"/>
        <s v="+1 (713) 418-6385"/>
        <s v="+353 (620) 657-2946"/>
        <s v="+1 (213) 241-8051"/>
        <s v="+1 (570) 745-7589"/>
        <s v="+1 (817) 793-6871"/>
        <s v="+1 (816) 196-1729"/>
        <s v="+1 (501) 772-4397"/>
        <s v="+353 (777) 856-8236"/>
        <s v="+353 (573) 561-9754"/>
        <s v="+1 (814) 974-7878"/>
        <s v="+1 (614) 781-0396"/>
        <s v="+1 (412) 297-2806"/>
        <s v="+44 (876) 508-3376"/>
        <s v="+1 (786) 445-8879"/>
        <s v="+1 (325) 276-3690"/>
        <s v="+1 (518) 981-1531"/>
        <s v="+44 (411) 344-1320"/>
        <s v="+44 (341) 297-2539"/>
        <s v="+1 (951) 986-4062"/>
        <s v="+1 (202) 931-2413"/>
        <s v="+1 (419) 372-4746"/>
        <s v="+1 (202) 284-7115"/>
        <s v="+1 (408) 106-8863"/>
        <s v="+1 (919) 302-3228"/>
        <s v="+353 (847) 447-7835"/>
        <s v="+1 (517) 163-7746"/>
        <s v="+1 (713) 339-5547"/>
        <s v="+1 (814) 359-4610"/>
        <s v="+1 (806) 376-6144"/>
        <s v="+353 (445) 224-6111"/>
        <s v="+1 (843) 243-1686"/>
        <s v="+1 (315) 335-0182"/>
        <s v="+1 (229) 111-7292"/>
        <s v="+1 (913) 968-8024"/>
        <s v="+1 (941) 779-2195"/>
        <s v="+1 (610) 942-2790"/>
        <s v="+1 (757) 101-9459"/>
        <s v="+353 (765) 345-5590"/>
        <s v="+1 (316) 736-9645"/>
        <s v="+44 (236) 517-2586"/>
        <s v="+44 (627) 552-5656"/>
        <s v="+1 (904) 330-1211"/>
        <s v="+1 (713) 642-2082"/>
        <s v="+1 (971) 254-5295"/>
        <s v="+1 (650) 693-6904"/>
        <s v="+1 (714) 917-8665"/>
        <s v="+1 (408) 261-7902"/>
        <s v="+353 (773) 225-6216"/>
        <s v="+1 (719) 937-4913"/>
        <s v="+353 (390) 459-9269"/>
        <s v="+1 (513) 966-3308"/>
        <s v="+1 (314) 307-5250"/>
        <s v="+1 (914) 524-1161"/>
        <s v="+1 (410) 594-3041"/>
        <s v="+1 (904) 875-3139"/>
        <s v="+1 (305) 205-3682"/>
        <s v="+353 (410) 713-0145"/>
        <s v="+353 (214) 406-4884"/>
        <s v="+1 (212) 163-1916"/>
        <s v="+1 (864) 940-7075"/>
        <s v="+1 (805) 975-3527"/>
        <s v="+353 (861) 791-0313"/>
        <s v="+1 (314) 496-2561"/>
        <s v="+1 (260) 280-7251"/>
        <s v="+1 (952) 721-7276"/>
        <s v="+1 (479) 494-1369"/>
        <s v="+1 (209) 784-1969"/>
        <s v="+353 (915) 742-6707"/>
        <s v="+1 (610) 316-8430"/>
        <s v="+1 (325) 537-8835"/>
        <s v="+1 (323) 878-8818"/>
        <s v="+1 (517) 654-6004"/>
        <s v="+1 (786) 470-1233"/>
        <s v="+1 (562) 343-9707"/>
        <s v="+1 (559) 791-5117"/>
        <s v="+1 (646) 228-3492"/>
        <s v="+1 (719) 241-4639"/>
        <s v="+1 (562) 723-4457"/>
        <s v="+353 (849) 645-1593"/>
        <s v="+1 (775) 223-5044"/>
        <s v="+44 (520) 402-1303"/>
        <s v="+1 (702) 333-7442"/>
        <s v="+1 (302) 620-1205"/>
        <s v="+1 (702) 238-8287"/>
        <s v="+1 (205) 681-2376"/>
        <s v="+1 (209) 133-9447"/>
        <s v="+353 (587) 270-6561"/>
        <s v="+1 (513) 743-7556"/>
        <s v="+44 (336) 257-7415"/>
        <s v="+353 (458) 634-2269"/>
        <s v="+1 (408) 546-0790"/>
        <s v="+1 (901) 276-4141"/>
        <s v="+1 (407) 154-6967"/>
        <s v="+1 (313) 436-2249"/>
        <s v="+353 (278) 873-4395"/>
        <s v="+353 (203) 716-7239"/>
        <s v="+353 (789) 442-3189"/>
        <s v="+1 (804) 531-4136"/>
        <s v="+353 (675) 503-7567"/>
        <s v="+1 (682) 246-6139"/>
        <s v="+1 (212) 998-0802"/>
        <s v="+1 (682) 617-0470"/>
        <s v="+1 (602) 619-0168"/>
        <s v="+1 (214) 388-6754"/>
        <s v="+1 (828) 464-2678"/>
        <s v="+1 (406) 851-1244"/>
        <s v="+1 (816) 213-5248"/>
        <s v="+44 (292) 975-0144"/>
        <s v="+1 (817) 389-2294"/>
        <s v="+1 (701) 278-8412"/>
        <s v="+1 (214) 813-8745"/>
        <s v="+44 (607) 596-3921"/>
        <s v="+1 (303) 746-0415"/>
        <s v="+1 (410) 273-2348"/>
        <s v="+353 (176) 447-3656"/>
        <s v="+1 (754) 336-4224"/>
        <s v="+1 (619) 728-2474"/>
        <s v="+1 (972) 327-1194"/>
        <s v="+1 (937) 925-7390"/>
        <s v="+1 (786) 490-0037"/>
        <s v="+1 (763) 806-0186"/>
        <s v="+1 (678) 536-4251"/>
        <s v="+353 (773) 508-6581"/>
        <s v="+1 (813) 621-3097"/>
        <s v="+1 (305) 334-0992"/>
        <s v="+1 (312) 648-4940"/>
        <s v="+353 (549) 358-7019"/>
        <s v="+1 (510) 973-7084"/>
        <s v="+1 (360) 578-2262"/>
        <s v="+1 (214) 931-4518"/>
        <s v="+44 (185) 319-5850"/>
        <s v="+1 (540) 413-9605"/>
        <s v="+1 (516) 513-7620"/>
        <s v="+1 (714) 117-5483"/>
        <s v="+1 (606) 824-3445"/>
        <s v="+1 (813) 579-8389"/>
        <s v="+1 (408) 211-2306"/>
        <s v="+353 (955) 108-0675"/>
        <s v="+1 (360) 927-6561"/>
        <s v="+1 (972) 782-4187"/>
        <s v="+44 (540) 353-5754"/>
        <s v="+1 (763) 691-6777"/>
        <s v="+353 (526) 215-2582"/>
        <s v="+1 (713) 984-5207"/>
        <s v="+1 (915) 204-2588"/>
        <s v="+1 (863) 490-5370"/>
        <s v="+353 (640) 110-9801"/>
        <s v="+1 (405) 497-2199"/>
        <s v="+1 (202) 877-3473"/>
        <s v="+1 (770) 779-0007"/>
        <s v="+353 (500) 164-9392"/>
        <s v="+1 (202) 975-7723"/>
        <s v="+1 (512) 819-1430"/>
        <s v="+1 (602) 971-9708"/>
        <s v="+1 (912) 191-6620"/>
        <s v="+1 (505) 523-8113"/>
        <s v="+1 (405) 615-0298"/>
        <s v="+1 (850) 796-6812"/>
        <s v="+1 (202) 710-9776"/>
        <s v="+1 (772) 366-6549"/>
        <s v="+1 (304) 834-9665"/>
        <s v="+1 (215) 607-9440"/>
        <s v="+1 (239) 918-0943"/>
        <s v="+1 (682) 812-1698"/>
        <s v="+1 (402) 219-2018"/>
        <s v="+1 (775) 814-9362"/>
        <s v="+1 (202) 973-9890"/>
        <s v="+1 (831) 955-4716"/>
        <s v="+1 (754) 219-4187"/>
        <s v="+1 (571) 504-1175"/>
        <s v="+1 (410) 991-5601"/>
        <s v="+1 (404) 514-8311"/>
        <s v="+1 (432) 765-8747"/>
        <s v="+1 (954) 385-3551"/>
        <s v="+1 (530) 938-1204"/>
        <s v="+1 (304) 897-5422"/>
        <s v="+1 (610) 576-4733"/>
        <s v="+1 (863) 742-5292"/>
        <s v="+1 (701) 350-6149"/>
        <s v="+1 (479) 898-5090"/>
        <s v="+1 (863) 977-9033"/>
        <s v="+1 (865) 228-1100"/>
        <s v="+1 (213) 813-1072"/>
        <s v="+1 (954) 431-7206"/>
        <s v="+353 (836) 436-1472"/>
        <s v="+1 (304) 620-6008"/>
        <s v="+353 (552) 867-2244"/>
        <s v="+1 (561) 371-1596"/>
        <s v="+1 (916) 300-4433"/>
        <s v="+353 (581) 217-6697"/>
        <s v="+44 (792) 626-3977"/>
        <s v="+1 (828) 335-1268"/>
        <s v="+1 (713) 976-5419"/>
        <s v="+353 (947) 836-2302"/>
        <s v="+1 (862) 925-5943"/>
        <s v="+1 (206) 705-3979"/>
        <s v="+1 (303) 606-9146"/>
        <s v="+1 (815) 382-1966"/>
        <s v="+1 (406) 972-9050"/>
        <s v="+1 (303) 808-6803"/>
        <s v="+1 (918) 228-6949"/>
        <s v="+1 (209) 103-3933"/>
        <s v="+353 (783) 893-0842"/>
        <s v="+1 (415) 613-5939"/>
        <s v="+1 (251) 291-1195"/>
        <s v="+1 (415) 757-3377"/>
        <s v="+1 (212) 198-9134"/>
        <s v="+1 (619) 353-0412"/>
        <s v="+44 (116) 714-6469"/>
        <s v="+353 (724) 224-5556"/>
        <s v="+1 (718) 461-3002"/>
        <s v="+1 (253) 509-6510"/>
        <s v="+44 (830) 367-6129"/>
        <s v="+1 (269) 398-0766"/>
        <s v="+353 (239) 716-2717"/>
        <s v="+1 (832) 733-7027"/>
        <s v="+1 (513) 635-0251"/>
        <s v="+1 (559) 761-5288"/>
        <s v="+1 (612) 870-1604"/>
        <s v="+1 (915) 776-4578"/>
        <s v="+1 (515) 261-2295"/>
        <s v="+1 (971) 467-6353"/>
        <s v="+1 (832) 392-5010"/>
        <s v="+1 (919) 456-9860"/>
        <s v="+1 (617) 201-1702"/>
        <s v="+1 (202) 479-4238"/>
        <s v="+1 (518) 905-1184"/>
        <s v="+1 (520) 567-8210"/>
        <s v="+1 (334) 368-9435"/>
        <s v="+1 (907) 873-3538"/>
        <s v="+44 (160) 225-1993"/>
        <s v="+1 (859) 572-4305"/>
        <s v="+1 (616) 851-0525"/>
        <s v="+1 (515) 821-3701"/>
        <s v="+1 (512) 118-8603"/>
        <s v="+1 (202) 969-6382"/>
        <s v="+1 (971) 936-3214"/>
        <s v="+1 (202) 572-0994"/>
        <s v="+1 (305) 267-4961"/>
        <s v="+1 (405) 369-5173"/>
        <s v="+1 (815) 758-8653"/>
        <s v="+1 (334) 881-9178"/>
        <s v="+1 (626) 968-5148"/>
        <s v="+1 (281) 648-9915"/>
        <s v="+1 (231) 416-9594"/>
        <s v="+1 (202) 315-8135"/>
        <s v="+353 (476) 525-5512"/>
        <s v="+1 (478) 568-4944"/>
        <s v="+1 (318) 129-0806"/>
        <s v="+1 (253) 974-5538"/>
        <s v="+1 (915) 920-9318"/>
        <s v="+1 (205) 866-7629"/>
        <s v="+44 (677) 694-1404"/>
        <s v="+353 (878) 618-9723"/>
        <s v="+1 (302) 159-1841"/>
        <s v="+1 (717) 323-3451"/>
        <s v="+353 (350) 974-1489"/>
        <s v="+1 (240) 449-8992"/>
        <s v="+1 (518) 618-9919"/>
        <s v="+353 (731) 124-0228"/>
        <s v="+1 (859) 101-4742"/>
        <s v="+1 (619) 944-5888"/>
        <s v="+1 (347) 311-2289"/>
        <s v="+353 (848) 172-8155"/>
        <s v="+1 (352) 173-9191"/>
        <s v="+1 (305) 787-2810"/>
        <s v="+1 (865) 959-4075"/>
        <s v="+1 (817) 813-2784"/>
        <s v="+353 (706) 448-6304"/>
        <s v="+1 (850) 410-9647"/>
        <s v="+1 (253) 735-5179"/>
        <s v="+353 (182) 469-0985"/>
        <s v="+1 (260) 735-9621"/>
        <s v="+1 (806) 227-6812"/>
        <s v="+1 (301) 396-9701"/>
        <s v="+1 (608) 138-8374"/>
        <s v="+1 (936) 783-5732"/>
        <s v="+1 (817) 407-3513"/>
        <s v="+1 (614) 706-1246"/>
        <s v="+1 (303) 637-0326"/>
        <s v="+1 (386) 573-2575"/>
        <s v="+44 (618) 634-9365"/>
        <s v="+44 (123) 755-7484"/>
        <s v="+1 (636) 143-8338"/>
        <s v="+1 (479) 204-9111"/>
        <s v="+353 (252) 896-2096"/>
        <s v="+1 (215) 872-6809"/>
        <s v="+353 (693) 290-4775"/>
        <s v="+1 (469) 573-8379"/>
        <s v="+1 (562) 679-4750"/>
        <s v="+44 (810) 927-9266"/>
      </sharedItems>
    </cacheField>
    <cacheField name="Address Line 1" numFmtId="0">
      <sharedItems/>
    </cacheField>
    <cacheField name="City" numFmtId="0">
      <sharedItems count="375">
        <s v="Paterson"/>
        <s v="Richmond"/>
        <s v="Tucson"/>
        <s v="San Bernardino"/>
        <s v="Rochester"/>
        <s v="San Antonio"/>
        <s v="Houston"/>
        <s v="Cill Airne"/>
        <s v="Portland"/>
        <s v="New York City"/>
        <s v="Tralee"/>
        <s v="Scranton"/>
        <s v="Petaluma"/>
        <s v="Dayton"/>
        <s v="Englewood"/>
        <s v="Kill"/>
        <s v="Grand Forks"/>
        <s v="Los Angeles"/>
        <s v="Grand Rapids"/>
        <s v="Vancouver"/>
        <s v="Clonskeagh"/>
        <s v="Aurora"/>
        <s v="Charleston"/>
        <s v="San Jose"/>
        <s v="Rathwire"/>
        <s v="Norfolk"/>
        <s v="Migrate"/>
        <s v="Caherconlish"/>
        <s v="Saint Louis"/>
        <s v="Philadelphia"/>
        <s v="Punta Gorda"/>
        <s v="Minneapolis"/>
        <s v="Hartford"/>
        <s v="Ogden"/>
        <s v="Upton"/>
        <s v="Denver"/>
        <s v="Boston"/>
        <s v="Little Rock"/>
        <s v="New Orleans"/>
        <s v="Bronx"/>
        <s v="Birmingham"/>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untry" numFmtId="0">
      <sharedItems count="3">
        <s v="United States"/>
        <s v="Ireland"/>
        <s v="United Kingdom"/>
      </sharedItems>
    </cacheField>
    <cacheField name="Postcode" numFmtId="0">
      <sharedItems containsMixedTypes="1" containsNumber="1" containsInteger="1" minValue="1105" maxValue="99709"/>
    </cacheField>
    <cacheField name="Loyalty Card" numFmtId="0">
      <sharedItems count="2">
        <s v="Yes"/>
        <s v="No"/>
      </sharedItems>
    </cacheField>
    <cacheField name="Quarters" numFmtId="0" databaseField="0">
      <fieldGroup base="1">
        <rangePr groupBy="quarters" startDate="2019-01-02T00:00:00" endDate="2022-08-20T00:00:00"/>
        <groupItems count="6">
          <s v="&lt;2/1/2019"/>
          <s v="Qtr1"/>
          <s v="Qtr2"/>
          <s v="Qtr3"/>
          <s v="Qtr4"/>
          <s v="&gt;20/8/2022"/>
        </groupItems>
      </fieldGroup>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962060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2"/>
    <x v="0"/>
    <x v="0"/>
    <x v="0"/>
    <n v="9.9499999999999993"/>
    <n v="19.899999999999999"/>
    <x v="0"/>
    <x v="0"/>
    <x v="0"/>
    <s v="57999 Pepper Wood Alley"/>
    <x v="0"/>
    <x v="0"/>
    <n v="7505"/>
    <x v="0"/>
  </r>
  <r>
    <x v="1"/>
    <x v="1"/>
    <x v="1"/>
    <x v="0"/>
    <n v="5"/>
    <x v="0"/>
    <x v="0"/>
    <x v="0"/>
    <n v="9.9499999999999993"/>
    <n v="49.75"/>
    <x v="1"/>
    <x v="1"/>
    <x v="1"/>
    <s v="80915 Montana Park"/>
    <x v="1"/>
    <x v="0"/>
    <n v="23285"/>
    <x v="1"/>
  </r>
  <r>
    <x v="2"/>
    <x v="2"/>
    <x v="2"/>
    <x v="0"/>
    <n v="6"/>
    <x v="0"/>
    <x v="0"/>
    <x v="0"/>
    <n v="9.9499999999999993"/>
    <n v="59.699999999999996"/>
    <x v="2"/>
    <x v="2"/>
    <x v="2"/>
    <s v="469 Paget Place"/>
    <x v="2"/>
    <x v="0"/>
    <n v="85715"/>
    <x v="0"/>
  </r>
  <r>
    <x v="3"/>
    <x v="3"/>
    <x v="3"/>
    <x v="1"/>
    <n v="2"/>
    <x v="1"/>
    <x v="1"/>
    <x v="1"/>
    <n v="3.8849999999999998"/>
    <n v="7.77"/>
    <x v="3"/>
    <x v="3"/>
    <x v="3"/>
    <s v="45098 Scott Drive"/>
    <x v="3"/>
    <x v="0"/>
    <n v="92415"/>
    <x v="0"/>
  </r>
  <r>
    <x v="0"/>
    <x v="0"/>
    <x v="0"/>
    <x v="2"/>
    <n v="5"/>
    <x v="2"/>
    <x v="0"/>
    <x v="2"/>
    <n v="8.25"/>
    <n v="41.25"/>
    <x v="0"/>
    <x v="0"/>
    <x v="0"/>
    <s v="57999 Pepper Wood Alley"/>
    <x v="0"/>
    <x v="0"/>
    <n v="7505"/>
    <x v="0"/>
  </r>
  <r>
    <x v="4"/>
    <x v="4"/>
    <x v="4"/>
    <x v="2"/>
    <n v="2"/>
    <x v="2"/>
    <x v="0"/>
    <x v="2"/>
    <n v="8.25"/>
    <n v="16.5"/>
    <x v="4"/>
    <x v="4"/>
    <x v="4"/>
    <s v="55 Dottie Court"/>
    <x v="4"/>
    <x v="0"/>
    <n v="14604"/>
    <x v="0"/>
  </r>
  <r>
    <x v="5"/>
    <x v="5"/>
    <x v="5"/>
    <x v="3"/>
    <n v="1"/>
    <x v="1"/>
    <x v="1"/>
    <x v="0"/>
    <n v="12.95"/>
    <n v="12.95"/>
    <x v="5"/>
    <x v="5"/>
    <x v="5"/>
    <s v="5214 Bartillon Park"/>
    <x v="5"/>
    <x v="0"/>
    <n v="78205"/>
    <x v="0"/>
  </r>
  <r>
    <x v="6"/>
    <x v="6"/>
    <x v="6"/>
    <x v="3"/>
    <n v="6"/>
    <x v="1"/>
    <x v="1"/>
    <x v="0"/>
    <n v="12.95"/>
    <n v="77.699999999999989"/>
    <x v="6"/>
    <x v="6"/>
    <x v="6"/>
    <s v="83517 Thierer Court"/>
    <x v="6"/>
    <x v="0"/>
    <n v="77240"/>
    <x v="1"/>
  </r>
  <r>
    <x v="7"/>
    <x v="7"/>
    <x v="7"/>
    <x v="4"/>
    <n v="2"/>
    <x v="2"/>
    <x v="0"/>
    <x v="0"/>
    <n v="13.75"/>
    <n v="27.5"/>
    <x v="7"/>
    <x v="2"/>
    <x v="7"/>
    <s v="38980 Manitowish Junction"/>
    <x v="7"/>
    <x v="1"/>
    <s v="N41"/>
    <x v="1"/>
  </r>
  <r>
    <x v="7"/>
    <x v="7"/>
    <x v="7"/>
    <x v="5"/>
    <n v="2"/>
    <x v="0"/>
    <x v="1"/>
    <x v="3"/>
    <n v="27.484999999999996"/>
    <n v="54.969999999999992"/>
    <x v="7"/>
    <x v="2"/>
    <x v="7"/>
    <s v="38980 Manitowish Junction"/>
    <x v="7"/>
    <x v="1"/>
    <s v="N41"/>
    <x v="1"/>
  </r>
  <r>
    <x v="8"/>
    <x v="8"/>
    <x v="8"/>
    <x v="6"/>
    <n v="6"/>
    <x v="1"/>
    <x v="0"/>
    <x v="1"/>
    <n v="3.375"/>
    <n v="20.25"/>
    <x v="8"/>
    <x v="7"/>
    <x v="8"/>
    <s v="3 Charing Cross Trail"/>
    <x v="8"/>
    <x v="0"/>
    <n v="97271"/>
    <x v="1"/>
  </r>
  <r>
    <x v="9"/>
    <x v="9"/>
    <x v="9"/>
    <x v="6"/>
    <n v="5"/>
    <x v="1"/>
    <x v="0"/>
    <x v="1"/>
    <n v="3.375"/>
    <n v="16.875"/>
    <x v="9"/>
    <x v="8"/>
    <x v="9"/>
    <s v="698 Canary Terrace"/>
    <x v="9"/>
    <x v="0"/>
    <n v="10060"/>
    <x v="0"/>
  </r>
  <r>
    <x v="10"/>
    <x v="10"/>
    <x v="10"/>
    <x v="6"/>
    <n v="5"/>
    <x v="1"/>
    <x v="0"/>
    <x v="1"/>
    <n v="3.375"/>
    <n v="16.875"/>
    <x v="10"/>
    <x v="9"/>
    <x v="10"/>
    <s v="5626 Darwin Avenue"/>
    <x v="10"/>
    <x v="1"/>
    <s v="V92"/>
    <x v="1"/>
  </r>
  <r>
    <x v="11"/>
    <x v="11"/>
    <x v="11"/>
    <x v="7"/>
    <n v="3"/>
    <x v="3"/>
    <x v="2"/>
    <x v="0"/>
    <n v="12.95"/>
    <n v="38.849999999999994"/>
    <x v="11"/>
    <x v="2"/>
    <x v="11"/>
    <s v="2651 Stoughton Place"/>
    <x v="11"/>
    <x v="0"/>
    <n v="18505"/>
    <x v="1"/>
  </r>
  <r>
    <x v="12"/>
    <x v="12"/>
    <x v="12"/>
    <x v="8"/>
    <n v="4"/>
    <x v="1"/>
    <x v="0"/>
    <x v="2"/>
    <n v="6.75"/>
    <n v="27"/>
    <x v="12"/>
    <x v="10"/>
    <x v="12"/>
    <s v="74 Bultman Plaza"/>
    <x v="12"/>
    <x v="0"/>
    <n v="94975"/>
    <x v="0"/>
  </r>
  <r>
    <x v="13"/>
    <x v="13"/>
    <x v="13"/>
    <x v="9"/>
    <n v="3"/>
    <x v="2"/>
    <x v="2"/>
    <x v="2"/>
    <n v="7.29"/>
    <n v="21.87"/>
    <x v="13"/>
    <x v="11"/>
    <x v="13"/>
    <s v="7005 Mariners Cove Place"/>
    <x v="13"/>
    <x v="0"/>
    <n v="45440"/>
    <x v="0"/>
  </r>
  <r>
    <x v="14"/>
    <x v="14"/>
    <x v="14"/>
    <x v="10"/>
    <n v="1"/>
    <x v="1"/>
    <x v="0"/>
    <x v="0"/>
    <n v="11.25"/>
    <n v="11.25"/>
    <x v="14"/>
    <x v="12"/>
    <x v="14"/>
    <s v="013 Talisman Terrace"/>
    <x v="14"/>
    <x v="0"/>
    <n v="80150"/>
    <x v="1"/>
  </r>
  <r>
    <x v="15"/>
    <x v="15"/>
    <x v="15"/>
    <x v="11"/>
    <n v="1"/>
    <x v="3"/>
    <x v="1"/>
    <x v="1"/>
    <n v="4.7549999999999999"/>
    <n v="4.7549999999999999"/>
    <x v="15"/>
    <x v="2"/>
    <x v="15"/>
    <s v="7 Straubel Road"/>
    <x v="15"/>
    <x v="1"/>
    <s v="P24"/>
    <x v="0"/>
  </r>
  <r>
    <x v="16"/>
    <x v="16"/>
    <x v="16"/>
    <x v="11"/>
    <n v="5"/>
    <x v="3"/>
    <x v="1"/>
    <x v="1"/>
    <n v="4.7549999999999999"/>
    <n v="23.774999999999999"/>
    <x v="16"/>
    <x v="13"/>
    <x v="2"/>
    <s v="40 Clemons Place"/>
    <x v="16"/>
    <x v="0"/>
    <n v="58207"/>
    <x v="1"/>
  </r>
  <r>
    <x v="17"/>
    <x v="17"/>
    <x v="17"/>
    <x v="12"/>
    <n v="3"/>
    <x v="0"/>
    <x v="0"/>
    <x v="2"/>
    <n v="5.97"/>
    <n v="17.91"/>
    <x v="17"/>
    <x v="14"/>
    <x v="16"/>
    <s v="949 Paget Parkway"/>
    <x v="17"/>
    <x v="0"/>
    <n v="90045"/>
    <x v="1"/>
  </r>
  <r>
    <x v="18"/>
    <x v="0"/>
    <x v="18"/>
    <x v="12"/>
    <n v="1"/>
    <x v="0"/>
    <x v="0"/>
    <x v="2"/>
    <n v="5.97"/>
    <n v="5.97"/>
    <x v="18"/>
    <x v="15"/>
    <x v="17"/>
    <s v="1 Reinke Avenue"/>
    <x v="17"/>
    <x v="0"/>
    <n v="90065"/>
    <x v="1"/>
  </r>
  <r>
    <x v="19"/>
    <x v="9"/>
    <x v="19"/>
    <x v="13"/>
    <n v="6"/>
    <x v="1"/>
    <x v="2"/>
    <x v="1"/>
    <n v="2.9849999999999999"/>
    <n v="17.91"/>
    <x v="19"/>
    <x v="16"/>
    <x v="18"/>
    <s v="9 Warrior Junction"/>
    <x v="18"/>
    <x v="0"/>
    <n v="49560"/>
    <x v="1"/>
  </r>
  <r>
    <x v="20"/>
    <x v="18"/>
    <x v="20"/>
    <x v="13"/>
    <n v="4"/>
    <x v="1"/>
    <x v="2"/>
    <x v="1"/>
    <n v="2.9849999999999999"/>
    <n v="11.94"/>
    <x v="20"/>
    <x v="17"/>
    <x v="19"/>
    <s v="1 Morningstar Lane"/>
    <x v="19"/>
    <x v="0"/>
    <n v="98682"/>
    <x v="0"/>
  </r>
  <r>
    <x v="21"/>
    <x v="19"/>
    <x v="21"/>
    <x v="14"/>
    <n v="3"/>
    <x v="1"/>
    <x v="2"/>
    <x v="2"/>
    <n v="5.97"/>
    <n v="17.91"/>
    <x v="21"/>
    <x v="18"/>
    <x v="20"/>
    <s v="79526 Bultman Lane"/>
    <x v="20"/>
    <x v="1"/>
    <s v="D04"/>
    <x v="1"/>
  </r>
  <r>
    <x v="22"/>
    <x v="20"/>
    <x v="22"/>
    <x v="14"/>
    <n v="6"/>
    <x v="1"/>
    <x v="2"/>
    <x v="2"/>
    <n v="5.97"/>
    <n v="35.82"/>
    <x v="22"/>
    <x v="2"/>
    <x v="21"/>
    <s v="95 Straubel Hill"/>
    <x v="21"/>
    <x v="0"/>
    <n v="80044"/>
    <x v="1"/>
  </r>
  <r>
    <x v="23"/>
    <x v="21"/>
    <x v="23"/>
    <x v="14"/>
    <n v="6"/>
    <x v="1"/>
    <x v="2"/>
    <x v="2"/>
    <n v="5.97"/>
    <n v="35.82"/>
    <x v="23"/>
    <x v="19"/>
    <x v="22"/>
    <s v="6966 Victoria Street"/>
    <x v="22"/>
    <x v="0"/>
    <n v="25362"/>
    <x v="1"/>
  </r>
  <r>
    <x v="24"/>
    <x v="22"/>
    <x v="24"/>
    <x v="15"/>
    <n v="4"/>
    <x v="1"/>
    <x v="2"/>
    <x v="0"/>
    <n v="9.9499999999999993"/>
    <n v="39.799999999999997"/>
    <x v="24"/>
    <x v="20"/>
    <x v="23"/>
    <s v="68 High Crossing Court"/>
    <x v="23"/>
    <x v="0"/>
    <n v="95160"/>
    <x v="1"/>
  </r>
  <r>
    <x v="25"/>
    <x v="12"/>
    <x v="25"/>
    <x v="15"/>
    <n v="4"/>
    <x v="1"/>
    <x v="2"/>
    <x v="0"/>
    <n v="9.9499999999999993"/>
    <n v="39.799999999999997"/>
    <x v="25"/>
    <x v="21"/>
    <x v="24"/>
    <s v="4389 Russell Way"/>
    <x v="24"/>
    <x v="1"/>
    <s v="Y25"/>
    <x v="0"/>
  </r>
  <r>
    <x v="26"/>
    <x v="23"/>
    <x v="26"/>
    <x v="16"/>
    <n v="5"/>
    <x v="2"/>
    <x v="1"/>
    <x v="3"/>
    <n v="34.154999999999994"/>
    <n v="170.77499999999998"/>
    <x v="26"/>
    <x v="22"/>
    <x v="25"/>
    <s v="28643 Bluejay Crossing"/>
    <x v="23"/>
    <x v="0"/>
    <n v="95194"/>
    <x v="0"/>
  </r>
  <r>
    <x v="27"/>
    <x v="24"/>
    <x v="27"/>
    <x v="17"/>
    <n v="4"/>
    <x v="1"/>
    <x v="2"/>
    <x v="3"/>
    <n v="22.884999999999998"/>
    <n v="91.539999999999992"/>
    <x v="27"/>
    <x v="23"/>
    <x v="2"/>
    <s v="496 Rockefeller Court"/>
    <x v="25"/>
    <x v="0"/>
    <n v="23514"/>
    <x v="1"/>
  </r>
  <r>
    <x v="28"/>
    <x v="25"/>
    <x v="28"/>
    <x v="18"/>
    <n v="2"/>
    <x v="0"/>
    <x v="2"/>
    <x v="3"/>
    <n v="20.584999999999997"/>
    <n v="41.169999999999995"/>
    <x v="28"/>
    <x v="24"/>
    <x v="2"/>
    <s v="331 Bunting Hill"/>
    <x v="26"/>
    <x v="0"/>
    <n v="41905"/>
    <x v="1"/>
  </r>
  <r>
    <x v="29"/>
    <x v="26"/>
    <x v="29"/>
    <x v="18"/>
    <n v="4"/>
    <x v="0"/>
    <x v="2"/>
    <x v="3"/>
    <n v="20.584999999999997"/>
    <n v="82.339999999999989"/>
    <x v="29"/>
    <x v="25"/>
    <x v="2"/>
    <s v="7337 Hayes Junction"/>
    <x v="27"/>
    <x v="1"/>
    <s v="F45"/>
    <x v="0"/>
  </r>
  <r>
    <x v="30"/>
    <x v="27"/>
    <x v="30"/>
    <x v="19"/>
    <n v="3"/>
    <x v="3"/>
    <x v="2"/>
    <x v="1"/>
    <n v="3.8849999999999998"/>
    <n v="11.654999999999999"/>
    <x v="30"/>
    <x v="26"/>
    <x v="26"/>
    <s v="827 Declaration Plaza"/>
    <x v="28"/>
    <x v="0"/>
    <n v="63131"/>
    <x v="0"/>
  </r>
  <r>
    <x v="31"/>
    <x v="28"/>
    <x v="31"/>
    <x v="20"/>
    <n v="5"/>
    <x v="0"/>
    <x v="0"/>
    <x v="3"/>
    <n v="22.884999999999998"/>
    <n v="114.42499999999998"/>
    <x v="31"/>
    <x v="27"/>
    <x v="2"/>
    <s v="022 Roth Place"/>
    <x v="29"/>
    <x v="0"/>
    <n v="19172"/>
    <x v="1"/>
  </r>
  <r>
    <x v="32"/>
    <x v="29"/>
    <x v="32"/>
    <x v="20"/>
    <n v="4"/>
    <x v="0"/>
    <x v="0"/>
    <x v="3"/>
    <n v="22.884999999999998"/>
    <n v="91.539999999999992"/>
    <x v="32"/>
    <x v="28"/>
    <x v="27"/>
    <s v="77965 Lawn Park"/>
    <x v="30"/>
    <x v="0"/>
    <n v="33982"/>
    <x v="0"/>
  </r>
  <r>
    <x v="33"/>
    <x v="30"/>
    <x v="33"/>
    <x v="20"/>
    <n v="5"/>
    <x v="0"/>
    <x v="0"/>
    <x v="3"/>
    <n v="22.884999999999998"/>
    <n v="114.42499999999998"/>
    <x v="33"/>
    <x v="29"/>
    <x v="28"/>
    <s v="0817 Dennis Street"/>
    <x v="31"/>
    <x v="0"/>
    <n v="55458"/>
    <x v="1"/>
  </r>
  <r>
    <x v="9"/>
    <x v="9"/>
    <x v="9"/>
    <x v="21"/>
    <n v="4"/>
    <x v="2"/>
    <x v="2"/>
    <x v="1"/>
    <n v="3.645"/>
    <n v="14.58"/>
    <x v="9"/>
    <x v="8"/>
    <x v="9"/>
    <s v="698 Canary Terrace"/>
    <x v="9"/>
    <x v="0"/>
    <n v="10060"/>
    <x v="0"/>
  </r>
  <r>
    <x v="34"/>
    <x v="31"/>
    <x v="34"/>
    <x v="21"/>
    <n v="2"/>
    <x v="2"/>
    <x v="2"/>
    <x v="1"/>
    <n v="3.645"/>
    <n v="7.29"/>
    <x v="34"/>
    <x v="30"/>
    <x v="29"/>
    <s v="8510 Merrick Road"/>
    <x v="32"/>
    <x v="0"/>
    <n v="6183"/>
    <x v="0"/>
  </r>
  <r>
    <x v="35"/>
    <x v="32"/>
    <x v="35"/>
    <x v="22"/>
    <n v="3"/>
    <x v="0"/>
    <x v="2"/>
    <x v="1"/>
    <n v="2.6849999999999996"/>
    <n v="8.0549999999999997"/>
    <x v="35"/>
    <x v="31"/>
    <x v="30"/>
    <s v="74 Shopko Way"/>
    <x v="33"/>
    <x v="0"/>
    <n v="84409"/>
    <x v="0"/>
  </r>
  <r>
    <x v="36"/>
    <x v="33"/>
    <x v="36"/>
    <x v="23"/>
    <n v="3"/>
    <x v="2"/>
    <x v="0"/>
    <x v="1"/>
    <n v="4.125"/>
    <n v="12.375"/>
    <x v="36"/>
    <x v="2"/>
    <x v="31"/>
    <s v="4 Mitchell Drive"/>
    <x v="30"/>
    <x v="0"/>
    <n v="33982"/>
    <x v="0"/>
  </r>
  <r>
    <x v="37"/>
    <x v="34"/>
    <x v="37"/>
    <x v="24"/>
    <n v="6"/>
    <x v="3"/>
    <x v="1"/>
    <x v="2"/>
    <n v="9.51"/>
    <n v="57.06"/>
    <x v="37"/>
    <x v="32"/>
    <x v="32"/>
    <s v="40915 Schlimgen Park"/>
    <x v="34"/>
    <x v="2"/>
    <s v="DN21"/>
    <x v="0"/>
  </r>
  <r>
    <x v="38"/>
    <x v="35"/>
    <x v="38"/>
    <x v="24"/>
    <n v="3"/>
    <x v="3"/>
    <x v="1"/>
    <x v="2"/>
    <n v="9.51"/>
    <n v="28.53"/>
    <x v="38"/>
    <x v="33"/>
    <x v="33"/>
    <s v="5 Forest Lane"/>
    <x v="35"/>
    <x v="0"/>
    <n v="80291"/>
    <x v="1"/>
  </r>
  <r>
    <x v="39"/>
    <x v="36"/>
    <x v="39"/>
    <x v="25"/>
    <n v="2"/>
    <x v="3"/>
    <x v="1"/>
    <x v="3"/>
    <n v="36.454999999999998"/>
    <n v="72.91"/>
    <x v="39"/>
    <x v="2"/>
    <x v="34"/>
    <s v="7625 Starling Court"/>
    <x v="36"/>
    <x v="0"/>
    <n v="2216"/>
    <x v="1"/>
  </r>
  <r>
    <x v="22"/>
    <x v="20"/>
    <x v="22"/>
    <x v="26"/>
    <n v="5"/>
    <x v="3"/>
    <x v="0"/>
    <x v="1"/>
    <n v="4.3650000000000002"/>
    <n v="21.825000000000003"/>
    <x v="22"/>
    <x v="2"/>
    <x v="21"/>
    <s v="95 Straubel Hill"/>
    <x v="21"/>
    <x v="0"/>
    <n v="80044"/>
    <x v="1"/>
  </r>
  <r>
    <x v="40"/>
    <x v="37"/>
    <x v="40"/>
    <x v="26"/>
    <n v="2"/>
    <x v="3"/>
    <x v="0"/>
    <x v="1"/>
    <n v="4.3650000000000002"/>
    <n v="8.73"/>
    <x v="40"/>
    <x v="34"/>
    <x v="35"/>
    <s v="7118 Holmberg Court"/>
    <x v="37"/>
    <x v="0"/>
    <n v="72204"/>
    <x v="1"/>
  </r>
  <r>
    <x v="22"/>
    <x v="20"/>
    <x v="22"/>
    <x v="27"/>
    <n v="6"/>
    <x v="3"/>
    <x v="0"/>
    <x v="2"/>
    <n v="8.73"/>
    <n v="52.38"/>
    <x v="22"/>
    <x v="2"/>
    <x v="21"/>
    <s v="95 Straubel Hill"/>
    <x v="21"/>
    <x v="0"/>
    <n v="80044"/>
    <x v="1"/>
  </r>
  <r>
    <x v="41"/>
    <x v="38"/>
    <x v="41"/>
    <x v="28"/>
    <n v="3"/>
    <x v="3"/>
    <x v="0"/>
    <x v="0"/>
    <n v="14.55"/>
    <n v="43.650000000000006"/>
    <x v="41"/>
    <x v="2"/>
    <x v="36"/>
    <s v="664 Erie Place"/>
    <x v="38"/>
    <x v="0"/>
    <n v="70116"/>
    <x v="1"/>
  </r>
  <r>
    <x v="42"/>
    <x v="39"/>
    <x v="42"/>
    <x v="29"/>
    <n v="6"/>
    <x v="3"/>
    <x v="2"/>
    <x v="3"/>
    <n v="29.784999999999997"/>
    <n v="178.70999999999998"/>
    <x v="42"/>
    <x v="35"/>
    <x v="37"/>
    <s v="28 Loftsgordon Place"/>
    <x v="39"/>
    <x v="0"/>
    <n v="10469"/>
    <x v="1"/>
  </r>
  <r>
    <x v="43"/>
    <x v="40"/>
    <x v="43"/>
    <x v="30"/>
    <n v="2"/>
    <x v="2"/>
    <x v="0"/>
    <x v="3"/>
    <n v="31.624999999999996"/>
    <n v="63.249999999999993"/>
    <x v="43"/>
    <x v="2"/>
    <x v="38"/>
    <s v="7586 Logan Avenue"/>
    <x v="40"/>
    <x v="0"/>
    <n v="35205"/>
    <x v="0"/>
  </r>
  <r>
    <x v="44"/>
    <x v="41"/>
    <x v="44"/>
    <x v="3"/>
    <n v="3"/>
    <x v="1"/>
    <x v="1"/>
    <x v="0"/>
    <n v="12.95"/>
    <n v="38.849999999999994"/>
    <x v="44"/>
    <x v="36"/>
    <x v="39"/>
    <s v="5892 Hauk Drive"/>
    <x v="41"/>
    <x v="0"/>
    <n v="20409"/>
    <x v="1"/>
  </r>
  <r>
    <x v="45"/>
    <x v="42"/>
    <x v="45"/>
    <x v="31"/>
    <n v="2"/>
    <x v="3"/>
    <x v="2"/>
    <x v="2"/>
    <n v="7.77"/>
    <n v="15.54"/>
    <x v="45"/>
    <x v="37"/>
    <x v="40"/>
    <s v="925 Barby Circle"/>
    <x v="42"/>
    <x v="0"/>
    <n v="33355"/>
    <x v="1"/>
  </r>
  <r>
    <x v="46"/>
    <x v="43"/>
    <x v="46"/>
    <x v="25"/>
    <n v="4"/>
    <x v="3"/>
    <x v="1"/>
    <x v="3"/>
    <n v="36.454999999999998"/>
    <n v="145.82"/>
    <x v="46"/>
    <x v="38"/>
    <x v="41"/>
    <s v="88 Blue Bill Park Avenue"/>
    <x v="43"/>
    <x v="1"/>
    <s v="D6W"/>
    <x v="0"/>
  </r>
  <r>
    <x v="47"/>
    <x v="44"/>
    <x v="47"/>
    <x v="12"/>
    <n v="5"/>
    <x v="0"/>
    <x v="0"/>
    <x v="2"/>
    <n v="5.97"/>
    <n v="29.849999999999998"/>
    <x v="47"/>
    <x v="39"/>
    <x v="2"/>
    <s v="126 Valley Edge Street"/>
    <x v="44"/>
    <x v="2"/>
    <s v="PH43"/>
    <x v="1"/>
  </r>
  <r>
    <x v="47"/>
    <x v="44"/>
    <x v="47"/>
    <x v="25"/>
    <n v="2"/>
    <x v="3"/>
    <x v="1"/>
    <x v="3"/>
    <n v="36.454999999999998"/>
    <n v="72.91"/>
    <x v="47"/>
    <x v="39"/>
    <x v="2"/>
    <s v="126 Valley Edge Street"/>
    <x v="44"/>
    <x v="2"/>
    <s v="PH43"/>
    <x v="1"/>
  </r>
  <r>
    <x v="48"/>
    <x v="45"/>
    <x v="48"/>
    <x v="28"/>
    <n v="5"/>
    <x v="3"/>
    <x v="0"/>
    <x v="0"/>
    <n v="14.55"/>
    <n v="72.75"/>
    <x v="48"/>
    <x v="40"/>
    <x v="42"/>
    <s v="97490 Susan Avenue"/>
    <x v="45"/>
    <x v="0"/>
    <n v="43666"/>
    <x v="1"/>
  </r>
  <r>
    <x v="49"/>
    <x v="46"/>
    <x v="49"/>
    <x v="32"/>
    <n v="3"/>
    <x v="3"/>
    <x v="1"/>
    <x v="0"/>
    <n v="15.85"/>
    <n v="47.55"/>
    <x v="49"/>
    <x v="2"/>
    <x v="43"/>
    <s v="44 Oneill Parkway"/>
    <x v="46"/>
    <x v="0"/>
    <n v="8650"/>
    <x v="1"/>
  </r>
  <r>
    <x v="50"/>
    <x v="47"/>
    <x v="50"/>
    <x v="21"/>
    <n v="3"/>
    <x v="2"/>
    <x v="2"/>
    <x v="1"/>
    <n v="3.645"/>
    <n v="10.935"/>
    <x v="50"/>
    <x v="41"/>
    <x v="44"/>
    <s v="6 Knutson Pass"/>
    <x v="47"/>
    <x v="0"/>
    <n v="33686"/>
    <x v="0"/>
  </r>
  <r>
    <x v="51"/>
    <x v="48"/>
    <x v="51"/>
    <x v="33"/>
    <n v="4"/>
    <x v="2"/>
    <x v="1"/>
    <x v="0"/>
    <n v="14.85"/>
    <n v="59.4"/>
    <x v="51"/>
    <x v="42"/>
    <x v="45"/>
    <s v="2484 Reindahl Court"/>
    <x v="48"/>
    <x v="0"/>
    <n v="32590"/>
    <x v="1"/>
  </r>
  <r>
    <x v="52"/>
    <x v="49"/>
    <x v="52"/>
    <x v="29"/>
    <n v="3"/>
    <x v="3"/>
    <x v="2"/>
    <x v="3"/>
    <n v="29.784999999999997"/>
    <n v="89.35499999999999"/>
    <x v="52"/>
    <x v="2"/>
    <x v="46"/>
    <s v="3 Mockingbird Plaza"/>
    <x v="49"/>
    <x v="0"/>
    <n v="33543"/>
    <x v="0"/>
  </r>
  <r>
    <x v="53"/>
    <x v="50"/>
    <x v="53"/>
    <x v="27"/>
    <n v="3"/>
    <x v="3"/>
    <x v="0"/>
    <x v="2"/>
    <n v="8.73"/>
    <n v="26.19"/>
    <x v="53"/>
    <x v="43"/>
    <x v="2"/>
    <s v="9120 Harbort Terrace"/>
    <x v="50"/>
    <x v="0"/>
    <n v="55123"/>
    <x v="0"/>
  </r>
  <r>
    <x v="54"/>
    <x v="51"/>
    <x v="54"/>
    <x v="17"/>
    <n v="5"/>
    <x v="1"/>
    <x v="2"/>
    <x v="3"/>
    <n v="22.884999999999998"/>
    <n v="114.42499999999998"/>
    <x v="54"/>
    <x v="44"/>
    <x v="47"/>
    <s v="394 Logan Road"/>
    <x v="51"/>
    <x v="0"/>
    <n v="46862"/>
    <x v="1"/>
  </r>
  <r>
    <x v="55"/>
    <x v="52"/>
    <x v="55"/>
    <x v="34"/>
    <n v="5"/>
    <x v="0"/>
    <x v="2"/>
    <x v="2"/>
    <n v="5.3699999999999992"/>
    <n v="26.849999999999994"/>
    <x v="55"/>
    <x v="2"/>
    <x v="48"/>
    <s v="5841 Atwood Lane"/>
    <x v="52"/>
    <x v="2"/>
    <s v="NN4"/>
    <x v="0"/>
  </r>
  <r>
    <x v="56"/>
    <x v="53"/>
    <x v="56"/>
    <x v="11"/>
    <n v="5"/>
    <x v="3"/>
    <x v="1"/>
    <x v="1"/>
    <n v="4.7549999999999999"/>
    <n v="23.774999999999999"/>
    <x v="56"/>
    <x v="2"/>
    <x v="49"/>
    <s v="856 Bonner Parkway"/>
    <x v="53"/>
    <x v="0"/>
    <n v="34114"/>
    <x v="0"/>
  </r>
  <r>
    <x v="57"/>
    <x v="54"/>
    <x v="57"/>
    <x v="8"/>
    <n v="1"/>
    <x v="1"/>
    <x v="0"/>
    <x v="2"/>
    <n v="6.75"/>
    <n v="6.75"/>
    <x v="57"/>
    <x v="45"/>
    <x v="50"/>
    <s v="31 Northport Terrace"/>
    <x v="54"/>
    <x v="0"/>
    <n v="60681"/>
    <x v="1"/>
  </r>
  <r>
    <x v="58"/>
    <x v="55"/>
    <x v="58"/>
    <x v="12"/>
    <n v="6"/>
    <x v="0"/>
    <x v="0"/>
    <x v="2"/>
    <n v="5.97"/>
    <n v="35.82"/>
    <x v="58"/>
    <x v="2"/>
    <x v="51"/>
    <s v="48053 8th Crossing"/>
    <x v="55"/>
    <x v="0"/>
    <n v="7104"/>
    <x v="0"/>
  </r>
  <r>
    <x v="59"/>
    <x v="56"/>
    <x v="59"/>
    <x v="18"/>
    <n v="4"/>
    <x v="0"/>
    <x v="2"/>
    <x v="3"/>
    <n v="20.584999999999997"/>
    <n v="82.339999999999989"/>
    <x v="59"/>
    <x v="46"/>
    <x v="52"/>
    <s v="1 Sherman Alley"/>
    <x v="56"/>
    <x v="0"/>
    <n v="22184"/>
    <x v="0"/>
  </r>
  <r>
    <x v="60"/>
    <x v="57"/>
    <x v="60"/>
    <x v="35"/>
    <n v="1"/>
    <x v="0"/>
    <x v="1"/>
    <x v="2"/>
    <n v="7.169999999999999"/>
    <n v="7.169999999999999"/>
    <x v="60"/>
    <x v="47"/>
    <x v="53"/>
    <s v="710 Prairie Rose Terrace"/>
    <x v="57"/>
    <x v="0"/>
    <n v="76178"/>
    <x v="0"/>
  </r>
  <r>
    <x v="61"/>
    <x v="58"/>
    <x v="61"/>
    <x v="11"/>
    <n v="2"/>
    <x v="3"/>
    <x v="1"/>
    <x v="1"/>
    <n v="4.7549999999999999"/>
    <n v="9.51"/>
    <x v="61"/>
    <x v="48"/>
    <x v="54"/>
    <s v="0780 Anthes Plaza"/>
    <x v="58"/>
    <x v="0"/>
    <n v="91505"/>
    <x v="1"/>
  </r>
  <r>
    <x v="62"/>
    <x v="59"/>
    <x v="62"/>
    <x v="36"/>
    <n v="1"/>
    <x v="0"/>
    <x v="0"/>
    <x v="1"/>
    <n v="2.9849999999999999"/>
    <n v="2.9849999999999999"/>
    <x v="62"/>
    <x v="49"/>
    <x v="55"/>
    <s v="2081 Mariners Cove Drive"/>
    <x v="59"/>
    <x v="0"/>
    <n v="37665"/>
    <x v="1"/>
  </r>
  <r>
    <x v="63"/>
    <x v="60"/>
    <x v="63"/>
    <x v="0"/>
    <n v="6"/>
    <x v="0"/>
    <x v="0"/>
    <x v="0"/>
    <n v="9.9499999999999993"/>
    <n v="59.699999999999996"/>
    <x v="63"/>
    <x v="50"/>
    <x v="56"/>
    <s v="21 Schmedeman Crossing"/>
    <x v="60"/>
    <x v="2"/>
    <s v="L33"/>
    <x v="0"/>
  </r>
  <r>
    <x v="64"/>
    <x v="61"/>
    <x v="64"/>
    <x v="16"/>
    <n v="4"/>
    <x v="2"/>
    <x v="1"/>
    <x v="3"/>
    <n v="34.154999999999994"/>
    <n v="136.61999999999998"/>
    <x v="64"/>
    <x v="51"/>
    <x v="57"/>
    <s v="7123 Algoma Center"/>
    <x v="61"/>
    <x v="0"/>
    <n v="43231"/>
    <x v="1"/>
  </r>
  <r>
    <x v="65"/>
    <x v="62"/>
    <x v="65"/>
    <x v="11"/>
    <n v="2"/>
    <x v="3"/>
    <x v="1"/>
    <x v="1"/>
    <n v="4.7549999999999999"/>
    <n v="9.51"/>
    <x v="65"/>
    <x v="52"/>
    <x v="58"/>
    <s v="4752 International Point"/>
    <x v="62"/>
    <x v="1"/>
    <s v="P17"/>
    <x v="1"/>
  </r>
  <r>
    <x v="66"/>
    <x v="63"/>
    <x v="66"/>
    <x v="37"/>
    <n v="3"/>
    <x v="1"/>
    <x v="0"/>
    <x v="3"/>
    <n v="25.874999999999996"/>
    <n v="77.624999999999986"/>
    <x v="66"/>
    <x v="2"/>
    <x v="59"/>
    <s v="731 David Park"/>
    <x v="38"/>
    <x v="0"/>
    <n v="70183"/>
    <x v="1"/>
  </r>
  <r>
    <x v="67"/>
    <x v="64"/>
    <x v="67"/>
    <x v="26"/>
    <n v="5"/>
    <x v="3"/>
    <x v="0"/>
    <x v="1"/>
    <n v="4.3650000000000002"/>
    <n v="21.825000000000003"/>
    <x v="67"/>
    <x v="2"/>
    <x v="60"/>
    <s v="247 Helena Drive"/>
    <x v="63"/>
    <x v="0"/>
    <n v="28230"/>
    <x v="0"/>
  </r>
  <r>
    <x v="68"/>
    <x v="65"/>
    <x v="68"/>
    <x v="38"/>
    <n v="2"/>
    <x v="2"/>
    <x v="1"/>
    <x v="2"/>
    <n v="8.91"/>
    <n v="17.82"/>
    <x v="68"/>
    <x v="53"/>
    <x v="61"/>
    <s v="0 Grasskamp Lane"/>
    <x v="64"/>
    <x v="0"/>
    <n v="1114"/>
    <x v="0"/>
  </r>
  <r>
    <x v="69"/>
    <x v="66"/>
    <x v="69"/>
    <x v="39"/>
    <n v="6"/>
    <x v="0"/>
    <x v="2"/>
    <x v="0"/>
    <n v="8.9499999999999993"/>
    <n v="53.699999999999996"/>
    <x v="69"/>
    <x v="54"/>
    <x v="62"/>
    <s v="9513 Meadow Ridge Parkway"/>
    <x v="65"/>
    <x v="1"/>
    <s v="V31"/>
    <x v="0"/>
  </r>
  <r>
    <x v="70"/>
    <x v="67"/>
    <x v="70"/>
    <x v="40"/>
    <n v="1"/>
    <x v="0"/>
    <x v="1"/>
    <x v="1"/>
    <n v="3.5849999999999995"/>
    <n v="3.5849999999999995"/>
    <x v="70"/>
    <x v="2"/>
    <x v="63"/>
    <s v="4418 Quincy Terrace"/>
    <x v="66"/>
    <x v="1"/>
    <s v="A41"/>
    <x v="0"/>
  </r>
  <r>
    <x v="71"/>
    <x v="68"/>
    <x v="71"/>
    <x v="21"/>
    <n v="2"/>
    <x v="2"/>
    <x v="2"/>
    <x v="1"/>
    <n v="3.645"/>
    <n v="7.29"/>
    <x v="71"/>
    <x v="55"/>
    <x v="64"/>
    <s v="45 Marcy Crossing"/>
    <x v="67"/>
    <x v="0"/>
    <n v="79705"/>
    <x v="1"/>
  </r>
  <r>
    <x v="72"/>
    <x v="69"/>
    <x v="72"/>
    <x v="8"/>
    <n v="6"/>
    <x v="1"/>
    <x v="0"/>
    <x v="2"/>
    <n v="6.75"/>
    <n v="40.5"/>
    <x v="72"/>
    <x v="56"/>
    <x v="65"/>
    <s v="74 Atwood Lane"/>
    <x v="68"/>
    <x v="0"/>
    <n v="75323"/>
    <x v="0"/>
  </r>
  <r>
    <x v="73"/>
    <x v="70"/>
    <x v="73"/>
    <x v="41"/>
    <n v="4"/>
    <x v="0"/>
    <x v="1"/>
    <x v="0"/>
    <n v="11.95"/>
    <n v="47.8"/>
    <x v="73"/>
    <x v="57"/>
    <x v="66"/>
    <s v="817 Ridgeway Hill"/>
    <x v="69"/>
    <x v="0"/>
    <n v="20189"/>
    <x v="1"/>
  </r>
  <r>
    <x v="74"/>
    <x v="71"/>
    <x v="74"/>
    <x v="42"/>
    <n v="5"/>
    <x v="1"/>
    <x v="1"/>
    <x v="2"/>
    <n v="7.77"/>
    <n v="38.849999999999994"/>
    <x v="74"/>
    <x v="58"/>
    <x v="67"/>
    <s v="12 Oakridge Court"/>
    <x v="70"/>
    <x v="0"/>
    <n v="94627"/>
    <x v="0"/>
  </r>
  <r>
    <x v="75"/>
    <x v="72"/>
    <x v="75"/>
    <x v="25"/>
    <n v="3"/>
    <x v="3"/>
    <x v="1"/>
    <x v="3"/>
    <n v="36.454999999999998"/>
    <n v="109.36499999999999"/>
    <x v="75"/>
    <x v="59"/>
    <x v="68"/>
    <s v="4 Farmco Place"/>
    <x v="71"/>
    <x v="0"/>
    <n v="80930"/>
    <x v="0"/>
  </r>
  <r>
    <x v="76"/>
    <x v="73"/>
    <x v="76"/>
    <x v="43"/>
    <n v="3"/>
    <x v="3"/>
    <x v="0"/>
    <x v="3"/>
    <n v="33.464999999999996"/>
    <n v="100.39499999999998"/>
    <x v="76"/>
    <x v="60"/>
    <x v="69"/>
    <s v="595 Melby Avenue"/>
    <x v="72"/>
    <x v="1"/>
    <s v="H54"/>
    <x v="0"/>
  </r>
  <r>
    <x v="77"/>
    <x v="74"/>
    <x v="77"/>
    <x v="18"/>
    <n v="4"/>
    <x v="0"/>
    <x v="2"/>
    <x v="3"/>
    <n v="20.584999999999997"/>
    <n v="82.339999999999989"/>
    <x v="77"/>
    <x v="2"/>
    <x v="70"/>
    <s v="80 Jana Avenue"/>
    <x v="73"/>
    <x v="0"/>
    <n v="14205"/>
    <x v="0"/>
  </r>
  <r>
    <x v="78"/>
    <x v="75"/>
    <x v="78"/>
    <x v="24"/>
    <n v="1"/>
    <x v="3"/>
    <x v="1"/>
    <x v="2"/>
    <n v="9.51"/>
    <n v="9.51"/>
    <x v="78"/>
    <x v="61"/>
    <x v="71"/>
    <s v="1325 Jay Terrace"/>
    <x v="74"/>
    <x v="0"/>
    <n v="93715"/>
    <x v="1"/>
  </r>
  <r>
    <x v="79"/>
    <x v="76"/>
    <x v="79"/>
    <x v="44"/>
    <n v="3"/>
    <x v="1"/>
    <x v="1"/>
    <x v="3"/>
    <n v="29.784999999999997"/>
    <n v="89.35499999999999"/>
    <x v="79"/>
    <x v="62"/>
    <x v="2"/>
    <s v="8 Buell Junction"/>
    <x v="57"/>
    <x v="0"/>
    <n v="76121"/>
    <x v="1"/>
  </r>
  <r>
    <x v="79"/>
    <x v="76"/>
    <x v="79"/>
    <x v="13"/>
    <n v="4"/>
    <x v="1"/>
    <x v="2"/>
    <x v="1"/>
    <n v="2.9849999999999999"/>
    <n v="11.94"/>
    <x v="79"/>
    <x v="62"/>
    <x v="2"/>
    <s v="8 Buell Junction"/>
    <x v="57"/>
    <x v="0"/>
    <n v="76121"/>
    <x v="1"/>
  </r>
  <r>
    <x v="80"/>
    <x v="77"/>
    <x v="80"/>
    <x v="10"/>
    <n v="3"/>
    <x v="1"/>
    <x v="0"/>
    <x v="0"/>
    <n v="11.25"/>
    <n v="33.75"/>
    <x v="80"/>
    <x v="63"/>
    <x v="2"/>
    <s v="67319 Redwing Parkway"/>
    <x v="75"/>
    <x v="0"/>
    <n v="77705"/>
    <x v="1"/>
  </r>
  <r>
    <x v="81"/>
    <x v="78"/>
    <x v="81"/>
    <x v="41"/>
    <n v="3"/>
    <x v="0"/>
    <x v="1"/>
    <x v="0"/>
    <n v="11.95"/>
    <n v="35.849999999999994"/>
    <x v="81"/>
    <x v="64"/>
    <x v="2"/>
    <s v="92 Becker Circle"/>
    <x v="76"/>
    <x v="0"/>
    <n v="89519"/>
    <x v="1"/>
  </r>
  <r>
    <x v="82"/>
    <x v="79"/>
    <x v="82"/>
    <x v="3"/>
    <n v="6"/>
    <x v="1"/>
    <x v="1"/>
    <x v="0"/>
    <n v="12.95"/>
    <n v="77.699999999999989"/>
    <x v="82"/>
    <x v="65"/>
    <x v="72"/>
    <s v="426 Division Avenue"/>
    <x v="77"/>
    <x v="0"/>
    <n v="64136"/>
    <x v="1"/>
  </r>
  <r>
    <x v="83"/>
    <x v="80"/>
    <x v="83"/>
    <x v="3"/>
    <n v="4"/>
    <x v="1"/>
    <x v="1"/>
    <x v="0"/>
    <n v="12.95"/>
    <n v="51.8"/>
    <x v="83"/>
    <x v="2"/>
    <x v="73"/>
    <s v="290 Ilene Street"/>
    <x v="43"/>
    <x v="1"/>
    <s v="D6W"/>
    <x v="0"/>
  </r>
  <r>
    <x v="84"/>
    <x v="81"/>
    <x v="84"/>
    <x v="37"/>
    <n v="4"/>
    <x v="1"/>
    <x v="0"/>
    <x v="3"/>
    <n v="25.874999999999996"/>
    <n v="103.49999999999999"/>
    <x v="84"/>
    <x v="66"/>
    <x v="74"/>
    <s v="0062 Spenser Place"/>
    <x v="78"/>
    <x v="0"/>
    <n v="92878"/>
    <x v="1"/>
  </r>
  <r>
    <x v="85"/>
    <x v="82"/>
    <x v="85"/>
    <x v="33"/>
    <n v="3"/>
    <x v="2"/>
    <x v="1"/>
    <x v="0"/>
    <n v="14.85"/>
    <n v="44.55"/>
    <x v="85"/>
    <x v="2"/>
    <x v="75"/>
    <s v="7 Brentwood Plaza"/>
    <x v="79"/>
    <x v="0"/>
    <n v="78759"/>
    <x v="0"/>
  </r>
  <r>
    <x v="86"/>
    <x v="83"/>
    <x v="86"/>
    <x v="38"/>
    <n v="4"/>
    <x v="2"/>
    <x v="1"/>
    <x v="2"/>
    <n v="8.91"/>
    <n v="35.64"/>
    <x v="86"/>
    <x v="67"/>
    <x v="76"/>
    <s v="3658 Jenna Street"/>
    <x v="80"/>
    <x v="2"/>
    <s v="LE15"/>
    <x v="0"/>
  </r>
  <r>
    <x v="87"/>
    <x v="84"/>
    <x v="87"/>
    <x v="13"/>
    <n v="6"/>
    <x v="1"/>
    <x v="2"/>
    <x v="1"/>
    <n v="2.9849999999999999"/>
    <n v="17.91"/>
    <x v="87"/>
    <x v="2"/>
    <x v="2"/>
    <s v="30178 Claremont Road"/>
    <x v="81"/>
    <x v="1"/>
    <s v="A63"/>
    <x v="0"/>
  </r>
  <r>
    <x v="88"/>
    <x v="85"/>
    <x v="88"/>
    <x v="37"/>
    <n v="6"/>
    <x v="1"/>
    <x v="0"/>
    <x v="3"/>
    <n v="25.874999999999996"/>
    <n v="155.24999999999997"/>
    <x v="88"/>
    <x v="68"/>
    <x v="2"/>
    <s v="567 Artisan Place"/>
    <x v="74"/>
    <x v="0"/>
    <n v="93762"/>
    <x v="1"/>
  </r>
  <r>
    <x v="89"/>
    <x v="86"/>
    <x v="89"/>
    <x v="13"/>
    <n v="2"/>
    <x v="1"/>
    <x v="2"/>
    <x v="1"/>
    <n v="2.9849999999999999"/>
    <n v="5.97"/>
    <x v="89"/>
    <x v="69"/>
    <x v="2"/>
    <s v="0263 Golf Street"/>
    <x v="28"/>
    <x v="0"/>
    <n v="63150"/>
    <x v="1"/>
  </r>
  <r>
    <x v="90"/>
    <x v="87"/>
    <x v="90"/>
    <x v="8"/>
    <n v="2"/>
    <x v="1"/>
    <x v="0"/>
    <x v="2"/>
    <n v="6.75"/>
    <n v="13.5"/>
    <x v="90"/>
    <x v="70"/>
    <x v="77"/>
    <s v="41598 Everett Drive"/>
    <x v="74"/>
    <x v="0"/>
    <n v="93726"/>
    <x v="1"/>
  </r>
  <r>
    <x v="91"/>
    <x v="16"/>
    <x v="91"/>
    <x v="13"/>
    <n v="1"/>
    <x v="1"/>
    <x v="2"/>
    <x v="1"/>
    <n v="2.9849999999999999"/>
    <n v="2.9849999999999999"/>
    <x v="91"/>
    <x v="2"/>
    <x v="78"/>
    <s v="251 Welch Parkway"/>
    <x v="82"/>
    <x v="1"/>
    <s v="A86"/>
    <x v="1"/>
  </r>
  <r>
    <x v="92"/>
    <x v="88"/>
    <x v="92"/>
    <x v="26"/>
    <n v="3"/>
    <x v="3"/>
    <x v="0"/>
    <x v="1"/>
    <n v="4.3650000000000002"/>
    <n v="13.095000000000001"/>
    <x v="92"/>
    <x v="2"/>
    <x v="79"/>
    <s v="8671 David Park"/>
    <x v="61"/>
    <x v="0"/>
    <n v="43210"/>
    <x v="0"/>
  </r>
  <r>
    <x v="93"/>
    <x v="89"/>
    <x v="93"/>
    <x v="1"/>
    <n v="2"/>
    <x v="1"/>
    <x v="1"/>
    <x v="1"/>
    <n v="3.8849999999999998"/>
    <n v="7.77"/>
    <x v="93"/>
    <x v="2"/>
    <x v="80"/>
    <s v="7700 Melby Park"/>
    <x v="83"/>
    <x v="0"/>
    <n v="95205"/>
    <x v="0"/>
  </r>
  <r>
    <x v="94"/>
    <x v="90"/>
    <x v="94"/>
    <x v="29"/>
    <n v="5"/>
    <x v="3"/>
    <x v="2"/>
    <x v="3"/>
    <n v="29.784999999999997"/>
    <n v="148.92499999999998"/>
    <x v="94"/>
    <x v="71"/>
    <x v="81"/>
    <s v="12461 Dryden Pass"/>
    <x v="84"/>
    <x v="1"/>
    <s v="E25"/>
    <x v="0"/>
  </r>
  <r>
    <x v="95"/>
    <x v="91"/>
    <x v="95"/>
    <x v="7"/>
    <n v="3"/>
    <x v="3"/>
    <x v="2"/>
    <x v="0"/>
    <n v="12.95"/>
    <n v="38.849999999999994"/>
    <x v="95"/>
    <x v="72"/>
    <x v="82"/>
    <s v="7 Northland Court"/>
    <x v="85"/>
    <x v="1"/>
    <s v="A86"/>
    <x v="0"/>
  </r>
  <r>
    <x v="96"/>
    <x v="92"/>
    <x v="96"/>
    <x v="36"/>
    <n v="4"/>
    <x v="0"/>
    <x v="0"/>
    <x v="1"/>
    <n v="2.9849999999999999"/>
    <n v="11.94"/>
    <x v="96"/>
    <x v="73"/>
    <x v="83"/>
    <s v="6168 Westend Plaza"/>
    <x v="4"/>
    <x v="0"/>
    <n v="14652"/>
    <x v="1"/>
  </r>
  <r>
    <x v="97"/>
    <x v="93"/>
    <x v="97"/>
    <x v="28"/>
    <n v="6"/>
    <x v="3"/>
    <x v="0"/>
    <x v="0"/>
    <n v="14.55"/>
    <n v="87.300000000000011"/>
    <x v="97"/>
    <x v="74"/>
    <x v="84"/>
    <s v="62 Amoth Terrace"/>
    <x v="86"/>
    <x v="0"/>
    <n v="35487"/>
    <x v="1"/>
  </r>
  <r>
    <x v="98"/>
    <x v="94"/>
    <x v="98"/>
    <x v="8"/>
    <n v="6"/>
    <x v="1"/>
    <x v="0"/>
    <x v="2"/>
    <n v="6.75"/>
    <n v="40.5"/>
    <x v="98"/>
    <x v="75"/>
    <x v="85"/>
    <s v="378 Shopko Center"/>
    <x v="6"/>
    <x v="0"/>
    <n v="77260"/>
    <x v="0"/>
  </r>
  <r>
    <x v="99"/>
    <x v="95"/>
    <x v="99"/>
    <x v="45"/>
    <n v="2"/>
    <x v="2"/>
    <x v="2"/>
    <x v="0"/>
    <n v="12.15"/>
    <n v="24.3"/>
    <x v="99"/>
    <x v="76"/>
    <x v="86"/>
    <s v="778 Summer Ridge Junction"/>
    <x v="87"/>
    <x v="0"/>
    <n v="88514"/>
    <x v="1"/>
  </r>
  <r>
    <x v="100"/>
    <x v="96"/>
    <x v="100"/>
    <x v="12"/>
    <n v="3"/>
    <x v="0"/>
    <x v="0"/>
    <x v="2"/>
    <n v="5.97"/>
    <n v="17.91"/>
    <x v="100"/>
    <x v="77"/>
    <x v="87"/>
    <s v="7 Dorton Terrace"/>
    <x v="71"/>
    <x v="0"/>
    <n v="80935"/>
    <x v="0"/>
  </r>
  <r>
    <x v="101"/>
    <x v="97"/>
    <x v="101"/>
    <x v="8"/>
    <n v="4"/>
    <x v="1"/>
    <x v="0"/>
    <x v="2"/>
    <n v="6.75"/>
    <n v="27"/>
    <x v="101"/>
    <x v="2"/>
    <x v="88"/>
    <s v="07 Roxbury Street"/>
    <x v="51"/>
    <x v="0"/>
    <n v="46862"/>
    <x v="1"/>
  </r>
  <r>
    <x v="102"/>
    <x v="98"/>
    <x v="102"/>
    <x v="31"/>
    <n v="1"/>
    <x v="3"/>
    <x v="2"/>
    <x v="2"/>
    <n v="7.77"/>
    <n v="7.77"/>
    <x v="102"/>
    <x v="78"/>
    <x v="89"/>
    <s v="58147 Eagle Crest Court"/>
    <x v="88"/>
    <x v="0"/>
    <n v="11054"/>
    <x v="0"/>
  </r>
  <r>
    <x v="103"/>
    <x v="99"/>
    <x v="103"/>
    <x v="46"/>
    <n v="3"/>
    <x v="2"/>
    <x v="1"/>
    <x v="1"/>
    <n v="4.4550000000000001"/>
    <n v="13.365"/>
    <x v="103"/>
    <x v="79"/>
    <x v="90"/>
    <s v="61022 Helena Street"/>
    <x v="64"/>
    <x v="0"/>
    <n v="1105"/>
    <x v="0"/>
  </r>
  <r>
    <x v="104"/>
    <x v="100"/>
    <x v="104"/>
    <x v="34"/>
    <n v="5"/>
    <x v="0"/>
    <x v="2"/>
    <x v="2"/>
    <n v="5.3699999999999992"/>
    <n v="26.849999999999994"/>
    <x v="104"/>
    <x v="80"/>
    <x v="2"/>
    <s v="305 Tennyson Court"/>
    <x v="48"/>
    <x v="0"/>
    <n v="32575"/>
    <x v="1"/>
  </r>
  <r>
    <x v="105"/>
    <x v="101"/>
    <x v="105"/>
    <x v="10"/>
    <n v="1"/>
    <x v="1"/>
    <x v="0"/>
    <x v="0"/>
    <n v="11.25"/>
    <n v="11.25"/>
    <x v="105"/>
    <x v="81"/>
    <x v="91"/>
    <s v="6886 Oxford Hill"/>
    <x v="1"/>
    <x v="0"/>
    <n v="23242"/>
    <x v="1"/>
  </r>
  <r>
    <x v="106"/>
    <x v="102"/>
    <x v="106"/>
    <x v="28"/>
    <n v="1"/>
    <x v="3"/>
    <x v="0"/>
    <x v="0"/>
    <n v="14.55"/>
    <n v="14.55"/>
    <x v="106"/>
    <x v="82"/>
    <x v="92"/>
    <s v="368 Ridgeview Trail"/>
    <x v="89"/>
    <x v="1"/>
    <s v="P31"/>
    <x v="1"/>
  </r>
  <r>
    <x v="107"/>
    <x v="103"/>
    <x v="107"/>
    <x v="40"/>
    <n v="4"/>
    <x v="0"/>
    <x v="1"/>
    <x v="1"/>
    <n v="3.5849999999999995"/>
    <n v="14.339999999999998"/>
    <x v="107"/>
    <x v="2"/>
    <x v="93"/>
    <s v="39749 Bobwhite Plaza"/>
    <x v="90"/>
    <x v="0"/>
    <n v="25705"/>
    <x v="1"/>
  </r>
  <r>
    <x v="108"/>
    <x v="104"/>
    <x v="108"/>
    <x v="32"/>
    <n v="1"/>
    <x v="3"/>
    <x v="1"/>
    <x v="0"/>
    <n v="15.85"/>
    <n v="15.85"/>
    <x v="108"/>
    <x v="83"/>
    <x v="94"/>
    <s v="61 Oak Valley Trail"/>
    <x v="40"/>
    <x v="2"/>
    <s v="B40"/>
    <x v="1"/>
  </r>
  <r>
    <x v="109"/>
    <x v="105"/>
    <x v="109"/>
    <x v="11"/>
    <n v="4"/>
    <x v="3"/>
    <x v="1"/>
    <x v="1"/>
    <n v="4.7549999999999999"/>
    <n v="19.02"/>
    <x v="109"/>
    <x v="84"/>
    <x v="95"/>
    <s v="4 Thompson Drive"/>
    <x v="91"/>
    <x v="1"/>
    <s v="H14"/>
    <x v="0"/>
  </r>
  <r>
    <x v="110"/>
    <x v="27"/>
    <x v="110"/>
    <x v="24"/>
    <n v="4"/>
    <x v="3"/>
    <x v="1"/>
    <x v="2"/>
    <n v="9.51"/>
    <n v="38.04"/>
    <x v="110"/>
    <x v="85"/>
    <x v="96"/>
    <s v="3584 7th Parkway"/>
    <x v="13"/>
    <x v="0"/>
    <n v="45432"/>
    <x v="1"/>
  </r>
  <r>
    <x v="111"/>
    <x v="106"/>
    <x v="111"/>
    <x v="9"/>
    <n v="3"/>
    <x v="2"/>
    <x v="2"/>
    <x v="2"/>
    <n v="7.29"/>
    <n v="21.87"/>
    <x v="111"/>
    <x v="86"/>
    <x v="97"/>
    <s v="1 Beilfuss Junction"/>
    <x v="92"/>
    <x v="0"/>
    <n v="99507"/>
    <x v="0"/>
  </r>
  <r>
    <x v="112"/>
    <x v="107"/>
    <x v="112"/>
    <x v="23"/>
    <n v="1"/>
    <x v="2"/>
    <x v="0"/>
    <x v="1"/>
    <n v="4.125"/>
    <n v="4.125"/>
    <x v="112"/>
    <x v="87"/>
    <x v="98"/>
    <s v="57942 North Point"/>
    <x v="93"/>
    <x v="0"/>
    <n v="37215"/>
    <x v="1"/>
  </r>
  <r>
    <x v="112"/>
    <x v="107"/>
    <x v="112"/>
    <x v="1"/>
    <n v="1"/>
    <x v="1"/>
    <x v="1"/>
    <x v="1"/>
    <n v="3.8849999999999998"/>
    <n v="3.8849999999999998"/>
    <x v="112"/>
    <x v="87"/>
    <x v="98"/>
    <s v="57942 North Point"/>
    <x v="93"/>
    <x v="0"/>
    <n v="37215"/>
    <x v="1"/>
  </r>
  <r>
    <x v="112"/>
    <x v="107"/>
    <x v="112"/>
    <x v="4"/>
    <n v="5"/>
    <x v="2"/>
    <x v="0"/>
    <x v="0"/>
    <n v="13.75"/>
    <n v="68.75"/>
    <x v="112"/>
    <x v="87"/>
    <x v="98"/>
    <s v="57942 North Point"/>
    <x v="93"/>
    <x v="0"/>
    <n v="37215"/>
    <x v="1"/>
  </r>
  <r>
    <x v="113"/>
    <x v="108"/>
    <x v="113"/>
    <x v="14"/>
    <n v="4"/>
    <x v="1"/>
    <x v="2"/>
    <x v="2"/>
    <n v="5.97"/>
    <n v="23.88"/>
    <x v="113"/>
    <x v="88"/>
    <x v="99"/>
    <s v="6 Bay Center"/>
    <x v="35"/>
    <x v="0"/>
    <n v="80217"/>
    <x v="0"/>
  </r>
  <r>
    <x v="114"/>
    <x v="109"/>
    <x v="114"/>
    <x v="25"/>
    <n v="4"/>
    <x v="3"/>
    <x v="1"/>
    <x v="3"/>
    <n v="36.454999999999998"/>
    <n v="145.82"/>
    <x v="114"/>
    <x v="89"/>
    <x v="100"/>
    <s v="0967 Clemons Alley"/>
    <x v="94"/>
    <x v="0"/>
    <n v="6912"/>
    <x v="1"/>
  </r>
  <r>
    <x v="115"/>
    <x v="110"/>
    <x v="115"/>
    <x v="26"/>
    <n v="5"/>
    <x v="3"/>
    <x v="0"/>
    <x v="1"/>
    <n v="4.3650000000000002"/>
    <n v="21.825000000000003"/>
    <x v="115"/>
    <x v="90"/>
    <x v="101"/>
    <s v="3 Lerdahl Parkway"/>
    <x v="95"/>
    <x v="0"/>
    <n v="23605"/>
    <x v="0"/>
  </r>
  <r>
    <x v="116"/>
    <x v="111"/>
    <x v="116"/>
    <x v="27"/>
    <n v="3"/>
    <x v="3"/>
    <x v="0"/>
    <x v="2"/>
    <n v="8.73"/>
    <n v="26.19"/>
    <x v="116"/>
    <x v="91"/>
    <x v="102"/>
    <s v="7 Rowland Plaza"/>
    <x v="96"/>
    <x v="1"/>
    <s v="D11"/>
    <x v="0"/>
  </r>
  <r>
    <x v="117"/>
    <x v="112"/>
    <x v="117"/>
    <x v="10"/>
    <n v="1"/>
    <x v="1"/>
    <x v="0"/>
    <x v="0"/>
    <n v="11.25"/>
    <n v="11.25"/>
    <x v="117"/>
    <x v="92"/>
    <x v="103"/>
    <s v="9667 Lunder Court"/>
    <x v="92"/>
    <x v="0"/>
    <n v="99599"/>
    <x v="1"/>
  </r>
  <r>
    <x v="118"/>
    <x v="113"/>
    <x v="118"/>
    <x v="7"/>
    <n v="6"/>
    <x v="3"/>
    <x v="2"/>
    <x v="0"/>
    <n v="12.95"/>
    <n v="77.699999999999989"/>
    <x v="118"/>
    <x v="93"/>
    <x v="104"/>
    <s v="27 Mosinee Court"/>
    <x v="75"/>
    <x v="1"/>
    <s v="D17"/>
    <x v="1"/>
  </r>
  <r>
    <x v="119"/>
    <x v="114"/>
    <x v="119"/>
    <x v="8"/>
    <n v="1"/>
    <x v="1"/>
    <x v="0"/>
    <x v="2"/>
    <n v="6.75"/>
    <n v="6.75"/>
    <x v="119"/>
    <x v="94"/>
    <x v="105"/>
    <s v="1 Pennsylvania Center"/>
    <x v="97"/>
    <x v="0"/>
    <n v="58122"/>
    <x v="1"/>
  </r>
  <r>
    <x v="120"/>
    <x v="115"/>
    <x v="120"/>
    <x v="45"/>
    <n v="1"/>
    <x v="2"/>
    <x v="2"/>
    <x v="0"/>
    <n v="12.15"/>
    <n v="12.15"/>
    <x v="120"/>
    <x v="95"/>
    <x v="106"/>
    <s v="83150 Dixon Park"/>
    <x v="98"/>
    <x v="0"/>
    <n v="47737"/>
    <x v="0"/>
  </r>
  <r>
    <x v="121"/>
    <x v="49"/>
    <x v="121"/>
    <x v="44"/>
    <n v="5"/>
    <x v="1"/>
    <x v="1"/>
    <x v="3"/>
    <n v="29.784999999999997"/>
    <n v="148.92499999999998"/>
    <x v="121"/>
    <x v="2"/>
    <x v="107"/>
    <s v="5 Sunfield Parkway"/>
    <x v="89"/>
    <x v="1"/>
    <s v="P31"/>
    <x v="0"/>
  </r>
  <r>
    <x v="122"/>
    <x v="116"/>
    <x v="122"/>
    <x v="9"/>
    <n v="2"/>
    <x v="2"/>
    <x v="2"/>
    <x v="2"/>
    <n v="7.29"/>
    <n v="14.58"/>
    <x v="122"/>
    <x v="96"/>
    <x v="108"/>
    <s v="7 Brickson Park Road"/>
    <x v="63"/>
    <x v="0"/>
    <n v="28210"/>
    <x v="0"/>
  </r>
  <r>
    <x v="123"/>
    <x v="117"/>
    <x v="123"/>
    <x v="44"/>
    <n v="5"/>
    <x v="1"/>
    <x v="1"/>
    <x v="3"/>
    <n v="29.784999999999997"/>
    <n v="148.92499999999998"/>
    <x v="123"/>
    <x v="97"/>
    <x v="109"/>
    <s v="42557 Fallview Plaza"/>
    <x v="99"/>
    <x v="0"/>
    <n v="35815"/>
    <x v="0"/>
  </r>
  <r>
    <x v="124"/>
    <x v="118"/>
    <x v="124"/>
    <x v="7"/>
    <n v="1"/>
    <x v="3"/>
    <x v="2"/>
    <x v="0"/>
    <n v="12.95"/>
    <n v="12.95"/>
    <x v="124"/>
    <x v="98"/>
    <x v="110"/>
    <s v="957 Sachtjen Road"/>
    <x v="100"/>
    <x v="0"/>
    <n v="92725"/>
    <x v="1"/>
  </r>
  <r>
    <x v="125"/>
    <x v="119"/>
    <x v="125"/>
    <x v="30"/>
    <n v="3"/>
    <x v="2"/>
    <x v="0"/>
    <x v="3"/>
    <n v="31.624999999999996"/>
    <n v="94.874999999999986"/>
    <x v="125"/>
    <x v="2"/>
    <x v="2"/>
    <s v="903 Oak Center"/>
    <x v="41"/>
    <x v="0"/>
    <n v="20520"/>
    <x v="0"/>
  </r>
  <r>
    <x v="126"/>
    <x v="120"/>
    <x v="126"/>
    <x v="42"/>
    <n v="5"/>
    <x v="1"/>
    <x v="1"/>
    <x v="2"/>
    <n v="7.77"/>
    <n v="38.849999999999994"/>
    <x v="126"/>
    <x v="99"/>
    <x v="2"/>
    <s v="5484 Stephen Court"/>
    <x v="101"/>
    <x v="0"/>
    <n v="73179"/>
    <x v="0"/>
  </r>
  <r>
    <x v="127"/>
    <x v="121"/>
    <x v="127"/>
    <x v="13"/>
    <n v="4"/>
    <x v="1"/>
    <x v="2"/>
    <x v="1"/>
    <n v="2.9849999999999999"/>
    <n v="11.94"/>
    <x v="127"/>
    <x v="100"/>
    <x v="111"/>
    <s v="6 Hauk Junction"/>
    <x v="28"/>
    <x v="0"/>
    <n v="63131"/>
    <x v="1"/>
  </r>
  <r>
    <x v="128"/>
    <x v="122"/>
    <x v="128"/>
    <x v="16"/>
    <n v="3"/>
    <x v="2"/>
    <x v="1"/>
    <x v="3"/>
    <n v="34.154999999999994"/>
    <n v="102.46499999999997"/>
    <x v="128"/>
    <x v="2"/>
    <x v="112"/>
    <s v="7077 School Crossing"/>
    <x v="102"/>
    <x v="1"/>
    <s v="C15"/>
    <x v="1"/>
  </r>
  <r>
    <x v="129"/>
    <x v="123"/>
    <x v="129"/>
    <x v="45"/>
    <n v="4"/>
    <x v="2"/>
    <x v="2"/>
    <x v="0"/>
    <n v="12.15"/>
    <n v="48.6"/>
    <x v="129"/>
    <x v="2"/>
    <x v="113"/>
    <s v="40 Packers Alley"/>
    <x v="103"/>
    <x v="0"/>
    <n v="96805"/>
    <x v="1"/>
  </r>
  <r>
    <x v="130"/>
    <x v="124"/>
    <x v="130"/>
    <x v="7"/>
    <n v="6"/>
    <x v="3"/>
    <x v="2"/>
    <x v="0"/>
    <n v="12.95"/>
    <n v="77.699999999999989"/>
    <x v="130"/>
    <x v="2"/>
    <x v="114"/>
    <s v="54400 Brickson Park Center"/>
    <x v="78"/>
    <x v="0"/>
    <n v="92878"/>
    <x v="0"/>
  </r>
  <r>
    <x v="131"/>
    <x v="125"/>
    <x v="131"/>
    <x v="29"/>
    <n v="1"/>
    <x v="3"/>
    <x v="2"/>
    <x v="3"/>
    <n v="29.784999999999997"/>
    <n v="29.784999999999997"/>
    <x v="131"/>
    <x v="101"/>
    <x v="115"/>
    <s v="3 Porter Hill"/>
    <x v="104"/>
    <x v="1"/>
    <s v="D17"/>
    <x v="0"/>
  </r>
  <r>
    <x v="132"/>
    <x v="126"/>
    <x v="132"/>
    <x v="1"/>
    <n v="4"/>
    <x v="1"/>
    <x v="1"/>
    <x v="1"/>
    <n v="3.8849999999999998"/>
    <n v="15.54"/>
    <x v="132"/>
    <x v="102"/>
    <x v="116"/>
    <s v="353 Maple Wood Avenue"/>
    <x v="41"/>
    <x v="0"/>
    <n v="20520"/>
    <x v="0"/>
  </r>
  <r>
    <x v="133"/>
    <x v="127"/>
    <x v="133"/>
    <x v="16"/>
    <n v="4"/>
    <x v="2"/>
    <x v="1"/>
    <x v="3"/>
    <n v="34.154999999999994"/>
    <n v="136.61999999999998"/>
    <x v="133"/>
    <x v="2"/>
    <x v="2"/>
    <s v="782 Spaight Center"/>
    <x v="105"/>
    <x v="1"/>
    <s v="V31"/>
    <x v="0"/>
  </r>
  <r>
    <x v="134"/>
    <x v="128"/>
    <x v="134"/>
    <x v="27"/>
    <n v="2"/>
    <x v="3"/>
    <x v="0"/>
    <x v="2"/>
    <n v="8.73"/>
    <n v="17.46"/>
    <x v="134"/>
    <x v="103"/>
    <x v="117"/>
    <s v="39 Dunning Hill"/>
    <x v="6"/>
    <x v="0"/>
    <n v="77281"/>
    <x v="1"/>
  </r>
  <r>
    <x v="135"/>
    <x v="103"/>
    <x v="135"/>
    <x v="16"/>
    <n v="2"/>
    <x v="2"/>
    <x v="1"/>
    <x v="3"/>
    <n v="34.154999999999994"/>
    <n v="68.309999999999988"/>
    <x v="135"/>
    <x v="104"/>
    <x v="118"/>
    <s v="02688 Duke Park"/>
    <x v="106"/>
    <x v="0"/>
    <n v="92668"/>
    <x v="0"/>
  </r>
  <r>
    <x v="136"/>
    <x v="129"/>
    <x v="136"/>
    <x v="26"/>
    <n v="4"/>
    <x v="3"/>
    <x v="0"/>
    <x v="1"/>
    <n v="4.3650000000000002"/>
    <n v="17.46"/>
    <x v="136"/>
    <x v="105"/>
    <x v="119"/>
    <s v="2163 Dexter Hill"/>
    <x v="87"/>
    <x v="0"/>
    <n v="88553"/>
    <x v="1"/>
  </r>
  <r>
    <x v="137"/>
    <x v="130"/>
    <x v="137"/>
    <x v="28"/>
    <n v="3"/>
    <x v="3"/>
    <x v="0"/>
    <x v="0"/>
    <n v="14.55"/>
    <n v="43.650000000000006"/>
    <x v="137"/>
    <x v="106"/>
    <x v="120"/>
    <s v="48757 Bay Parkway"/>
    <x v="107"/>
    <x v="0"/>
    <n v="89714"/>
    <x v="1"/>
  </r>
  <r>
    <x v="137"/>
    <x v="130"/>
    <x v="137"/>
    <x v="4"/>
    <n v="2"/>
    <x v="2"/>
    <x v="0"/>
    <x v="0"/>
    <n v="13.75"/>
    <n v="27.5"/>
    <x v="137"/>
    <x v="106"/>
    <x v="120"/>
    <s v="48757 Bay Parkway"/>
    <x v="107"/>
    <x v="0"/>
    <n v="89714"/>
    <x v="1"/>
  </r>
  <r>
    <x v="138"/>
    <x v="131"/>
    <x v="138"/>
    <x v="21"/>
    <n v="5"/>
    <x v="2"/>
    <x v="2"/>
    <x v="1"/>
    <n v="3.645"/>
    <n v="18.225000000000001"/>
    <x v="138"/>
    <x v="107"/>
    <x v="121"/>
    <s v="61617 Roth Street"/>
    <x v="108"/>
    <x v="0"/>
    <n v="84605"/>
    <x v="0"/>
  </r>
  <r>
    <x v="139"/>
    <x v="132"/>
    <x v="139"/>
    <x v="37"/>
    <n v="2"/>
    <x v="1"/>
    <x v="0"/>
    <x v="3"/>
    <n v="25.874999999999996"/>
    <n v="51.749999999999993"/>
    <x v="139"/>
    <x v="2"/>
    <x v="122"/>
    <s v="74 Becker Lane"/>
    <x v="109"/>
    <x v="0"/>
    <n v="33487"/>
    <x v="0"/>
  </r>
  <r>
    <x v="140"/>
    <x v="133"/>
    <x v="140"/>
    <x v="7"/>
    <n v="1"/>
    <x v="3"/>
    <x v="2"/>
    <x v="0"/>
    <n v="12.95"/>
    <n v="12.95"/>
    <x v="140"/>
    <x v="108"/>
    <x v="123"/>
    <s v="2 Heffernan Center"/>
    <x v="110"/>
    <x v="0"/>
    <n v="24040"/>
    <x v="0"/>
  </r>
  <r>
    <x v="141"/>
    <x v="134"/>
    <x v="141"/>
    <x v="10"/>
    <n v="3"/>
    <x v="1"/>
    <x v="0"/>
    <x v="0"/>
    <n v="11.25"/>
    <n v="33.75"/>
    <x v="141"/>
    <x v="2"/>
    <x v="124"/>
    <s v="53 New Castle Point"/>
    <x v="111"/>
    <x v="0"/>
    <n v="50369"/>
    <x v="0"/>
  </r>
  <r>
    <x v="142"/>
    <x v="113"/>
    <x v="142"/>
    <x v="20"/>
    <n v="3"/>
    <x v="0"/>
    <x v="0"/>
    <x v="3"/>
    <n v="22.884999999999998"/>
    <n v="68.655000000000001"/>
    <x v="142"/>
    <x v="109"/>
    <x v="125"/>
    <s v="0688 Burning Wood Point"/>
    <x v="103"/>
    <x v="0"/>
    <n v="96805"/>
    <x v="0"/>
  </r>
  <r>
    <x v="143"/>
    <x v="135"/>
    <x v="143"/>
    <x v="22"/>
    <n v="1"/>
    <x v="0"/>
    <x v="2"/>
    <x v="1"/>
    <n v="2.6849999999999996"/>
    <n v="2.6849999999999996"/>
    <x v="143"/>
    <x v="2"/>
    <x v="126"/>
    <s v="16 Dottie Point"/>
    <x v="42"/>
    <x v="0"/>
    <n v="33345"/>
    <x v="1"/>
  </r>
  <r>
    <x v="144"/>
    <x v="36"/>
    <x v="144"/>
    <x v="17"/>
    <n v="5"/>
    <x v="1"/>
    <x v="2"/>
    <x v="3"/>
    <n v="22.884999999999998"/>
    <n v="114.42499999999998"/>
    <x v="144"/>
    <x v="110"/>
    <x v="127"/>
    <s v="7764 Thackeray Hill"/>
    <x v="29"/>
    <x v="0"/>
    <n v="19172"/>
    <x v="1"/>
  </r>
  <r>
    <x v="145"/>
    <x v="136"/>
    <x v="145"/>
    <x v="37"/>
    <n v="6"/>
    <x v="1"/>
    <x v="0"/>
    <x v="3"/>
    <n v="25.874999999999996"/>
    <n v="155.24999999999997"/>
    <x v="145"/>
    <x v="111"/>
    <x v="128"/>
    <s v="124 Sycamore Point"/>
    <x v="112"/>
    <x v="0"/>
    <n v="6854"/>
    <x v="0"/>
  </r>
  <r>
    <x v="146"/>
    <x v="137"/>
    <x v="146"/>
    <x v="37"/>
    <n v="3"/>
    <x v="1"/>
    <x v="0"/>
    <x v="3"/>
    <n v="25.874999999999996"/>
    <n v="77.624999999999986"/>
    <x v="146"/>
    <x v="112"/>
    <x v="129"/>
    <s v="99382 Hagan Hill"/>
    <x v="113"/>
    <x v="0"/>
    <n v="76011"/>
    <x v="0"/>
  </r>
  <r>
    <x v="147"/>
    <x v="138"/>
    <x v="147"/>
    <x v="18"/>
    <n v="3"/>
    <x v="0"/>
    <x v="2"/>
    <x v="3"/>
    <n v="20.584999999999997"/>
    <n v="61.754999999999995"/>
    <x v="147"/>
    <x v="113"/>
    <x v="130"/>
    <s v="9760 Nelson Lane"/>
    <x v="114"/>
    <x v="1"/>
    <s v="H12"/>
    <x v="1"/>
  </r>
  <r>
    <x v="148"/>
    <x v="139"/>
    <x v="148"/>
    <x v="18"/>
    <n v="6"/>
    <x v="0"/>
    <x v="2"/>
    <x v="3"/>
    <n v="20.584999999999997"/>
    <n v="123.50999999999999"/>
    <x v="148"/>
    <x v="2"/>
    <x v="131"/>
    <s v="57914 Brentwood Junction"/>
    <x v="115"/>
    <x v="0"/>
    <n v="37416"/>
    <x v="0"/>
  </r>
  <r>
    <x v="149"/>
    <x v="140"/>
    <x v="149"/>
    <x v="25"/>
    <n v="6"/>
    <x v="3"/>
    <x v="1"/>
    <x v="3"/>
    <n v="36.454999999999998"/>
    <n v="218.73"/>
    <x v="149"/>
    <x v="2"/>
    <x v="132"/>
    <s v="198 Lighthouse Bay Avenue"/>
    <x v="8"/>
    <x v="0"/>
    <n v="97296"/>
    <x v="1"/>
  </r>
  <r>
    <x v="150"/>
    <x v="141"/>
    <x v="150"/>
    <x v="2"/>
    <n v="4"/>
    <x v="2"/>
    <x v="0"/>
    <x v="2"/>
    <n v="8.25"/>
    <n v="33"/>
    <x v="150"/>
    <x v="114"/>
    <x v="133"/>
    <s v="94 Pleasure Circle"/>
    <x v="101"/>
    <x v="0"/>
    <n v="73135"/>
    <x v="1"/>
  </r>
  <r>
    <x v="151"/>
    <x v="142"/>
    <x v="151"/>
    <x v="42"/>
    <n v="3"/>
    <x v="1"/>
    <x v="1"/>
    <x v="2"/>
    <n v="7.77"/>
    <n v="23.31"/>
    <x v="151"/>
    <x v="115"/>
    <x v="134"/>
    <s v="352 Jana Center"/>
    <x v="41"/>
    <x v="0"/>
    <n v="20520"/>
    <x v="1"/>
  </r>
  <r>
    <x v="152"/>
    <x v="143"/>
    <x v="152"/>
    <x v="9"/>
    <n v="3"/>
    <x v="2"/>
    <x v="2"/>
    <x v="2"/>
    <n v="7.29"/>
    <n v="21.87"/>
    <x v="152"/>
    <x v="116"/>
    <x v="135"/>
    <s v="581 Forest Run Avenue"/>
    <x v="116"/>
    <x v="0"/>
    <n v="27415"/>
    <x v="0"/>
  </r>
  <r>
    <x v="153"/>
    <x v="144"/>
    <x v="153"/>
    <x v="22"/>
    <n v="6"/>
    <x v="0"/>
    <x v="2"/>
    <x v="1"/>
    <n v="2.6849999999999996"/>
    <n v="16.11"/>
    <x v="153"/>
    <x v="117"/>
    <x v="136"/>
    <s v="60 Spohn Plaza"/>
    <x v="117"/>
    <x v="0"/>
    <n v="22313"/>
    <x v="1"/>
  </r>
  <r>
    <x v="154"/>
    <x v="145"/>
    <x v="154"/>
    <x v="9"/>
    <n v="4"/>
    <x v="2"/>
    <x v="2"/>
    <x v="2"/>
    <n v="7.29"/>
    <n v="29.16"/>
    <x v="154"/>
    <x v="118"/>
    <x v="137"/>
    <s v="601 Northridge Circle"/>
    <x v="118"/>
    <x v="1"/>
    <s v="R14"/>
    <x v="1"/>
  </r>
  <r>
    <x v="155"/>
    <x v="146"/>
    <x v="155"/>
    <x v="39"/>
    <n v="6"/>
    <x v="0"/>
    <x v="2"/>
    <x v="0"/>
    <n v="8.9499999999999993"/>
    <n v="53.699999999999996"/>
    <x v="155"/>
    <x v="2"/>
    <x v="138"/>
    <s v="6 Manley Plaza"/>
    <x v="119"/>
    <x v="0"/>
    <n v="53405"/>
    <x v="0"/>
  </r>
  <r>
    <x v="156"/>
    <x v="147"/>
    <x v="156"/>
    <x v="34"/>
    <n v="5"/>
    <x v="0"/>
    <x v="2"/>
    <x v="2"/>
    <n v="5.3699999999999992"/>
    <n v="26.849999999999994"/>
    <x v="156"/>
    <x v="2"/>
    <x v="139"/>
    <s v="44305 Scofield Park"/>
    <x v="120"/>
    <x v="0"/>
    <n v="34629"/>
    <x v="0"/>
  </r>
  <r>
    <x v="157"/>
    <x v="148"/>
    <x v="157"/>
    <x v="2"/>
    <n v="5"/>
    <x v="2"/>
    <x v="0"/>
    <x v="2"/>
    <n v="8.25"/>
    <n v="41.25"/>
    <x v="157"/>
    <x v="119"/>
    <x v="140"/>
    <s v="6 Fisk Street"/>
    <x v="119"/>
    <x v="0"/>
    <n v="53405"/>
    <x v="0"/>
  </r>
  <r>
    <x v="158"/>
    <x v="149"/>
    <x v="158"/>
    <x v="8"/>
    <n v="6"/>
    <x v="1"/>
    <x v="0"/>
    <x v="2"/>
    <n v="6.75"/>
    <n v="40.5"/>
    <x v="158"/>
    <x v="2"/>
    <x v="141"/>
    <s v="95 Southridge Alley"/>
    <x v="118"/>
    <x v="1"/>
    <s v="R14"/>
    <x v="1"/>
  </r>
  <r>
    <x v="159"/>
    <x v="150"/>
    <x v="159"/>
    <x v="39"/>
    <n v="2"/>
    <x v="0"/>
    <x v="2"/>
    <x v="0"/>
    <n v="8.9499999999999993"/>
    <n v="17.899999999999999"/>
    <x v="159"/>
    <x v="120"/>
    <x v="142"/>
    <s v="22484 Tomscot Lane"/>
    <x v="121"/>
    <x v="1"/>
    <s v="Y34"/>
    <x v="1"/>
  </r>
  <r>
    <x v="160"/>
    <x v="151"/>
    <x v="160"/>
    <x v="16"/>
    <n v="2"/>
    <x v="2"/>
    <x v="1"/>
    <x v="3"/>
    <n v="34.154999999999994"/>
    <n v="68.309999999999988"/>
    <x v="160"/>
    <x v="121"/>
    <x v="2"/>
    <s v="66197 Onsgard Place"/>
    <x v="122"/>
    <x v="2"/>
    <s v="BT66"/>
    <x v="1"/>
  </r>
  <r>
    <x v="161"/>
    <x v="8"/>
    <x v="161"/>
    <x v="30"/>
    <n v="2"/>
    <x v="2"/>
    <x v="0"/>
    <x v="3"/>
    <n v="31.624999999999996"/>
    <n v="63.249999999999993"/>
    <x v="161"/>
    <x v="122"/>
    <x v="143"/>
    <s v="1 Ridgeview Place"/>
    <x v="47"/>
    <x v="0"/>
    <n v="33686"/>
    <x v="0"/>
  </r>
  <r>
    <x v="162"/>
    <x v="79"/>
    <x v="162"/>
    <x v="9"/>
    <n v="3"/>
    <x v="2"/>
    <x v="2"/>
    <x v="2"/>
    <n v="7.29"/>
    <n v="21.87"/>
    <x v="162"/>
    <x v="123"/>
    <x v="2"/>
    <s v="045 Jana Place"/>
    <x v="123"/>
    <x v="1"/>
    <s v="A86"/>
    <x v="1"/>
  </r>
  <r>
    <x v="163"/>
    <x v="152"/>
    <x v="163"/>
    <x v="20"/>
    <n v="4"/>
    <x v="0"/>
    <x v="0"/>
    <x v="3"/>
    <n v="22.884999999999998"/>
    <n v="91.539999999999992"/>
    <x v="163"/>
    <x v="124"/>
    <x v="144"/>
    <s v="8984 Moulton Hill"/>
    <x v="124"/>
    <x v="0"/>
    <n v="36195"/>
    <x v="1"/>
  </r>
  <r>
    <x v="164"/>
    <x v="153"/>
    <x v="164"/>
    <x v="16"/>
    <n v="6"/>
    <x v="2"/>
    <x v="1"/>
    <x v="3"/>
    <n v="34.154999999999994"/>
    <n v="204.92999999999995"/>
    <x v="164"/>
    <x v="2"/>
    <x v="145"/>
    <s v="2 Gina Drive"/>
    <x v="125"/>
    <x v="0"/>
    <n v="89436"/>
    <x v="0"/>
  </r>
  <r>
    <x v="165"/>
    <x v="154"/>
    <x v="165"/>
    <x v="30"/>
    <n v="2"/>
    <x v="2"/>
    <x v="0"/>
    <x v="3"/>
    <n v="31.624999999999996"/>
    <n v="63.249999999999993"/>
    <x v="165"/>
    <x v="125"/>
    <x v="146"/>
    <s v="1 Debs Place"/>
    <x v="126"/>
    <x v="0"/>
    <n v="31205"/>
    <x v="0"/>
  </r>
  <r>
    <x v="166"/>
    <x v="155"/>
    <x v="166"/>
    <x v="16"/>
    <n v="1"/>
    <x v="2"/>
    <x v="1"/>
    <x v="3"/>
    <n v="34.154999999999994"/>
    <n v="34.154999999999994"/>
    <x v="166"/>
    <x v="126"/>
    <x v="147"/>
    <s v="26 Oakridge Way"/>
    <x v="127"/>
    <x v="0"/>
    <n v="90605"/>
    <x v="0"/>
  </r>
  <r>
    <x v="167"/>
    <x v="156"/>
    <x v="167"/>
    <x v="5"/>
    <n v="4"/>
    <x v="0"/>
    <x v="1"/>
    <x v="3"/>
    <n v="27.484999999999996"/>
    <n v="109.93999999999998"/>
    <x v="167"/>
    <x v="127"/>
    <x v="2"/>
    <s v="439 West Point"/>
    <x v="128"/>
    <x v="0"/>
    <n v="37605"/>
    <x v="0"/>
  </r>
  <r>
    <x v="168"/>
    <x v="10"/>
    <x v="168"/>
    <x v="3"/>
    <n v="2"/>
    <x v="1"/>
    <x v="1"/>
    <x v="0"/>
    <n v="12.95"/>
    <n v="25.9"/>
    <x v="168"/>
    <x v="128"/>
    <x v="148"/>
    <s v="1930 Haas Way"/>
    <x v="4"/>
    <x v="0"/>
    <n v="14614"/>
    <x v="1"/>
  </r>
  <r>
    <x v="169"/>
    <x v="157"/>
    <x v="169"/>
    <x v="13"/>
    <n v="1"/>
    <x v="1"/>
    <x v="2"/>
    <x v="1"/>
    <n v="2.9849999999999999"/>
    <n v="2.9849999999999999"/>
    <x v="169"/>
    <x v="2"/>
    <x v="149"/>
    <s v="69737 Hanover Center"/>
    <x v="129"/>
    <x v="1"/>
    <s v="R21"/>
    <x v="1"/>
  </r>
  <r>
    <x v="170"/>
    <x v="158"/>
    <x v="170"/>
    <x v="46"/>
    <n v="5"/>
    <x v="2"/>
    <x v="1"/>
    <x v="1"/>
    <n v="4.4550000000000001"/>
    <n v="22.274999999999999"/>
    <x v="170"/>
    <x v="129"/>
    <x v="150"/>
    <s v="22974 Beilfuss Plaza"/>
    <x v="130"/>
    <x v="0"/>
    <n v="11254"/>
    <x v="1"/>
  </r>
  <r>
    <x v="170"/>
    <x v="158"/>
    <x v="170"/>
    <x v="14"/>
    <n v="5"/>
    <x v="1"/>
    <x v="2"/>
    <x v="2"/>
    <n v="5.97"/>
    <n v="29.849999999999998"/>
    <x v="170"/>
    <x v="129"/>
    <x v="150"/>
    <s v="22974 Beilfuss Plaza"/>
    <x v="130"/>
    <x v="0"/>
    <n v="11254"/>
    <x v="1"/>
  </r>
  <r>
    <x v="171"/>
    <x v="78"/>
    <x v="171"/>
    <x v="34"/>
    <n v="6"/>
    <x v="0"/>
    <x v="2"/>
    <x v="2"/>
    <n v="5.3699999999999992"/>
    <n v="32.22"/>
    <x v="171"/>
    <x v="130"/>
    <x v="151"/>
    <s v="5097 Mitchell Plaza"/>
    <x v="131"/>
    <x v="0"/>
    <n v="22908"/>
    <x v="1"/>
  </r>
  <r>
    <x v="172"/>
    <x v="159"/>
    <x v="172"/>
    <x v="23"/>
    <n v="2"/>
    <x v="2"/>
    <x v="0"/>
    <x v="1"/>
    <n v="4.125"/>
    <n v="8.25"/>
    <x v="172"/>
    <x v="131"/>
    <x v="152"/>
    <s v="2673 Everett Place"/>
    <x v="132"/>
    <x v="0"/>
    <n v="75044"/>
    <x v="1"/>
  </r>
  <r>
    <x v="173"/>
    <x v="160"/>
    <x v="173"/>
    <x v="42"/>
    <n v="4"/>
    <x v="1"/>
    <x v="1"/>
    <x v="2"/>
    <n v="7.77"/>
    <n v="31.08"/>
    <x v="173"/>
    <x v="132"/>
    <x v="153"/>
    <s v="4646 Graceland Circle"/>
    <x v="31"/>
    <x v="0"/>
    <n v="55448"/>
    <x v="1"/>
  </r>
  <r>
    <x v="174"/>
    <x v="161"/>
    <x v="174"/>
    <x v="9"/>
    <n v="5"/>
    <x v="2"/>
    <x v="2"/>
    <x v="2"/>
    <n v="7.29"/>
    <n v="36.450000000000003"/>
    <x v="174"/>
    <x v="133"/>
    <x v="154"/>
    <s v="24 Mendota Junction"/>
    <x v="133"/>
    <x v="0"/>
    <n v="48919"/>
    <x v="0"/>
  </r>
  <r>
    <x v="175"/>
    <x v="162"/>
    <x v="175"/>
    <x v="20"/>
    <n v="3"/>
    <x v="0"/>
    <x v="0"/>
    <x v="3"/>
    <n v="22.884999999999998"/>
    <n v="68.655000000000001"/>
    <x v="175"/>
    <x v="134"/>
    <x v="155"/>
    <s v="56000 Kedzie Alley"/>
    <x v="16"/>
    <x v="0"/>
    <n v="58207"/>
    <x v="1"/>
  </r>
  <r>
    <x v="176"/>
    <x v="70"/>
    <x v="176"/>
    <x v="27"/>
    <n v="5"/>
    <x v="3"/>
    <x v="0"/>
    <x v="2"/>
    <n v="8.73"/>
    <n v="43.650000000000006"/>
    <x v="176"/>
    <x v="135"/>
    <x v="2"/>
    <s v="57 Monterey Avenue"/>
    <x v="92"/>
    <x v="0"/>
    <n v="99522"/>
    <x v="0"/>
  </r>
  <r>
    <x v="177"/>
    <x v="163"/>
    <x v="177"/>
    <x v="46"/>
    <n v="1"/>
    <x v="2"/>
    <x v="1"/>
    <x v="1"/>
    <n v="4.4550000000000001"/>
    <n v="4.4550000000000001"/>
    <x v="177"/>
    <x v="136"/>
    <x v="156"/>
    <s v="716 Shoshone Point"/>
    <x v="101"/>
    <x v="0"/>
    <n v="73129"/>
    <x v="0"/>
  </r>
  <r>
    <x v="178"/>
    <x v="153"/>
    <x v="178"/>
    <x v="28"/>
    <n v="3"/>
    <x v="3"/>
    <x v="0"/>
    <x v="0"/>
    <n v="14.55"/>
    <n v="43.650000000000006"/>
    <x v="178"/>
    <x v="137"/>
    <x v="157"/>
    <s v="19600 Scofield Trail"/>
    <x v="134"/>
    <x v="0"/>
    <n v="74103"/>
    <x v="0"/>
  </r>
  <r>
    <x v="179"/>
    <x v="164"/>
    <x v="179"/>
    <x v="43"/>
    <n v="1"/>
    <x v="3"/>
    <x v="0"/>
    <x v="3"/>
    <n v="33.464999999999996"/>
    <n v="33.464999999999996"/>
    <x v="179"/>
    <x v="138"/>
    <x v="158"/>
    <s v="39 Dahle Road"/>
    <x v="135"/>
    <x v="0"/>
    <n v="48211"/>
    <x v="0"/>
  </r>
  <r>
    <x v="180"/>
    <x v="165"/>
    <x v="180"/>
    <x v="19"/>
    <n v="5"/>
    <x v="3"/>
    <x v="2"/>
    <x v="1"/>
    <n v="3.8849999999999998"/>
    <n v="19.424999999999997"/>
    <x v="180"/>
    <x v="139"/>
    <x v="159"/>
    <s v="07 Charing Cross Circle"/>
    <x v="41"/>
    <x v="0"/>
    <n v="20436"/>
    <x v="0"/>
  </r>
  <r>
    <x v="181"/>
    <x v="166"/>
    <x v="181"/>
    <x v="45"/>
    <n v="6"/>
    <x v="2"/>
    <x v="2"/>
    <x v="0"/>
    <n v="12.15"/>
    <n v="72.900000000000006"/>
    <x v="181"/>
    <x v="140"/>
    <x v="160"/>
    <s v="08 Laurel Trail"/>
    <x v="136"/>
    <x v="1"/>
    <s v="E45"/>
    <x v="0"/>
  </r>
  <r>
    <x v="182"/>
    <x v="167"/>
    <x v="182"/>
    <x v="33"/>
    <n v="3"/>
    <x v="2"/>
    <x v="1"/>
    <x v="0"/>
    <n v="14.85"/>
    <n v="44.55"/>
    <x v="182"/>
    <x v="2"/>
    <x v="161"/>
    <s v="0043 Arkansas Court"/>
    <x v="137"/>
    <x v="0"/>
    <n v="85215"/>
    <x v="1"/>
  </r>
  <r>
    <x v="183"/>
    <x v="168"/>
    <x v="183"/>
    <x v="9"/>
    <n v="5"/>
    <x v="2"/>
    <x v="2"/>
    <x v="2"/>
    <n v="7.29"/>
    <n v="36.450000000000003"/>
    <x v="183"/>
    <x v="141"/>
    <x v="162"/>
    <s v="43451 Doe Crossing Trail"/>
    <x v="138"/>
    <x v="0"/>
    <n v="44485"/>
    <x v="1"/>
  </r>
  <r>
    <x v="184"/>
    <x v="169"/>
    <x v="184"/>
    <x v="3"/>
    <n v="3"/>
    <x v="1"/>
    <x v="1"/>
    <x v="0"/>
    <n v="12.95"/>
    <n v="38.849999999999994"/>
    <x v="184"/>
    <x v="142"/>
    <x v="163"/>
    <s v="0410 Autumn Leaf Drive"/>
    <x v="139"/>
    <x v="0"/>
    <n v="38150"/>
    <x v="1"/>
  </r>
  <r>
    <x v="185"/>
    <x v="170"/>
    <x v="185"/>
    <x v="38"/>
    <n v="6"/>
    <x v="2"/>
    <x v="1"/>
    <x v="2"/>
    <n v="8.91"/>
    <n v="53.46"/>
    <x v="185"/>
    <x v="143"/>
    <x v="2"/>
    <s v="1 Melvin Circle"/>
    <x v="41"/>
    <x v="0"/>
    <n v="20535"/>
    <x v="1"/>
  </r>
  <r>
    <x v="185"/>
    <x v="170"/>
    <x v="185"/>
    <x v="29"/>
    <n v="2"/>
    <x v="3"/>
    <x v="2"/>
    <x v="3"/>
    <n v="29.784999999999997"/>
    <n v="59.569999999999993"/>
    <x v="185"/>
    <x v="143"/>
    <x v="2"/>
    <s v="1 Melvin Circle"/>
    <x v="41"/>
    <x v="0"/>
    <n v="20535"/>
    <x v="1"/>
  </r>
  <r>
    <x v="185"/>
    <x v="170"/>
    <x v="185"/>
    <x v="29"/>
    <n v="3"/>
    <x v="3"/>
    <x v="2"/>
    <x v="3"/>
    <n v="29.784999999999997"/>
    <n v="89.35499999999999"/>
    <x v="185"/>
    <x v="143"/>
    <x v="2"/>
    <s v="1 Melvin Circle"/>
    <x v="41"/>
    <x v="0"/>
    <n v="20535"/>
    <x v="1"/>
  </r>
  <r>
    <x v="185"/>
    <x v="170"/>
    <x v="185"/>
    <x v="24"/>
    <n v="4"/>
    <x v="3"/>
    <x v="1"/>
    <x v="2"/>
    <n v="9.51"/>
    <n v="38.04"/>
    <x v="185"/>
    <x v="143"/>
    <x v="2"/>
    <s v="1 Melvin Circle"/>
    <x v="41"/>
    <x v="0"/>
    <n v="20535"/>
    <x v="1"/>
  </r>
  <r>
    <x v="185"/>
    <x v="170"/>
    <x v="185"/>
    <x v="4"/>
    <n v="3"/>
    <x v="2"/>
    <x v="0"/>
    <x v="0"/>
    <n v="13.75"/>
    <n v="41.25"/>
    <x v="185"/>
    <x v="143"/>
    <x v="2"/>
    <s v="1 Melvin Circle"/>
    <x v="41"/>
    <x v="0"/>
    <n v="20535"/>
    <x v="1"/>
  </r>
  <r>
    <x v="186"/>
    <x v="171"/>
    <x v="186"/>
    <x v="24"/>
    <n v="6"/>
    <x v="3"/>
    <x v="1"/>
    <x v="2"/>
    <n v="9.51"/>
    <n v="57.06"/>
    <x v="186"/>
    <x v="2"/>
    <x v="164"/>
    <s v="9429 Porter Circle"/>
    <x v="33"/>
    <x v="0"/>
    <n v="84409"/>
    <x v="1"/>
  </r>
  <r>
    <x v="187"/>
    <x v="172"/>
    <x v="187"/>
    <x v="29"/>
    <n v="6"/>
    <x v="3"/>
    <x v="2"/>
    <x v="3"/>
    <n v="29.784999999999997"/>
    <n v="178.70999999999998"/>
    <x v="187"/>
    <x v="144"/>
    <x v="165"/>
    <s v="9 Roth Point"/>
    <x v="140"/>
    <x v="0"/>
    <n v="12205"/>
    <x v="0"/>
  </r>
  <r>
    <x v="188"/>
    <x v="173"/>
    <x v="188"/>
    <x v="11"/>
    <n v="1"/>
    <x v="3"/>
    <x v="1"/>
    <x v="1"/>
    <n v="4.7549999999999999"/>
    <n v="4.7549999999999999"/>
    <x v="188"/>
    <x v="145"/>
    <x v="166"/>
    <s v="69128 Ronald Regan Road"/>
    <x v="141"/>
    <x v="0"/>
    <n v="29305"/>
    <x v="1"/>
  </r>
  <r>
    <x v="189"/>
    <x v="174"/>
    <x v="189"/>
    <x v="4"/>
    <n v="6"/>
    <x v="2"/>
    <x v="0"/>
    <x v="0"/>
    <n v="13.75"/>
    <n v="82.5"/>
    <x v="189"/>
    <x v="2"/>
    <x v="167"/>
    <s v="04922 Colorado Street"/>
    <x v="142"/>
    <x v="0"/>
    <n v="10310"/>
    <x v="1"/>
  </r>
  <r>
    <x v="190"/>
    <x v="175"/>
    <x v="190"/>
    <x v="22"/>
    <n v="3"/>
    <x v="0"/>
    <x v="2"/>
    <x v="1"/>
    <n v="2.6849999999999996"/>
    <n v="8.0549999999999997"/>
    <x v="190"/>
    <x v="2"/>
    <x v="168"/>
    <s v="1 Kipling Lane"/>
    <x v="41"/>
    <x v="0"/>
    <n v="20337"/>
    <x v="0"/>
  </r>
  <r>
    <x v="191"/>
    <x v="176"/>
    <x v="191"/>
    <x v="10"/>
    <n v="2"/>
    <x v="1"/>
    <x v="0"/>
    <x v="0"/>
    <n v="11.25"/>
    <n v="22.5"/>
    <x v="191"/>
    <x v="146"/>
    <x v="2"/>
    <s v="356 Service Way"/>
    <x v="63"/>
    <x v="0"/>
    <n v="28225"/>
    <x v="1"/>
  </r>
  <r>
    <x v="192"/>
    <x v="142"/>
    <x v="192"/>
    <x v="8"/>
    <n v="6"/>
    <x v="1"/>
    <x v="0"/>
    <x v="2"/>
    <n v="6.75"/>
    <n v="40.5"/>
    <x v="192"/>
    <x v="147"/>
    <x v="169"/>
    <s v="62772 Arkansas Pass"/>
    <x v="143"/>
    <x v="0"/>
    <n v="79491"/>
    <x v="0"/>
  </r>
  <r>
    <x v="193"/>
    <x v="177"/>
    <x v="193"/>
    <x v="9"/>
    <n v="4"/>
    <x v="2"/>
    <x v="2"/>
    <x v="2"/>
    <n v="7.29"/>
    <n v="29.16"/>
    <x v="193"/>
    <x v="148"/>
    <x v="170"/>
    <s v="75275 Sunnyside Center"/>
    <x v="144"/>
    <x v="1"/>
    <s v="P61"/>
    <x v="0"/>
  </r>
  <r>
    <x v="194"/>
    <x v="178"/>
    <x v="194"/>
    <x v="8"/>
    <n v="1"/>
    <x v="1"/>
    <x v="0"/>
    <x v="2"/>
    <n v="6.75"/>
    <n v="6.75"/>
    <x v="194"/>
    <x v="149"/>
    <x v="171"/>
    <s v="11 Dakota Lane"/>
    <x v="145"/>
    <x v="2"/>
    <s v="DL10"/>
    <x v="1"/>
  </r>
  <r>
    <x v="195"/>
    <x v="179"/>
    <x v="195"/>
    <x v="7"/>
    <n v="4"/>
    <x v="3"/>
    <x v="2"/>
    <x v="0"/>
    <n v="12.95"/>
    <n v="51.8"/>
    <x v="195"/>
    <x v="150"/>
    <x v="172"/>
    <s v="72 Maryland Terrace"/>
    <x v="131"/>
    <x v="0"/>
    <n v="22908"/>
    <x v="0"/>
  </r>
  <r>
    <x v="196"/>
    <x v="180"/>
    <x v="196"/>
    <x v="38"/>
    <n v="6"/>
    <x v="2"/>
    <x v="1"/>
    <x v="2"/>
    <n v="8.91"/>
    <n v="53.46"/>
    <x v="196"/>
    <x v="151"/>
    <x v="2"/>
    <s v="3 High Crossing Way"/>
    <x v="9"/>
    <x v="0"/>
    <n v="10105"/>
    <x v="1"/>
  </r>
  <r>
    <x v="197"/>
    <x v="181"/>
    <x v="197"/>
    <x v="21"/>
    <n v="4"/>
    <x v="2"/>
    <x v="2"/>
    <x v="1"/>
    <n v="3.645"/>
    <n v="14.58"/>
    <x v="197"/>
    <x v="152"/>
    <x v="173"/>
    <s v="782 American Terrace"/>
    <x v="110"/>
    <x v="0"/>
    <n v="24009"/>
    <x v="0"/>
  </r>
  <r>
    <x v="198"/>
    <x v="182"/>
    <x v="198"/>
    <x v="18"/>
    <n v="1"/>
    <x v="0"/>
    <x v="2"/>
    <x v="3"/>
    <n v="20.584999999999997"/>
    <n v="20.584999999999997"/>
    <x v="198"/>
    <x v="153"/>
    <x v="174"/>
    <s v="6 Park Meadow Plaza"/>
    <x v="9"/>
    <x v="0"/>
    <n v="10009"/>
    <x v="1"/>
  </r>
  <r>
    <x v="199"/>
    <x v="183"/>
    <x v="199"/>
    <x v="32"/>
    <n v="2"/>
    <x v="3"/>
    <x v="1"/>
    <x v="0"/>
    <n v="15.85"/>
    <n v="31.7"/>
    <x v="199"/>
    <x v="154"/>
    <x v="175"/>
    <s v="0 Burning Wood Drive"/>
    <x v="146"/>
    <x v="1"/>
    <s v="D04"/>
    <x v="1"/>
  </r>
  <r>
    <x v="200"/>
    <x v="184"/>
    <x v="200"/>
    <x v="19"/>
    <n v="6"/>
    <x v="3"/>
    <x v="2"/>
    <x v="1"/>
    <n v="3.8849999999999998"/>
    <n v="23.31"/>
    <x v="200"/>
    <x v="155"/>
    <x v="176"/>
    <s v="1 Troy Circle"/>
    <x v="147"/>
    <x v="0"/>
    <n v="84120"/>
    <x v="1"/>
  </r>
  <r>
    <x v="201"/>
    <x v="185"/>
    <x v="201"/>
    <x v="28"/>
    <n v="4"/>
    <x v="3"/>
    <x v="0"/>
    <x v="0"/>
    <n v="14.55"/>
    <n v="58.2"/>
    <x v="201"/>
    <x v="156"/>
    <x v="177"/>
    <s v="1691 Comanche Lane"/>
    <x v="45"/>
    <x v="0"/>
    <n v="43635"/>
    <x v="0"/>
  </r>
  <r>
    <x v="202"/>
    <x v="186"/>
    <x v="202"/>
    <x v="38"/>
    <n v="4"/>
    <x v="2"/>
    <x v="1"/>
    <x v="2"/>
    <n v="8.91"/>
    <n v="35.64"/>
    <x v="202"/>
    <x v="157"/>
    <x v="178"/>
    <s v="75026 Monica Parkway"/>
    <x v="148"/>
    <x v="0"/>
    <n v="91131"/>
    <x v="1"/>
  </r>
  <r>
    <x v="203"/>
    <x v="187"/>
    <x v="203"/>
    <x v="10"/>
    <n v="5"/>
    <x v="1"/>
    <x v="0"/>
    <x v="0"/>
    <n v="11.25"/>
    <n v="56.25"/>
    <x v="203"/>
    <x v="158"/>
    <x v="179"/>
    <s v="91239 Ilene Hill"/>
    <x v="149"/>
    <x v="1"/>
    <s v="P17"/>
    <x v="0"/>
  </r>
  <r>
    <x v="204"/>
    <x v="148"/>
    <x v="204"/>
    <x v="40"/>
    <n v="3"/>
    <x v="0"/>
    <x v="1"/>
    <x v="1"/>
    <n v="3.5849999999999995"/>
    <n v="10.754999999999999"/>
    <x v="204"/>
    <x v="159"/>
    <x v="180"/>
    <s v="54506 Arapahoe Center"/>
    <x v="150"/>
    <x v="0"/>
    <n v="64082"/>
    <x v="1"/>
  </r>
  <r>
    <x v="204"/>
    <x v="148"/>
    <x v="204"/>
    <x v="36"/>
    <n v="5"/>
    <x v="0"/>
    <x v="0"/>
    <x v="1"/>
    <n v="2.9849999999999999"/>
    <n v="14.924999999999999"/>
    <x v="204"/>
    <x v="159"/>
    <x v="180"/>
    <s v="54506 Arapahoe Center"/>
    <x v="150"/>
    <x v="0"/>
    <n v="64082"/>
    <x v="1"/>
  </r>
  <r>
    <x v="205"/>
    <x v="188"/>
    <x v="205"/>
    <x v="3"/>
    <n v="6"/>
    <x v="1"/>
    <x v="1"/>
    <x v="0"/>
    <n v="12.95"/>
    <n v="77.699999999999989"/>
    <x v="205"/>
    <x v="160"/>
    <x v="181"/>
    <s v="70379 Canary Plaza"/>
    <x v="151"/>
    <x v="0"/>
    <n v="92619"/>
    <x v="0"/>
  </r>
  <r>
    <x v="206"/>
    <x v="189"/>
    <x v="206"/>
    <x v="31"/>
    <n v="3"/>
    <x v="3"/>
    <x v="2"/>
    <x v="2"/>
    <n v="7.77"/>
    <n v="23.31"/>
    <x v="206"/>
    <x v="161"/>
    <x v="182"/>
    <s v="1 Golden Leaf Hill"/>
    <x v="152"/>
    <x v="0"/>
    <n v="11854"/>
    <x v="1"/>
  </r>
  <r>
    <x v="207"/>
    <x v="190"/>
    <x v="207"/>
    <x v="33"/>
    <n v="4"/>
    <x v="2"/>
    <x v="1"/>
    <x v="0"/>
    <n v="14.85"/>
    <n v="59.4"/>
    <x v="207"/>
    <x v="2"/>
    <x v="183"/>
    <s v="812 Erie Court"/>
    <x v="41"/>
    <x v="0"/>
    <n v="20546"/>
    <x v="0"/>
  </r>
  <r>
    <x v="208"/>
    <x v="191"/>
    <x v="208"/>
    <x v="29"/>
    <n v="4"/>
    <x v="3"/>
    <x v="2"/>
    <x v="3"/>
    <n v="29.784999999999997"/>
    <n v="119.13999999999999"/>
    <x v="208"/>
    <x v="162"/>
    <x v="184"/>
    <s v="69 Birchwood Place"/>
    <x v="9"/>
    <x v="0"/>
    <n v="10060"/>
    <x v="0"/>
  </r>
  <r>
    <x v="209"/>
    <x v="192"/>
    <x v="209"/>
    <x v="40"/>
    <n v="4"/>
    <x v="0"/>
    <x v="1"/>
    <x v="1"/>
    <n v="3.5849999999999995"/>
    <n v="14.339999999999998"/>
    <x v="209"/>
    <x v="163"/>
    <x v="185"/>
    <s v="7 Packers Court"/>
    <x v="62"/>
    <x v="1"/>
    <s v="P17"/>
    <x v="1"/>
  </r>
  <r>
    <x v="210"/>
    <x v="193"/>
    <x v="210"/>
    <x v="37"/>
    <n v="5"/>
    <x v="1"/>
    <x v="0"/>
    <x v="3"/>
    <n v="25.874999999999996"/>
    <n v="129.37499999999997"/>
    <x v="210"/>
    <x v="164"/>
    <x v="186"/>
    <s v="8 Russell Plaza"/>
    <x v="153"/>
    <x v="0"/>
    <n v="66276"/>
    <x v="1"/>
  </r>
  <r>
    <x v="211"/>
    <x v="194"/>
    <x v="211"/>
    <x v="22"/>
    <n v="6"/>
    <x v="0"/>
    <x v="2"/>
    <x v="1"/>
    <n v="2.6849999999999996"/>
    <n v="16.11"/>
    <x v="211"/>
    <x v="165"/>
    <x v="187"/>
    <s v="47 Declaration Alley"/>
    <x v="154"/>
    <x v="2"/>
    <s v="EH9"/>
    <x v="0"/>
  </r>
  <r>
    <x v="212"/>
    <x v="195"/>
    <x v="212"/>
    <x v="40"/>
    <n v="5"/>
    <x v="0"/>
    <x v="1"/>
    <x v="1"/>
    <n v="3.5849999999999995"/>
    <n v="17.924999999999997"/>
    <x v="212"/>
    <x v="166"/>
    <x v="188"/>
    <s v="6131 Huxley Pass"/>
    <x v="155"/>
    <x v="0"/>
    <n v="94291"/>
    <x v="1"/>
  </r>
  <r>
    <x v="213"/>
    <x v="196"/>
    <x v="213"/>
    <x v="26"/>
    <n v="2"/>
    <x v="3"/>
    <x v="0"/>
    <x v="1"/>
    <n v="4.3650000000000002"/>
    <n v="8.73"/>
    <x v="213"/>
    <x v="167"/>
    <x v="189"/>
    <s v="5 Anderson Court"/>
    <x v="156"/>
    <x v="0"/>
    <n v="18706"/>
    <x v="1"/>
  </r>
  <r>
    <x v="214"/>
    <x v="197"/>
    <x v="214"/>
    <x v="37"/>
    <n v="2"/>
    <x v="1"/>
    <x v="0"/>
    <x v="3"/>
    <n v="25.874999999999996"/>
    <n v="51.749999999999993"/>
    <x v="214"/>
    <x v="168"/>
    <x v="190"/>
    <s v="5 Esch Parkway"/>
    <x v="116"/>
    <x v="0"/>
    <n v="27499"/>
    <x v="1"/>
  </r>
  <r>
    <x v="215"/>
    <x v="198"/>
    <x v="215"/>
    <x v="26"/>
    <n v="2"/>
    <x v="3"/>
    <x v="0"/>
    <x v="1"/>
    <n v="4.3650000000000002"/>
    <n v="8.73"/>
    <x v="215"/>
    <x v="2"/>
    <x v="191"/>
    <s v="226 Harper Place"/>
    <x v="55"/>
    <x v="0"/>
    <n v="19725"/>
    <x v="0"/>
  </r>
  <r>
    <x v="216"/>
    <x v="199"/>
    <x v="216"/>
    <x v="11"/>
    <n v="5"/>
    <x v="3"/>
    <x v="1"/>
    <x v="1"/>
    <n v="4.7549999999999999"/>
    <n v="23.774999999999999"/>
    <x v="216"/>
    <x v="169"/>
    <x v="192"/>
    <s v="28998 Cottonwood Point"/>
    <x v="44"/>
    <x v="2"/>
    <s v="PH43"/>
    <x v="1"/>
  </r>
  <r>
    <x v="217"/>
    <x v="200"/>
    <x v="217"/>
    <x v="23"/>
    <n v="5"/>
    <x v="2"/>
    <x v="0"/>
    <x v="1"/>
    <n v="4.125"/>
    <n v="20.625"/>
    <x v="217"/>
    <x v="170"/>
    <x v="193"/>
    <s v="62 Dayton Drive"/>
    <x v="103"/>
    <x v="0"/>
    <n v="96825"/>
    <x v="1"/>
  </r>
  <r>
    <x v="218"/>
    <x v="201"/>
    <x v="218"/>
    <x v="25"/>
    <n v="1"/>
    <x v="3"/>
    <x v="1"/>
    <x v="3"/>
    <n v="36.454999999999998"/>
    <n v="36.454999999999998"/>
    <x v="218"/>
    <x v="171"/>
    <x v="194"/>
    <s v="736 Mosinee Court"/>
    <x v="9"/>
    <x v="0"/>
    <n v="10150"/>
    <x v="1"/>
  </r>
  <r>
    <x v="219"/>
    <x v="202"/>
    <x v="219"/>
    <x v="25"/>
    <n v="5"/>
    <x v="3"/>
    <x v="1"/>
    <x v="3"/>
    <n v="36.454999999999998"/>
    <n v="182.27499999999998"/>
    <x v="219"/>
    <x v="2"/>
    <x v="2"/>
    <s v="0023 Westport Terrace"/>
    <x v="157"/>
    <x v="1"/>
    <s v="D07"/>
    <x v="1"/>
  </r>
  <r>
    <x v="220"/>
    <x v="203"/>
    <x v="220"/>
    <x v="29"/>
    <n v="3"/>
    <x v="3"/>
    <x v="2"/>
    <x v="3"/>
    <n v="29.784999999999997"/>
    <n v="89.35499999999999"/>
    <x v="220"/>
    <x v="172"/>
    <x v="195"/>
    <s v="8 Melrose Center"/>
    <x v="158"/>
    <x v="1"/>
    <s v="A96"/>
    <x v="1"/>
  </r>
  <r>
    <x v="221"/>
    <x v="204"/>
    <x v="221"/>
    <x v="40"/>
    <n v="1"/>
    <x v="0"/>
    <x v="1"/>
    <x v="1"/>
    <n v="3.5849999999999995"/>
    <n v="3.5849999999999995"/>
    <x v="221"/>
    <x v="2"/>
    <x v="196"/>
    <s v="955 Ridge Oak Street"/>
    <x v="159"/>
    <x v="0"/>
    <n v="45218"/>
    <x v="0"/>
  </r>
  <r>
    <x v="222"/>
    <x v="205"/>
    <x v="222"/>
    <x v="20"/>
    <n v="2"/>
    <x v="0"/>
    <x v="0"/>
    <x v="3"/>
    <n v="22.884999999999998"/>
    <n v="45.769999999999996"/>
    <x v="222"/>
    <x v="173"/>
    <x v="197"/>
    <s v="0229 Hovde Hill"/>
    <x v="67"/>
    <x v="0"/>
    <n v="48670"/>
    <x v="0"/>
  </r>
  <r>
    <x v="223"/>
    <x v="206"/>
    <x v="223"/>
    <x v="33"/>
    <n v="4"/>
    <x v="2"/>
    <x v="1"/>
    <x v="0"/>
    <n v="14.85"/>
    <n v="59.4"/>
    <x v="223"/>
    <x v="174"/>
    <x v="198"/>
    <s v="42 Sloan Way"/>
    <x v="160"/>
    <x v="0"/>
    <n v="82007"/>
    <x v="1"/>
  </r>
  <r>
    <x v="224"/>
    <x v="207"/>
    <x v="224"/>
    <x v="37"/>
    <n v="6"/>
    <x v="1"/>
    <x v="0"/>
    <x v="3"/>
    <n v="25.874999999999996"/>
    <n v="155.24999999999997"/>
    <x v="224"/>
    <x v="2"/>
    <x v="2"/>
    <s v="3 Colorado Lane"/>
    <x v="161"/>
    <x v="0"/>
    <n v="31119"/>
    <x v="0"/>
  </r>
  <r>
    <x v="225"/>
    <x v="208"/>
    <x v="225"/>
    <x v="20"/>
    <n v="2"/>
    <x v="0"/>
    <x v="0"/>
    <x v="3"/>
    <n v="22.884999999999998"/>
    <n v="45.769999999999996"/>
    <x v="225"/>
    <x v="2"/>
    <x v="199"/>
    <s v="8 Crowley Place"/>
    <x v="162"/>
    <x v="0"/>
    <n v="30096"/>
    <x v="1"/>
  </r>
  <r>
    <x v="226"/>
    <x v="209"/>
    <x v="226"/>
    <x v="45"/>
    <n v="3"/>
    <x v="2"/>
    <x v="2"/>
    <x v="0"/>
    <n v="12.15"/>
    <n v="36.450000000000003"/>
    <x v="226"/>
    <x v="175"/>
    <x v="200"/>
    <s v="00901 Marquette Plaza"/>
    <x v="155"/>
    <x v="0"/>
    <n v="94250"/>
    <x v="0"/>
  </r>
  <r>
    <x v="227"/>
    <x v="210"/>
    <x v="227"/>
    <x v="9"/>
    <n v="4"/>
    <x v="2"/>
    <x v="2"/>
    <x v="2"/>
    <n v="7.29"/>
    <n v="29.16"/>
    <x v="227"/>
    <x v="176"/>
    <x v="201"/>
    <s v="5776 Coleman Circle"/>
    <x v="47"/>
    <x v="0"/>
    <n v="33661"/>
    <x v="0"/>
  </r>
  <r>
    <x v="228"/>
    <x v="211"/>
    <x v="228"/>
    <x v="43"/>
    <n v="4"/>
    <x v="3"/>
    <x v="0"/>
    <x v="3"/>
    <n v="33.464999999999996"/>
    <n v="133.85999999999999"/>
    <x v="228"/>
    <x v="177"/>
    <x v="202"/>
    <s v="970 Northport Pass"/>
    <x v="103"/>
    <x v="0"/>
    <n v="96805"/>
    <x v="1"/>
  </r>
  <r>
    <x v="229"/>
    <x v="212"/>
    <x v="229"/>
    <x v="11"/>
    <n v="5"/>
    <x v="3"/>
    <x v="1"/>
    <x v="1"/>
    <n v="4.7549999999999999"/>
    <n v="23.774999999999999"/>
    <x v="229"/>
    <x v="178"/>
    <x v="203"/>
    <s v="43 Longview Center"/>
    <x v="163"/>
    <x v="0"/>
    <n v="70820"/>
    <x v="0"/>
  </r>
  <r>
    <x v="230"/>
    <x v="213"/>
    <x v="230"/>
    <x v="7"/>
    <n v="3"/>
    <x v="3"/>
    <x v="2"/>
    <x v="0"/>
    <n v="12.95"/>
    <n v="38.849999999999994"/>
    <x v="230"/>
    <x v="179"/>
    <x v="204"/>
    <s v="4738 Bashford Crossing"/>
    <x v="164"/>
    <x v="2"/>
    <s v="NE46"/>
    <x v="1"/>
  </r>
  <r>
    <x v="231"/>
    <x v="63"/>
    <x v="231"/>
    <x v="40"/>
    <n v="6"/>
    <x v="0"/>
    <x v="1"/>
    <x v="1"/>
    <n v="3.5849999999999995"/>
    <n v="21.509999999999998"/>
    <x v="231"/>
    <x v="2"/>
    <x v="205"/>
    <s v="856 Colorado Way"/>
    <x v="165"/>
    <x v="1"/>
    <s v="R95"/>
    <x v="0"/>
  </r>
  <r>
    <x v="232"/>
    <x v="214"/>
    <x v="232"/>
    <x v="15"/>
    <n v="1"/>
    <x v="1"/>
    <x v="2"/>
    <x v="0"/>
    <n v="9.9499999999999993"/>
    <n v="9.9499999999999993"/>
    <x v="232"/>
    <x v="180"/>
    <x v="206"/>
    <s v="54 Canary Terrace"/>
    <x v="31"/>
    <x v="0"/>
    <n v="55458"/>
    <x v="0"/>
  </r>
  <r>
    <x v="233"/>
    <x v="215"/>
    <x v="233"/>
    <x v="32"/>
    <n v="1"/>
    <x v="3"/>
    <x v="1"/>
    <x v="0"/>
    <n v="15.85"/>
    <n v="15.85"/>
    <x v="233"/>
    <x v="181"/>
    <x v="207"/>
    <s v="32764 Buell Pass"/>
    <x v="166"/>
    <x v="0"/>
    <n v="53205"/>
    <x v="0"/>
  </r>
  <r>
    <x v="234"/>
    <x v="216"/>
    <x v="234"/>
    <x v="36"/>
    <n v="1"/>
    <x v="0"/>
    <x v="0"/>
    <x v="1"/>
    <n v="2.9849999999999999"/>
    <n v="2.9849999999999999"/>
    <x v="234"/>
    <x v="182"/>
    <x v="208"/>
    <s v="37340 Lerdahl Avenue"/>
    <x v="63"/>
    <x v="0"/>
    <n v="28225"/>
    <x v="0"/>
  </r>
  <r>
    <x v="235"/>
    <x v="217"/>
    <x v="235"/>
    <x v="4"/>
    <n v="5"/>
    <x v="2"/>
    <x v="0"/>
    <x v="0"/>
    <n v="13.75"/>
    <n v="68.75"/>
    <x v="235"/>
    <x v="183"/>
    <x v="209"/>
    <s v="941 Graceland Terrace"/>
    <x v="167"/>
    <x v="0"/>
    <n v="85099"/>
    <x v="0"/>
  </r>
  <r>
    <x v="236"/>
    <x v="218"/>
    <x v="236"/>
    <x v="15"/>
    <n v="3"/>
    <x v="1"/>
    <x v="2"/>
    <x v="0"/>
    <n v="9.9499999999999993"/>
    <n v="29.849999999999998"/>
    <x v="236"/>
    <x v="2"/>
    <x v="210"/>
    <s v="567 Farmco Hill"/>
    <x v="168"/>
    <x v="0"/>
    <n v="11407"/>
    <x v="1"/>
  </r>
  <r>
    <x v="237"/>
    <x v="219"/>
    <x v="237"/>
    <x v="28"/>
    <n v="4"/>
    <x v="3"/>
    <x v="0"/>
    <x v="0"/>
    <n v="14.55"/>
    <n v="58.2"/>
    <x v="237"/>
    <x v="184"/>
    <x v="211"/>
    <s v="76 Briar Crest Avenue"/>
    <x v="169"/>
    <x v="0"/>
    <n v="61825"/>
    <x v="1"/>
  </r>
  <r>
    <x v="238"/>
    <x v="220"/>
    <x v="238"/>
    <x v="35"/>
    <n v="4"/>
    <x v="0"/>
    <x v="1"/>
    <x v="2"/>
    <n v="7.169999999999999"/>
    <n v="28.679999999999996"/>
    <x v="238"/>
    <x v="185"/>
    <x v="2"/>
    <s v="1065 Myrtle Center"/>
    <x v="170"/>
    <x v="2"/>
    <s v="SN1"/>
    <x v="1"/>
  </r>
  <r>
    <x v="239"/>
    <x v="114"/>
    <x v="239"/>
    <x v="35"/>
    <n v="3"/>
    <x v="0"/>
    <x v="1"/>
    <x v="2"/>
    <n v="7.169999999999999"/>
    <n v="21.509999999999998"/>
    <x v="239"/>
    <x v="186"/>
    <x v="212"/>
    <s v="72657 Shelley Alley"/>
    <x v="2"/>
    <x v="0"/>
    <n v="85715"/>
    <x v="1"/>
  </r>
  <r>
    <x v="240"/>
    <x v="221"/>
    <x v="233"/>
    <x v="27"/>
    <n v="2"/>
    <x v="3"/>
    <x v="0"/>
    <x v="2"/>
    <n v="8.73"/>
    <n v="17.46"/>
    <x v="233"/>
    <x v="181"/>
    <x v="207"/>
    <s v="32764 Buell Pass"/>
    <x v="166"/>
    <x v="0"/>
    <n v="53205"/>
    <x v="0"/>
  </r>
  <r>
    <x v="241"/>
    <x v="222"/>
    <x v="240"/>
    <x v="47"/>
    <n v="1"/>
    <x v="2"/>
    <x v="2"/>
    <x v="3"/>
    <n v="27.945"/>
    <n v="27.945"/>
    <x v="240"/>
    <x v="187"/>
    <x v="213"/>
    <s v="6384 Darwin Avenue"/>
    <x v="171"/>
    <x v="0"/>
    <n v="33064"/>
    <x v="0"/>
  </r>
  <r>
    <x v="242"/>
    <x v="188"/>
    <x v="241"/>
    <x v="47"/>
    <n v="5"/>
    <x v="2"/>
    <x v="2"/>
    <x v="3"/>
    <n v="27.945"/>
    <n v="139.72499999999999"/>
    <x v="241"/>
    <x v="188"/>
    <x v="214"/>
    <s v="45604 Bunker Hill Court"/>
    <x v="127"/>
    <x v="0"/>
    <n v="90610"/>
    <x v="1"/>
  </r>
  <r>
    <x v="243"/>
    <x v="223"/>
    <x v="242"/>
    <x v="36"/>
    <n v="2"/>
    <x v="0"/>
    <x v="0"/>
    <x v="1"/>
    <n v="2.9849999999999999"/>
    <n v="5.97"/>
    <x v="242"/>
    <x v="189"/>
    <x v="215"/>
    <s v="667 Florence Drive"/>
    <x v="172"/>
    <x v="2"/>
    <s v="S33"/>
    <x v="1"/>
  </r>
  <r>
    <x v="244"/>
    <x v="224"/>
    <x v="243"/>
    <x v="5"/>
    <n v="1"/>
    <x v="0"/>
    <x v="1"/>
    <x v="3"/>
    <n v="27.484999999999996"/>
    <n v="27.484999999999996"/>
    <x v="243"/>
    <x v="190"/>
    <x v="2"/>
    <s v="26 Linden Center"/>
    <x v="28"/>
    <x v="0"/>
    <n v="63180"/>
    <x v="0"/>
  </r>
  <r>
    <x v="245"/>
    <x v="83"/>
    <x v="244"/>
    <x v="41"/>
    <n v="5"/>
    <x v="0"/>
    <x v="1"/>
    <x v="0"/>
    <n v="11.95"/>
    <n v="59.75"/>
    <x v="244"/>
    <x v="191"/>
    <x v="216"/>
    <s v="21342 Schiller Parkway"/>
    <x v="173"/>
    <x v="0"/>
    <n v="16522"/>
    <x v="0"/>
  </r>
  <r>
    <x v="246"/>
    <x v="104"/>
    <x v="245"/>
    <x v="4"/>
    <n v="3"/>
    <x v="2"/>
    <x v="0"/>
    <x v="0"/>
    <n v="13.75"/>
    <n v="41.25"/>
    <x v="245"/>
    <x v="192"/>
    <x v="217"/>
    <s v="04 Hanson Junction"/>
    <x v="174"/>
    <x v="0"/>
    <n v="98464"/>
    <x v="1"/>
  </r>
  <r>
    <x v="247"/>
    <x v="225"/>
    <x v="246"/>
    <x v="43"/>
    <n v="4"/>
    <x v="3"/>
    <x v="0"/>
    <x v="3"/>
    <n v="33.464999999999996"/>
    <n v="133.85999999999999"/>
    <x v="246"/>
    <x v="2"/>
    <x v="218"/>
    <s v="6 Carberry Pass"/>
    <x v="1"/>
    <x v="0"/>
    <n v="23277"/>
    <x v="1"/>
  </r>
  <r>
    <x v="248"/>
    <x v="226"/>
    <x v="247"/>
    <x v="41"/>
    <n v="5"/>
    <x v="0"/>
    <x v="1"/>
    <x v="0"/>
    <n v="11.95"/>
    <n v="59.75"/>
    <x v="247"/>
    <x v="2"/>
    <x v="219"/>
    <s v="675 Ruskin Road"/>
    <x v="175"/>
    <x v="1"/>
    <s v="D17"/>
    <x v="0"/>
  </r>
  <r>
    <x v="249"/>
    <x v="227"/>
    <x v="248"/>
    <x v="14"/>
    <n v="1"/>
    <x v="1"/>
    <x v="2"/>
    <x v="2"/>
    <n v="5.97"/>
    <n v="5.97"/>
    <x v="248"/>
    <x v="193"/>
    <x v="220"/>
    <s v="87597 Butternut Alley"/>
    <x v="37"/>
    <x v="0"/>
    <n v="72204"/>
    <x v="0"/>
  </r>
  <r>
    <x v="250"/>
    <x v="180"/>
    <x v="249"/>
    <x v="45"/>
    <n v="2"/>
    <x v="2"/>
    <x v="2"/>
    <x v="0"/>
    <n v="12.15"/>
    <n v="24.3"/>
    <x v="249"/>
    <x v="194"/>
    <x v="221"/>
    <s v="5021 Summit Drive"/>
    <x v="176"/>
    <x v="2"/>
    <s v="NG34"/>
    <x v="1"/>
  </r>
  <r>
    <x v="251"/>
    <x v="228"/>
    <x v="250"/>
    <x v="21"/>
    <n v="6"/>
    <x v="2"/>
    <x v="2"/>
    <x v="1"/>
    <n v="3.645"/>
    <n v="21.87"/>
    <x v="250"/>
    <x v="195"/>
    <x v="222"/>
    <s v="4306 Northfield Place"/>
    <x v="125"/>
    <x v="0"/>
    <n v="89436"/>
    <x v="0"/>
  </r>
  <r>
    <x v="252"/>
    <x v="229"/>
    <x v="195"/>
    <x v="15"/>
    <n v="2"/>
    <x v="1"/>
    <x v="2"/>
    <x v="0"/>
    <n v="9.9499999999999993"/>
    <n v="19.899999999999999"/>
    <x v="195"/>
    <x v="150"/>
    <x v="172"/>
    <s v="72 Maryland Terrace"/>
    <x v="131"/>
    <x v="0"/>
    <n v="22908"/>
    <x v="0"/>
  </r>
  <r>
    <x v="253"/>
    <x v="230"/>
    <x v="251"/>
    <x v="13"/>
    <n v="2"/>
    <x v="1"/>
    <x v="2"/>
    <x v="1"/>
    <n v="2.9849999999999999"/>
    <n v="5.97"/>
    <x v="251"/>
    <x v="196"/>
    <x v="223"/>
    <s v="41524 Mandrake Center"/>
    <x v="177"/>
    <x v="0"/>
    <n v="76210"/>
    <x v="1"/>
  </r>
  <r>
    <x v="254"/>
    <x v="231"/>
    <x v="252"/>
    <x v="9"/>
    <n v="1"/>
    <x v="2"/>
    <x v="2"/>
    <x v="2"/>
    <n v="7.29"/>
    <n v="7.29"/>
    <x v="252"/>
    <x v="2"/>
    <x v="2"/>
    <s v="5915 Hallows Court"/>
    <x v="178"/>
    <x v="1"/>
    <s v="R35"/>
    <x v="0"/>
  </r>
  <r>
    <x v="255"/>
    <x v="80"/>
    <x v="253"/>
    <x v="13"/>
    <n v="4"/>
    <x v="1"/>
    <x v="2"/>
    <x v="1"/>
    <n v="2.9849999999999999"/>
    <n v="11.94"/>
    <x v="253"/>
    <x v="197"/>
    <x v="224"/>
    <s v="38 Dryden Plaza"/>
    <x v="179"/>
    <x v="0"/>
    <n v="27635"/>
    <x v="0"/>
  </r>
  <r>
    <x v="256"/>
    <x v="232"/>
    <x v="254"/>
    <x v="41"/>
    <n v="6"/>
    <x v="0"/>
    <x v="1"/>
    <x v="0"/>
    <n v="11.95"/>
    <n v="71.699999999999989"/>
    <x v="254"/>
    <x v="198"/>
    <x v="225"/>
    <s v="4825 Bowman Crossing"/>
    <x v="180"/>
    <x v="1"/>
    <s v="A98"/>
    <x v="0"/>
  </r>
  <r>
    <x v="257"/>
    <x v="233"/>
    <x v="255"/>
    <x v="1"/>
    <n v="2"/>
    <x v="1"/>
    <x v="1"/>
    <x v="1"/>
    <n v="3.8849999999999998"/>
    <n v="7.77"/>
    <x v="255"/>
    <x v="199"/>
    <x v="226"/>
    <s v="6223 North Hill"/>
    <x v="9"/>
    <x v="0"/>
    <n v="10105"/>
    <x v="1"/>
  </r>
  <r>
    <x v="258"/>
    <x v="234"/>
    <x v="256"/>
    <x v="37"/>
    <n v="1"/>
    <x v="1"/>
    <x v="0"/>
    <x v="3"/>
    <n v="25.874999999999996"/>
    <n v="25.874999999999996"/>
    <x v="256"/>
    <x v="200"/>
    <x v="227"/>
    <s v="02670 Superior Way"/>
    <x v="94"/>
    <x v="0"/>
    <n v="6905"/>
    <x v="1"/>
  </r>
  <r>
    <x v="259"/>
    <x v="235"/>
    <x v="257"/>
    <x v="16"/>
    <n v="6"/>
    <x v="2"/>
    <x v="1"/>
    <x v="3"/>
    <n v="34.154999999999994"/>
    <n v="204.92999999999995"/>
    <x v="257"/>
    <x v="201"/>
    <x v="228"/>
    <s v="7 Eastlawn Alley"/>
    <x v="45"/>
    <x v="0"/>
    <n v="43666"/>
    <x v="1"/>
  </r>
  <r>
    <x v="260"/>
    <x v="236"/>
    <x v="258"/>
    <x v="5"/>
    <n v="4"/>
    <x v="0"/>
    <x v="1"/>
    <x v="3"/>
    <n v="27.484999999999996"/>
    <n v="109.93999999999998"/>
    <x v="258"/>
    <x v="202"/>
    <x v="229"/>
    <s v="305 Holy Cross Way"/>
    <x v="181"/>
    <x v="1"/>
    <s v="A75"/>
    <x v="0"/>
  </r>
  <r>
    <x v="261"/>
    <x v="237"/>
    <x v="259"/>
    <x v="33"/>
    <n v="6"/>
    <x v="2"/>
    <x v="1"/>
    <x v="0"/>
    <n v="14.85"/>
    <n v="89.1"/>
    <x v="259"/>
    <x v="203"/>
    <x v="230"/>
    <s v="0 Manitowish Hill"/>
    <x v="182"/>
    <x v="0"/>
    <n v="65211"/>
    <x v="1"/>
  </r>
  <r>
    <x v="262"/>
    <x v="238"/>
    <x v="260"/>
    <x v="1"/>
    <n v="2"/>
    <x v="1"/>
    <x v="1"/>
    <x v="1"/>
    <n v="3.8849999999999998"/>
    <n v="7.77"/>
    <x v="260"/>
    <x v="204"/>
    <x v="231"/>
    <s v="2793 Vera Point"/>
    <x v="51"/>
    <x v="0"/>
    <n v="46852"/>
    <x v="0"/>
  </r>
  <r>
    <x v="263"/>
    <x v="52"/>
    <x v="261"/>
    <x v="43"/>
    <n v="1"/>
    <x v="3"/>
    <x v="0"/>
    <x v="3"/>
    <n v="33.464999999999996"/>
    <n v="33.464999999999996"/>
    <x v="261"/>
    <x v="205"/>
    <x v="232"/>
    <s v="091 Old Gate Road"/>
    <x v="28"/>
    <x v="0"/>
    <n v="63143"/>
    <x v="0"/>
  </r>
  <r>
    <x v="264"/>
    <x v="146"/>
    <x v="262"/>
    <x v="2"/>
    <n v="5"/>
    <x v="2"/>
    <x v="0"/>
    <x v="2"/>
    <n v="8.25"/>
    <n v="41.25"/>
    <x v="262"/>
    <x v="2"/>
    <x v="233"/>
    <s v="91 Old Gate Road"/>
    <x v="8"/>
    <x v="0"/>
    <n v="97211"/>
    <x v="0"/>
  </r>
  <r>
    <x v="265"/>
    <x v="239"/>
    <x v="263"/>
    <x v="33"/>
    <n v="4"/>
    <x v="2"/>
    <x v="1"/>
    <x v="0"/>
    <n v="14.85"/>
    <n v="59.4"/>
    <x v="263"/>
    <x v="206"/>
    <x v="234"/>
    <s v="4 Linden Park"/>
    <x v="183"/>
    <x v="0"/>
    <n v="80305"/>
    <x v="0"/>
  </r>
  <r>
    <x v="266"/>
    <x v="240"/>
    <x v="264"/>
    <x v="42"/>
    <n v="1"/>
    <x v="1"/>
    <x v="1"/>
    <x v="2"/>
    <n v="7.77"/>
    <n v="7.77"/>
    <x v="264"/>
    <x v="207"/>
    <x v="235"/>
    <s v="1 Hanover Terrace"/>
    <x v="184"/>
    <x v="2"/>
    <s v="NN11"/>
    <x v="1"/>
  </r>
  <r>
    <x v="267"/>
    <x v="241"/>
    <x v="265"/>
    <x v="34"/>
    <n v="1"/>
    <x v="0"/>
    <x v="2"/>
    <x v="2"/>
    <n v="5.3699999999999992"/>
    <n v="5.3699999999999992"/>
    <x v="265"/>
    <x v="208"/>
    <x v="236"/>
    <s v="2 Morrow Hill"/>
    <x v="172"/>
    <x v="2"/>
    <s v="S33"/>
    <x v="0"/>
  </r>
  <r>
    <x v="268"/>
    <x v="242"/>
    <x v="266"/>
    <x v="30"/>
    <n v="3"/>
    <x v="2"/>
    <x v="0"/>
    <x v="3"/>
    <n v="31.624999999999996"/>
    <n v="94.874999999999986"/>
    <x v="266"/>
    <x v="2"/>
    <x v="237"/>
    <s v="27 Pine View Crossing"/>
    <x v="185"/>
    <x v="0"/>
    <n v="40298"/>
    <x v="1"/>
  </r>
  <r>
    <x v="269"/>
    <x v="243"/>
    <x v="267"/>
    <x v="25"/>
    <n v="1"/>
    <x v="3"/>
    <x v="1"/>
    <x v="3"/>
    <n v="36.454999999999998"/>
    <n v="36.454999999999998"/>
    <x v="267"/>
    <x v="2"/>
    <x v="238"/>
    <s v="7536 Homewood Place"/>
    <x v="73"/>
    <x v="0"/>
    <n v="14276"/>
    <x v="1"/>
  </r>
  <r>
    <x v="270"/>
    <x v="244"/>
    <x v="268"/>
    <x v="6"/>
    <n v="4"/>
    <x v="1"/>
    <x v="0"/>
    <x v="1"/>
    <n v="3.375"/>
    <n v="13.5"/>
    <x v="268"/>
    <x v="209"/>
    <x v="2"/>
    <s v="801 Sloan Plaza"/>
    <x v="186"/>
    <x v="0"/>
    <n v="44710"/>
    <x v="0"/>
  </r>
  <r>
    <x v="271"/>
    <x v="245"/>
    <x v="269"/>
    <x v="40"/>
    <n v="4"/>
    <x v="0"/>
    <x v="1"/>
    <x v="1"/>
    <n v="3.5849999999999995"/>
    <n v="14.339999999999998"/>
    <x v="269"/>
    <x v="210"/>
    <x v="239"/>
    <s v="2469 Hayes Lane"/>
    <x v="36"/>
    <x v="0"/>
    <n v="2114"/>
    <x v="1"/>
  </r>
  <r>
    <x v="272"/>
    <x v="246"/>
    <x v="270"/>
    <x v="2"/>
    <n v="1"/>
    <x v="2"/>
    <x v="0"/>
    <x v="2"/>
    <n v="8.25"/>
    <n v="8.25"/>
    <x v="270"/>
    <x v="2"/>
    <x v="240"/>
    <s v="3 Sunfield Terrace"/>
    <x v="187"/>
    <x v="1"/>
    <s v="F94"/>
    <x v="0"/>
  </r>
  <r>
    <x v="273"/>
    <x v="247"/>
    <x v="271"/>
    <x v="22"/>
    <n v="5"/>
    <x v="0"/>
    <x v="2"/>
    <x v="1"/>
    <n v="2.6849999999999996"/>
    <n v="13.424999999999997"/>
    <x v="271"/>
    <x v="2"/>
    <x v="2"/>
    <s v="758 Acker Point"/>
    <x v="188"/>
    <x v="0"/>
    <n v="24515"/>
    <x v="0"/>
  </r>
  <r>
    <x v="274"/>
    <x v="248"/>
    <x v="272"/>
    <x v="15"/>
    <n v="5"/>
    <x v="1"/>
    <x v="2"/>
    <x v="0"/>
    <n v="9.9499999999999993"/>
    <n v="49.75"/>
    <x v="272"/>
    <x v="211"/>
    <x v="241"/>
    <s v="472 Mosinee Crossing"/>
    <x v="17"/>
    <x v="0"/>
    <n v="90071"/>
    <x v="1"/>
  </r>
  <r>
    <x v="275"/>
    <x v="249"/>
    <x v="273"/>
    <x v="2"/>
    <n v="2"/>
    <x v="2"/>
    <x v="0"/>
    <x v="2"/>
    <n v="8.25"/>
    <n v="16.5"/>
    <x v="273"/>
    <x v="2"/>
    <x v="2"/>
    <s v="9366 Bunting Center"/>
    <x v="96"/>
    <x v="1"/>
    <s v="D11"/>
    <x v="1"/>
  </r>
  <r>
    <x v="276"/>
    <x v="250"/>
    <x v="274"/>
    <x v="14"/>
    <n v="3"/>
    <x v="1"/>
    <x v="2"/>
    <x v="2"/>
    <n v="5.97"/>
    <n v="17.91"/>
    <x v="274"/>
    <x v="212"/>
    <x v="2"/>
    <s v="641 Birchwood Place"/>
    <x v="40"/>
    <x v="0"/>
    <n v="35236"/>
    <x v="1"/>
  </r>
  <r>
    <x v="277"/>
    <x v="251"/>
    <x v="275"/>
    <x v="14"/>
    <n v="5"/>
    <x v="1"/>
    <x v="2"/>
    <x v="2"/>
    <n v="5.97"/>
    <n v="29.849999999999998"/>
    <x v="275"/>
    <x v="213"/>
    <x v="242"/>
    <s v="5205 Graceland Point"/>
    <x v="117"/>
    <x v="0"/>
    <n v="22309"/>
    <x v="1"/>
  </r>
  <r>
    <x v="278"/>
    <x v="177"/>
    <x v="276"/>
    <x v="33"/>
    <n v="3"/>
    <x v="2"/>
    <x v="1"/>
    <x v="0"/>
    <n v="14.85"/>
    <n v="44.55"/>
    <x v="276"/>
    <x v="2"/>
    <x v="243"/>
    <s v="9 Burrows Way"/>
    <x v="189"/>
    <x v="0"/>
    <n v="6816"/>
    <x v="1"/>
  </r>
  <r>
    <x v="279"/>
    <x v="252"/>
    <x v="277"/>
    <x v="4"/>
    <n v="2"/>
    <x v="2"/>
    <x v="0"/>
    <x v="0"/>
    <n v="13.75"/>
    <n v="27.5"/>
    <x v="277"/>
    <x v="2"/>
    <x v="2"/>
    <s v="8 Reindahl Alley"/>
    <x v="140"/>
    <x v="0"/>
    <n v="12205"/>
    <x v="1"/>
  </r>
  <r>
    <x v="280"/>
    <x v="253"/>
    <x v="278"/>
    <x v="12"/>
    <n v="6"/>
    <x v="0"/>
    <x v="0"/>
    <x v="2"/>
    <n v="5.97"/>
    <n v="35.82"/>
    <x v="278"/>
    <x v="214"/>
    <x v="244"/>
    <s v="6023 Novick Parkway"/>
    <x v="53"/>
    <x v="0"/>
    <n v="34108"/>
    <x v="0"/>
  </r>
  <r>
    <x v="281"/>
    <x v="254"/>
    <x v="279"/>
    <x v="34"/>
    <n v="3"/>
    <x v="0"/>
    <x v="2"/>
    <x v="2"/>
    <n v="5.3699999999999992"/>
    <n v="16.11"/>
    <x v="279"/>
    <x v="215"/>
    <x v="245"/>
    <s v="9715 Shopko Hill"/>
    <x v="190"/>
    <x v="0"/>
    <n v="33141"/>
    <x v="0"/>
  </r>
  <r>
    <x v="282"/>
    <x v="227"/>
    <x v="280"/>
    <x v="46"/>
    <n v="6"/>
    <x v="2"/>
    <x v="1"/>
    <x v="1"/>
    <n v="4.4550000000000001"/>
    <n v="26.73"/>
    <x v="280"/>
    <x v="216"/>
    <x v="246"/>
    <s v="1961 Sage Way"/>
    <x v="161"/>
    <x v="0"/>
    <n v="30358"/>
    <x v="0"/>
  </r>
  <r>
    <x v="283"/>
    <x v="110"/>
    <x v="281"/>
    <x v="16"/>
    <n v="6"/>
    <x v="2"/>
    <x v="1"/>
    <x v="3"/>
    <n v="34.154999999999994"/>
    <n v="204.92999999999995"/>
    <x v="281"/>
    <x v="217"/>
    <x v="247"/>
    <s v="29668 Bashford Trail"/>
    <x v="191"/>
    <x v="0"/>
    <n v="78405"/>
    <x v="0"/>
  </r>
  <r>
    <x v="284"/>
    <x v="182"/>
    <x v="282"/>
    <x v="3"/>
    <n v="3"/>
    <x v="1"/>
    <x v="1"/>
    <x v="0"/>
    <n v="12.95"/>
    <n v="38.849999999999994"/>
    <x v="282"/>
    <x v="218"/>
    <x v="248"/>
    <s v="80254 Cherokee Alley"/>
    <x v="103"/>
    <x v="0"/>
    <n v="96835"/>
    <x v="0"/>
  </r>
  <r>
    <x v="285"/>
    <x v="255"/>
    <x v="283"/>
    <x v="19"/>
    <n v="4"/>
    <x v="3"/>
    <x v="2"/>
    <x v="1"/>
    <n v="3.8849999999999998"/>
    <n v="15.54"/>
    <x v="283"/>
    <x v="219"/>
    <x v="249"/>
    <s v="4019 Hagan Plaza"/>
    <x v="79"/>
    <x v="0"/>
    <n v="78737"/>
    <x v="0"/>
  </r>
  <r>
    <x v="286"/>
    <x v="256"/>
    <x v="284"/>
    <x v="8"/>
    <n v="1"/>
    <x v="1"/>
    <x v="0"/>
    <x v="2"/>
    <n v="6.75"/>
    <n v="6.75"/>
    <x v="284"/>
    <x v="220"/>
    <x v="250"/>
    <s v="09771 Rigney Center"/>
    <x v="192"/>
    <x v="0"/>
    <n v="21290"/>
    <x v="1"/>
  </r>
  <r>
    <x v="287"/>
    <x v="11"/>
    <x v="285"/>
    <x v="47"/>
    <n v="4"/>
    <x v="2"/>
    <x v="2"/>
    <x v="3"/>
    <n v="27.945"/>
    <n v="111.78"/>
    <x v="285"/>
    <x v="221"/>
    <x v="2"/>
    <s v="6094 Dawn Junction"/>
    <x v="193"/>
    <x v="0"/>
    <n v="40596"/>
    <x v="0"/>
  </r>
  <r>
    <x v="288"/>
    <x v="257"/>
    <x v="286"/>
    <x v="1"/>
    <n v="1"/>
    <x v="1"/>
    <x v="1"/>
    <x v="1"/>
    <n v="3.8849999999999998"/>
    <n v="3.8849999999999998"/>
    <x v="286"/>
    <x v="222"/>
    <x v="251"/>
    <s v="7 Corben Plaza"/>
    <x v="63"/>
    <x v="0"/>
    <n v="28299"/>
    <x v="0"/>
  </r>
  <r>
    <x v="289"/>
    <x v="258"/>
    <x v="287"/>
    <x v="26"/>
    <n v="5"/>
    <x v="3"/>
    <x v="0"/>
    <x v="1"/>
    <n v="4.3650000000000002"/>
    <n v="21.825000000000003"/>
    <x v="287"/>
    <x v="223"/>
    <x v="252"/>
    <s v="88 West Avenue"/>
    <x v="194"/>
    <x v="2"/>
    <s v="DN22"/>
    <x v="1"/>
  </r>
  <r>
    <x v="290"/>
    <x v="259"/>
    <x v="288"/>
    <x v="36"/>
    <n v="5"/>
    <x v="0"/>
    <x v="0"/>
    <x v="1"/>
    <n v="2.9849999999999999"/>
    <n v="14.924999999999999"/>
    <x v="288"/>
    <x v="224"/>
    <x v="253"/>
    <s v="8580 Autumn Leaf Trail"/>
    <x v="195"/>
    <x v="0"/>
    <n v="68505"/>
    <x v="1"/>
  </r>
  <r>
    <x v="291"/>
    <x v="260"/>
    <x v="289"/>
    <x v="10"/>
    <n v="3"/>
    <x v="1"/>
    <x v="0"/>
    <x v="0"/>
    <n v="11.25"/>
    <n v="33.75"/>
    <x v="289"/>
    <x v="225"/>
    <x v="254"/>
    <s v="14777 Leroy Avenue"/>
    <x v="159"/>
    <x v="0"/>
    <n v="45254"/>
    <x v="0"/>
  </r>
  <r>
    <x v="292"/>
    <x v="261"/>
    <x v="290"/>
    <x v="10"/>
    <n v="3"/>
    <x v="1"/>
    <x v="0"/>
    <x v="0"/>
    <n v="11.25"/>
    <n v="33.75"/>
    <x v="290"/>
    <x v="226"/>
    <x v="2"/>
    <s v="88 Jenna Point"/>
    <x v="172"/>
    <x v="2"/>
    <s v="S33"/>
    <x v="1"/>
  </r>
  <r>
    <x v="293"/>
    <x v="262"/>
    <x v="291"/>
    <x v="26"/>
    <n v="6"/>
    <x v="3"/>
    <x v="0"/>
    <x v="1"/>
    <n v="4.3650000000000002"/>
    <n v="26.19"/>
    <x v="291"/>
    <x v="227"/>
    <x v="255"/>
    <s v="9076 Manley Center"/>
    <x v="196"/>
    <x v="0"/>
    <n v="6127"/>
    <x v="0"/>
  </r>
  <r>
    <x v="294"/>
    <x v="263"/>
    <x v="292"/>
    <x v="33"/>
    <n v="1"/>
    <x v="2"/>
    <x v="1"/>
    <x v="0"/>
    <n v="14.85"/>
    <n v="14.85"/>
    <x v="292"/>
    <x v="228"/>
    <x v="256"/>
    <s v="826 Judy Alley"/>
    <x v="65"/>
    <x v="1"/>
    <s v="V31"/>
    <x v="1"/>
  </r>
  <r>
    <x v="295"/>
    <x v="212"/>
    <x v="286"/>
    <x v="30"/>
    <n v="6"/>
    <x v="2"/>
    <x v="0"/>
    <x v="3"/>
    <n v="31.624999999999996"/>
    <n v="189.74999999999997"/>
    <x v="286"/>
    <x v="222"/>
    <x v="251"/>
    <s v="7 Corben Plaza"/>
    <x v="63"/>
    <x v="0"/>
    <n v="28299"/>
    <x v="0"/>
  </r>
  <r>
    <x v="296"/>
    <x v="187"/>
    <x v="293"/>
    <x v="12"/>
    <n v="1"/>
    <x v="0"/>
    <x v="0"/>
    <x v="2"/>
    <n v="5.97"/>
    <n v="5.97"/>
    <x v="293"/>
    <x v="229"/>
    <x v="257"/>
    <s v="12 Stone Corner Avenue"/>
    <x v="117"/>
    <x v="0"/>
    <n v="71307"/>
    <x v="0"/>
  </r>
  <r>
    <x v="297"/>
    <x v="248"/>
    <x v="294"/>
    <x v="0"/>
    <n v="3"/>
    <x v="0"/>
    <x v="0"/>
    <x v="0"/>
    <n v="9.9499999999999993"/>
    <n v="29.849999999999998"/>
    <x v="294"/>
    <x v="230"/>
    <x v="258"/>
    <s v="59 Rieder Lane"/>
    <x v="197"/>
    <x v="2"/>
    <s v="BT2"/>
    <x v="0"/>
  </r>
  <r>
    <x v="298"/>
    <x v="264"/>
    <x v="295"/>
    <x v="39"/>
    <n v="5"/>
    <x v="0"/>
    <x v="2"/>
    <x v="0"/>
    <n v="8.9499999999999993"/>
    <n v="44.75"/>
    <x v="295"/>
    <x v="2"/>
    <x v="259"/>
    <s v="81014 Delladonna Terrace"/>
    <x v="198"/>
    <x v="0"/>
    <n v="89115"/>
    <x v="1"/>
  </r>
  <r>
    <x v="299"/>
    <x v="265"/>
    <x v="296"/>
    <x v="16"/>
    <n v="1"/>
    <x v="2"/>
    <x v="1"/>
    <x v="3"/>
    <n v="34.154999999999994"/>
    <n v="34.154999999999994"/>
    <x v="296"/>
    <x v="231"/>
    <x v="260"/>
    <s v="0528 Thackeray Pass"/>
    <x v="111"/>
    <x v="0"/>
    <n v="50369"/>
    <x v="0"/>
  </r>
  <r>
    <x v="300"/>
    <x v="266"/>
    <x v="297"/>
    <x v="16"/>
    <n v="6"/>
    <x v="2"/>
    <x v="1"/>
    <x v="3"/>
    <n v="34.154999999999994"/>
    <n v="204.92999999999995"/>
    <x v="297"/>
    <x v="232"/>
    <x v="261"/>
    <s v="1 Annamark Drive"/>
    <x v="104"/>
    <x v="1"/>
    <s v="D17"/>
    <x v="1"/>
  </r>
  <r>
    <x v="301"/>
    <x v="267"/>
    <x v="298"/>
    <x v="9"/>
    <n v="3"/>
    <x v="2"/>
    <x v="2"/>
    <x v="2"/>
    <n v="7.29"/>
    <n v="21.87"/>
    <x v="298"/>
    <x v="233"/>
    <x v="262"/>
    <s v="6404 Heffernan Junction"/>
    <x v="199"/>
    <x v="0"/>
    <n v="44315"/>
    <x v="1"/>
  </r>
  <r>
    <x v="302"/>
    <x v="204"/>
    <x v="299"/>
    <x v="37"/>
    <n v="2"/>
    <x v="1"/>
    <x v="0"/>
    <x v="3"/>
    <n v="25.874999999999996"/>
    <n v="51.749999999999993"/>
    <x v="299"/>
    <x v="234"/>
    <x v="263"/>
    <s v="00225 Fieldstone Center"/>
    <x v="200"/>
    <x v="0"/>
    <n v="33405"/>
    <x v="0"/>
  </r>
  <r>
    <x v="303"/>
    <x v="268"/>
    <x v="300"/>
    <x v="23"/>
    <n v="2"/>
    <x v="2"/>
    <x v="0"/>
    <x v="1"/>
    <n v="4.125"/>
    <n v="8.25"/>
    <x v="300"/>
    <x v="235"/>
    <x v="2"/>
    <s v="0 Fairview Lane"/>
    <x v="74"/>
    <x v="0"/>
    <n v="93715"/>
    <x v="0"/>
  </r>
  <r>
    <x v="303"/>
    <x v="268"/>
    <x v="300"/>
    <x v="1"/>
    <n v="5"/>
    <x v="1"/>
    <x v="1"/>
    <x v="1"/>
    <n v="3.8849999999999998"/>
    <n v="19.424999999999997"/>
    <x v="300"/>
    <x v="235"/>
    <x v="2"/>
    <s v="0 Fairview Lane"/>
    <x v="74"/>
    <x v="0"/>
    <n v="93715"/>
    <x v="0"/>
  </r>
  <r>
    <x v="304"/>
    <x v="269"/>
    <x v="301"/>
    <x v="6"/>
    <n v="6"/>
    <x v="1"/>
    <x v="0"/>
    <x v="1"/>
    <n v="3.375"/>
    <n v="20.25"/>
    <x v="301"/>
    <x v="236"/>
    <x v="264"/>
    <s v="654 Mandrake Plaza"/>
    <x v="201"/>
    <x v="1"/>
    <s v="D04"/>
    <x v="0"/>
  </r>
  <r>
    <x v="305"/>
    <x v="145"/>
    <x v="302"/>
    <x v="31"/>
    <n v="3"/>
    <x v="3"/>
    <x v="2"/>
    <x v="2"/>
    <n v="7.77"/>
    <n v="23.31"/>
    <x v="302"/>
    <x v="237"/>
    <x v="265"/>
    <s v="43 Fremont Point"/>
    <x v="202"/>
    <x v="1"/>
    <s v="D04"/>
    <x v="1"/>
  </r>
  <r>
    <x v="306"/>
    <x v="270"/>
    <x v="303"/>
    <x v="21"/>
    <n v="5"/>
    <x v="2"/>
    <x v="2"/>
    <x v="1"/>
    <n v="3.645"/>
    <n v="18.225000000000001"/>
    <x v="303"/>
    <x v="238"/>
    <x v="266"/>
    <s v="73509 Victoria Junction"/>
    <x v="203"/>
    <x v="0"/>
    <n v="37924"/>
    <x v="0"/>
  </r>
  <r>
    <x v="307"/>
    <x v="271"/>
    <x v="304"/>
    <x v="4"/>
    <n v="1"/>
    <x v="2"/>
    <x v="0"/>
    <x v="0"/>
    <n v="13.75"/>
    <n v="13.75"/>
    <x v="304"/>
    <x v="2"/>
    <x v="267"/>
    <s v="05926 Northfield Parkway"/>
    <x v="153"/>
    <x v="0"/>
    <n v="66276"/>
    <x v="1"/>
  </r>
  <r>
    <x v="308"/>
    <x v="272"/>
    <x v="305"/>
    <x v="44"/>
    <n v="1"/>
    <x v="1"/>
    <x v="1"/>
    <x v="3"/>
    <n v="29.784999999999997"/>
    <n v="29.784999999999997"/>
    <x v="305"/>
    <x v="239"/>
    <x v="268"/>
    <s v="96 Rigney Trail"/>
    <x v="204"/>
    <x v="0"/>
    <n v="94132"/>
    <x v="0"/>
  </r>
  <r>
    <x v="309"/>
    <x v="252"/>
    <x v="306"/>
    <x v="39"/>
    <n v="5"/>
    <x v="0"/>
    <x v="2"/>
    <x v="0"/>
    <n v="8.9499999999999993"/>
    <n v="44.75"/>
    <x v="306"/>
    <x v="2"/>
    <x v="269"/>
    <s v="5678 Doe Crossing Junction"/>
    <x v="40"/>
    <x v="0"/>
    <n v="35244"/>
    <x v="1"/>
  </r>
  <r>
    <x v="310"/>
    <x v="273"/>
    <x v="307"/>
    <x v="39"/>
    <n v="5"/>
    <x v="0"/>
    <x v="2"/>
    <x v="0"/>
    <n v="8.9499999999999993"/>
    <n v="44.75"/>
    <x v="307"/>
    <x v="240"/>
    <x v="270"/>
    <s v="14 Oriole Hill"/>
    <x v="130"/>
    <x v="0"/>
    <n v="11215"/>
    <x v="0"/>
  </r>
  <r>
    <x v="311"/>
    <x v="274"/>
    <x v="308"/>
    <x v="24"/>
    <n v="4"/>
    <x v="3"/>
    <x v="1"/>
    <x v="2"/>
    <n v="9.51"/>
    <n v="38.04"/>
    <x v="308"/>
    <x v="2"/>
    <x v="271"/>
    <s v="1988 Autumn Leaf Crossing"/>
    <x v="87"/>
    <x v="0"/>
    <n v="79934"/>
    <x v="0"/>
  </r>
  <r>
    <x v="312"/>
    <x v="275"/>
    <x v="309"/>
    <x v="34"/>
    <n v="4"/>
    <x v="0"/>
    <x v="2"/>
    <x v="2"/>
    <n v="5.3699999999999992"/>
    <n v="21.479999999999997"/>
    <x v="309"/>
    <x v="241"/>
    <x v="2"/>
    <s v="86634 Nova Plaza"/>
    <x v="155"/>
    <x v="0"/>
    <n v="94250"/>
    <x v="0"/>
  </r>
  <r>
    <x v="313"/>
    <x v="276"/>
    <x v="298"/>
    <x v="34"/>
    <n v="3"/>
    <x v="0"/>
    <x v="2"/>
    <x v="2"/>
    <n v="5.3699999999999992"/>
    <n v="16.11"/>
    <x v="298"/>
    <x v="233"/>
    <x v="262"/>
    <s v="6404 Heffernan Junction"/>
    <x v="199"/>
    <x v="0"/>
    <n v="44315"/>
    <x v="1"/>
  </r>
  <r>
    <x v="314"/>
    <x v="277"/>
    <x v="310"/>
    <x v="20"/>
    <n v="1"/>
    <x v="0"/>
    <x v="0"/>
    <x v="3"/>
    <n v="22.884999999999998"/>
    <n v="22.884999999999998"/>
    <x v="310"/>
    <x v="242"/>
    <x v="272"/>
    <s v="1881 Elgar Parkway"/>
    <x v="205"/>
    <x v="0"/>
    <n v="33436"/>
    <x v="0"/>
  </r>
  <r>
    <x v="315"/>
    <x v="278"/>
    <x v="311"/>
    <x v="14"/>
    <n v="3"/>
    <x v="1"/>
    <x v="2"/>
    <x v="2"/>
    <n v="5.97"/>
    <n v="17.91"/>
    <x v="311"/>
    <x v="243"/>
    <x v="273"/>
    <s v="47 Farwell Park"/>
    <x v="17"/>
    <x v="0"/>
    <n v="90094"/>
    <x v="0"/>
  </r>
  <r>
    <x v="316"/>
    <x v="279"/>
    <x v="312"/>
    <x v="12"/>
    <n v="4"/>
    <x v="0"/>
    <x v="0"/>
    <x v="2"/>
    <n v="5.97"/>
    <n v="23.88"/>
    <x v="312"/>
    <x v="244"/>
    <x v="274"/>
    <s v="080 Stoughton Hill"/>
    <x v="192"/>
    <x v="0"/>
    <n v="21275"/>
    <x v="0"/>
  </r>
  <r>
    <x v="317"/>
    <x v="280"/>
    <x v="313"/>
    <x v="41"/>
    <n v="5"/>
    <x v="0"/>
    <x v="1"/>
    <x v="0"/>
    <n v="11.95"/>
    <n v="59.75"/>
    <x v="313"/>
    <x v="2"/>
    <x v="2"/>
    <s v="7 Grim Point"/>
    <x v="147"/>
    <x v="0"/>
    <n v="84125"/>
    <x v="1"/>
  </r>
  <r>
    <x v="318"/>
    <x v="281"/>
    <x v="314"/>
    <x v="11"/>
    <n v="6"/>
    <x v="3"/>
    <x v="1"/>
    <x v="1"/>
    <n v="4.7549999999999999"/>
    <n v="28.53"/>
    <x v="314"/>
    <x v="245"/>
    <x v="275"/>
    <s v="49 Eliot Alley"/>
    <x v="132"/>
    <x v="0"/>
    <n v="75049"/>
    <x v="0"/>
  </r>
  <r>
    <x v="319"/>
    <x v="282"/>
    <x v="315"/>
    <x v="10"/>
    <n v="4"/>
    <x v="1"/>
    <x v="0"/>
    <x v="0"/>
    <n v="11.25"/>
    <n v="45"/>
    <x v="315"/>
    <x v="246"/>
    <x v="276"/>
    <s v="19 Kings Pass"/>
    <x v="206"/>
    <x v="2"/>
    <s v="CB4"/>
    <x v="1"/>
  </r>
  <r>
    <x v="320"/>
    <x v="283"/>
    <x v="306"/>
    <x v="47"/>
    <n v="2"/>
    <x v="2"/>
    <x v="2"/>
    <x v="3"/>
    <n v="27.945"/>
    <n v="55.89"/>
    <x v="306"/>
    <x v="2"/>
    <x v="269"/>
    <s v="5678 Doe Crossing Junction"/>
    <x v="40"/>
    <x v="0"/>
    <n v="35244"/>
    <x v="1"/>
  </r>
  <r>
    <x v="321"/>
    <x v="284"/>
    <x v="316"/>
    <x v="33"/>
    <n v="4"/>
    <x v="2"/>
    <x v="1"/>
    <x v="0"/>
    <n v="14.85"/>
    <n v="59.4"/>
    <x v="316"/>
    <x v="247"/>
    <x v="277"/>
    <s v="74 Morning Avenue"/>
    <x v="9"/>
    <x v="0"/>
    <n v="10184"/>
    <x v="1"/>
  </r>
  <r>
    <x v="322"/>
    <x v="285"/>
    <x v="317"/>
    <x v="21"/>
    <n v="2"/>
    <x v="2"/>
    <x v="2"/>
    <x v="1"/>
    <n v="3.645"/>
    <n v="7.29"/>
    <x v="317"/>
    <x v="248"/>
    <x v="278"/>
    <s v="045 Jackson Junction"/>
    <x v="36"/>
    <x v="0"/>
    <n v="2216"/>
    <x v="0"/>
  </r>
  <r>
    <x v="323"/>
    <x v="286"/>
    <x v="318"/>
    <x v="9"/>
    <n v="1"/>
    <x v="2"/>
    <x v="2"/>
    <x v="2"/>
    <n v="7.29"/>
    <n v="7.29"/>
    <x v="318"/>
    <x v="249"/>
    <x v="279"/>
    <s v="45 Trailsway Avenue"/>
    <x v="204"/>
    <x v="0"/>
    <n v="94132"/>
    <x v="0"/>
  </r>
  <r>
    <x v="324"/>
    <x v="287"/>
    <x v="319"/>
    <x v="38"/>
    <n v="2"/>
    <x v="2"/>
    <x v="1"/>
    <x v="2"/>
    <n v="8.91"/>
    <n v="17.82"/>
    <x v="319"/>
    <x v="250"/>
    <x v="280"/>
    <s v="62 Pepper Wood Plaza"/>
    <x v="207"/>
    <x v="0"/>
    <n v="46295"/>
    <x v="1"/>
  </r>
  <r>
    <x v="324"/>
    <x v="287"/>
    <x v="319"/>
    <x v="31"/>
    <n v="5"/>
    <x v="3"/>
    <x v="2"/>
    <x v="2"/>
    <n v="7.77"/>
    <n v="38.849999999999994"/>
    <x v="319"/>
    <x v="250"/>
    <x v="280"/>
    <s v="62 Pepper Wood Plaza"/>
    <x v="207"/>
    <x v="0"/>
    <n v="46295"/>
    <x v="1"/>
  </r>
  <r>
    <x v="325"/>
    <x v="288"/>
    <x v="320"/>
    <x v="34"/>
    <n v="6"/>
    <x v="0"/>
    <x v="2"/>
    <x v="2"/>
    <n v="5.3699999999999992"/>
    <n v="32.22"/>
    <x v="320"/>
    <x v="251"/>
    <x v="2"/>
    <s v="34 Orin Crossing"/>
    <x v="208"/>
    <x v="0"/>
    <n v="98148"/>
    <x v="1"/>
  </r>
  <r>
    <x v="326"/>
    <x v="250"/>
    <x v="321"/>
    <x v="0"/>
    <n v="2"/>
    <x v="0"/>
    <x v="0"/>
    <x v="0"/>
    <n v="9.9499999999999993"/>
    <n v="19.899999999999999"/>
    <x v="321"/>
    <x v="2"/>
    <x v="281"/>
    <s v="74 Logan Avenue"/>
    <x v="209"/>
    <x v="1"/>
    <s v="P47"/>
    <x v="0"/>
  </r>
  <r>
    <x v="327"/>
    <x v="289"/>
    <x v="322"/>
    <x v="41"/>
    <n v="5"/>
    <x v="0"/>
    <x v="1"/>
    <x v="0"/>
    <n v="11.95"/>
    <n v="59.75"/>
    <x v="322"/>
    <x v="252"/>
    <x v="282"/>
    <s v="246 Katie Terrace"/>
    <x v="124"/>
    <x v="0"/>
    <n v="36109"/>
    <x v="1"/>
  </r>
  <r>
    <x v="328"/>
    <x v="290"/>
    <x v="323"/>
    <x v="42"/>
    <n v="3"/>
    <x v="1"/>
    <x v="1"/>
    <x v="2"/>
    <n v="7.77"/>
    <n v="23.31"/>
    <x v="323"/>
    <x v="253"/>
    <x v="283"/>
    <s v="8753 Texas Court"/>
    <x v="68"/>
    <x v="0"/>
    <n v="75372"/>
    <x v="0"/>
  </r>
  <r>
    <x v="329"/>
    <x v="291"/>
    <x v="324"/>
    <x v="28"/>
    <n v="3"/>
    <x v="3"/>
    <x v="0"/>
    <x v="0"/>
    <n v="14.55"/>
    <n v="43.650000000000006"/>
    <x v="324"/>
    <x v="254"/>
    <x v="284"/>
    <s v="37 Graedel Court"/>
    <x v="210"/>
    <x v="0"/>
    <n v="66622"/>
    <x v="1"/>
  </r>
  <r>
    <x v="330"/>
    <x v="292"/>
    <x v="325"/>
    <x v="16"/>
    <n v="6"/>
    <x v="2"/>
    <x v="1"/>
    <x v="3"/>
    <n v="34.154999999999994"/>
    <n v="204.92999999999995"/>
    <x v="325"/>
    <x v="255"/>
    <x v="285"/>
    <s v="9 Iowa Court"/>
    <x v="211"/>
    <x v="0"/>
    <n v="75799"/>
    <x v="1"/>
  </r>
  <r>
    <x v="331"/>
    <x v="293"/>
    <x v="326"/>
    <x v="40"/>
    <n v="4"/>
    <x v="0"/>
    <x v="1"/>
    <x v="1"/>
    <n v="3.5849999999999995"/>
    <n v="14.339999999999998"/>
    <x v="326"/>
    <x v="256"/>
    <x v="286"/>
    <s v="09652 Crowley Lane"/>
    <x v="17"/>
    <x v="0"/>
    <n v="90065"/>
    <x v="1"/>
  </r>
  <r>
    <x v="332"/>
    <x v="294"/>
    <x v="327"/>
    <x v="14"/>
    <n v="4"/>
    <x v="1"/>
    <x v="2"/>
    <x v="2"/>
    <n v="5.97"/>
    <n v="23.88"/>
    <x v="327"/>
    <x v="257"/>
    <x v="287"/>
    <s v="7961 Blackbird Road"/>
    <x v="212"/>
    <x v="0"/>
    <n v="71137"/>
    <x v="1"/>
  </r>
  <r>
    <x v="333"/>
    <x v="295"/>
    <x v="328"/>
    <x v="10"/>
    <n v="2"/>
    <x v="1"/>
    <x v="0"/>
    <x v="0"/>
    <n v="11.25"/>
    <n v="22.5"/>
    <x v="328"/>
    <x v="258"/>
    <x v="288"/>
    <s v="8 Schurz Place"/>
    <x v="213"/>
    <x v="0"/>
    <n v="83722"/>
    <x v="1"/>
  </r>
  <r>
    <x v="334"/>
    <x v="296"/>
    <x v="306"/>
    <x v="9"/>
    <n v="5"/>
    <x v="2"/>
    <x v="2"/>
    <x v="2"/>
    <n v="7.29"/>
    <n v="36.450000000000003"/>
    <x v="306"/>
    <x v="2"/>
    <x v="269"/>
    <s v="5678 Doe Crossing Junction"/>
    <x v="40"/>
    <x v="0"/>
    <n v="35244"/>
    <x v="1"/>
  </r>
  <r>
    <x v="335"/>
    <x v="297"/>
    <x v="329"/>
    <x v="8"/>
    <n v="4"/>
    <x v="1"/>
    <x v="0"/>
    <x v="2"/>
    <n v="6.75"/>
    <n v="27"/>
    <x v="329"/>
    <x v="2"/>
    <x v="289"/>
    <s v="65 Cardinal Plaza"/>
    <x v="124"/>
    <x v="0"/>
    <n v="36177"/>
    <x v="0"/>
  </r>
  <r>
    <x v="336"/>
    <x v="298"/>
    <x v="330"/>
    <x v="37"/>
    <n v="6"/>
    <x v="1"/>
    <x v="0"/>
    <x v="3"/>
    <n v="25.874999999999996"/>
    <n v="155.24999999999997"/>
    <x v="330"/>
    <x v="259"/>
    <x v="2"/>
    <s v="2690 Oak Way"/>
    <x v="214"/>
    <x v="0"/>
    <n v="34981"/>
    <x v="1"/>
  </r>
  <r>
    <x v="337"/>
    <x v="299"/>
    <x v="331"/>
    <x v="17"/>
    <n v="5"/>
    <x v="1"/>
    <x v="2"/>
    <x v="3"/>
    <n v="22.884999999999998"/>
    <n v="114.42499999999998"/>
    <x v="331"/>
    <x v="260"/>
    <x v="290"/>
    <s v="368 Waubesa Way"/>
    <x v="116"/>
    <x v="0"/>
    <n v="27415"/>
    <x v="0"/>
  </r>
  <r>
    <x v="338"/>
    <x v="300"/>
    <x v="332"/>
    <x v="7"/>
    <n v="4"/>
    <x v="3"/>
    <x v="2"/>
    <x v="0"/>
    <n v="12.95"/>
    <n v="51.8"/>
    <x v="332"/>
    <x v="261"/>
    <x v="291"/>
    <s v="013 Vernon Way"/>
    <x v="155"/>
    <x v="0"/>
    <n v="94237"/>
    <x v="0"/>
  </r>
  <r>
    <x v="339"/>
    <x v="301"/>
    <x v="333"/>
    <x v="37"/>
    <n v="6"/>
    <x v="1"/>
    <x v="0"/>
    <x v="3"/>
    <n v="25.874999999999996"/>
    <n v="155.24999999999997"/>
    <x v="333"/>
    <x v="2"/>
    <x v="292"/>
    <s v="068 Meadow Ridge Lane"/>
    <x v="215"/>
    <x v="0"/>
    <n v="78682"/>
    <x v="1"/>
  </r>
  <r>
    <x v="340"/>
    <x v="302"/>
    <x v="334"/>
    <x v="44"/>
    <n v="1"/>
    <x v="1"/>
    <x v="1"/>
    <x v="3"/>
    <n v="29.784999999999997"/>
    <n v="29.784999999999997"/>
    <x v="334"/>
    <x v="262"/>
    <x v="293"/>
    <s v="2146 Helena Court"/>
    <x v="216"/>
    <x v="0"/>
    <n v="22096"/>
    <x v="1"/>
  </r>
  <r>
    <x v="341"/>
    <x v="303"/>
    <x v="335"/>
    <x v="40"/>
    <n v="6"/>
    <x v="0"/>
    <x v="1"/>
    <x v="1"/>
    <n v="3.5849999999999995"/>
    <n v="21.509999999999998"/>
    <x v="335"/>
    <x v="263"/>
    <x v="294"/>
    <s v="321 Killdeer Center"/>
    <x v="217"/>
    <x v="2"/>
    <s v="OX12"/>
    <x v="1"/>
  </r>
  <r>
    <x v="342"/>
    <x v="304"/>
    <x v="336"/>
    <x v="18"/>
    <n v="2"/>
    <x v="0"/>
    <x v="2"/>
    <x v="3"/>
    <n v="20.584999999999997"/>
    <n v="41.169999999999995"/>
    <x v="336"/>
    <x v="264"/>
    <x v="295"/>
    <s v="119 Iowa Plaza"/>
    <x v="182"/>
    <x v="0"/>
    <n v="29220"/>
    <x v="1"/>
  </r>
  <r>
    <x v="342"/>
    <x v="304"/>
    <x v="336"/>
    <x v="12"/>
    <n v="1"/>
    <x v="0"/>
    <x v="0"/>
    <x v="2"/>
    <n v="5.97"/>
    <n v="5.97"/>
    <x v="336"/>
    <x v="264"/>
    <x v="295"/>
    <s v="119 Iowa Plaza"/>
    <x v="182"/>
    <x v="0"/>
    <n v="29220"/>
    <x v="1"/>
  </r>
  <r>
    <x v="343"/>
    <x v="305"/>
    <x v="337"/>
    <x v="33"/>
    <n v="5"/>
    <x v="2"/>
    <x v="1"/>
    <x v="0"/>
    <n v="14.85"/>
    <n v="74.25"/>
    <x v="337"/>
    <x v="265"/>
    <x v="296"/>
    <s v="18 Helena Trail"/>
    <x v="167"/>
    <x v="0"/>
    <n v="85025"/>
    <x v="0"/>
  </r>
  <r>
    <x v="344"/>
    <x v="196"/>
    <x v="338"/>
    <x v="28"/>
    <n v="6"/>
    <x v="3"/>
    <x v="0"/>
    <x v="0"/>
    <n v="14.55"/>
    <n v="87.300000000000011"/>
    <x v="338"/>
    <x v="266"/>
    <x v="2"/>
    <s v="8477 East Trail"/>
    <x v="218"/>
    <x v="0"/>
    <n v="33233"/>
    <x v="1"/>
  </r>
  <r>
    <x v="345"/>
    <x v="110"/>
    <x v="339"/>
    <x v="45"/>
    <n v="6"/>
    <x v="2"/>
    <x v="2"/>
    <x v="0"/>
    <n v="12.15"/>
    <n v="72.900000000000006"/>
    <x v="339"/>
    <x v="267"/>
    <x v="297"/>
    <s v="97465 Almo Alley"/>
    <x v="74"/>
    <x v="0"/>
    <n v="93762"/>
    <x v="0"/>
  </r>
  <r>
    <x v="346"/>
    <x v="20"/>
    <x v="340"/>
    <x v="31"/>
    <n v="1"/>
    <x v="3"/>
    <x v="2"/>
    <x v="2"/>
    <n v="7.77"/>
    <n v="7.77"/>
    <x v="340"/>
    <x v="268"/>
    <x v="2"/>
    <s v="0 Elgar Parkway"/>
    <x v="219"/>
    <x v="0"/>
    <n v="92825"/>
    <x v="1"/>
  </r>
  <r>
    <x v="347"/>
    <x v="306"/>
    <x v="341"/>
    <x v="9"/>
    <n v="6"/>
    <x v="2"/>
    <x v="2"/>
    <x v="2"/>
    <n v="7.29"/>
    <n v="43.74"/>
    <x v="341"/>
    <x v="2"/>
    <x v="298"/>
    <s v="715 Oxford Lane"/>
    <x v="95"/>
    <x v="0"/>
    <n v="23605"/>
    <x v="1"/>
  </r>
  <r>
    <x v="348"/>
    <x v="307"/>
    <x v="342"/>
    <x v="26"/>
    <n v="2"/>
    <x v="3"/>
    <x v="0"/>
    <x v="1"/>
    <n v="4.3650000000000002"/>
    <n v="8.73"/>
    <x v="342"/>
    <x v="2"/>
    <x v="2"/>
    <s v="5 Dwight Plaza"/>
    <x v="141"/>
    <x v="0"/>
    <n v="29305"/>
    <x v="0"/>
  </r>
  <r>
    <x v="349"/>
    <x v="308"/>
    <x v="343"/>
    <x v="30"/>
    <n v="2"/>
    <x v="2"/>
    <x v="0"/>
    <x v="3"/>
    <n v="31.624999999999996"/>
    <n v="63.249999999999993"/>
    <x v="343"/>
    <x v="269"/>
    <x v="299"/>
    <s v="25 Saint Paul Drive"/>
    <x v="142"/>
    <x v="0"/>
    <n v="10305"/>
    <x v="1"/>
  </r>
  <r>
    <x v="350"/>
    <x v="309"/>
    <x v="344"/>
    <x v="38"/>
    <n v="1"/>
    <x v="2"/>
    <x v="1"/>
    <x v="2"/>
    <n v="8.91"/>
    <n v="8.91"/>
    <x v="344"/>
    <x v="2"/>
    <x v="2"/>
    <s v="3 Service Pass"/>
    <x v="198"/>
    <x v="0"/>
    <n v="89115"/>
    <x v="0"/>
  </r>
  <r>
    <x v="351"/>
    <x v="310"/>
    <x v="345"/>
    <x v="45"/>
    <n v="2"/>
    <x v="2"/>
    <x v="2"/>
    <x v="0"/>
    <n v="12.15"/>
    <n v="24.3"/>
    <x v="345"/>
    <x v="270"/>
    <x v="300"/>
    <s v="8 Kim Street"/>
    <x v="147"/>
    <x v="0"/>
    <n v="84105"/>
    <x v="0"/>
  </r>
  <r>
    <x v="352"/>
    <x v="311"/>
    <x v="346"/>
    <x v="42"/>
    <n v="6"/>
    <x v="1"/>
    <x v="1"/>
    <x v="2"/>
    <n v="7.77"/>
    <n v="46.62"/>
    <x v="346"/>
    <x v="271"/>
    <x v="301"/>
    <s v="861 David Crossing"/>
    <x v="208"/>
    <x v="0"/>
    <n v="98109"/>
    <x v="0"/>
  </r>
  <r>
    <x v="353"/>
    <x v="132"/>
    <x v="347"/>
    <x v="35"/>
    <n v="6"/>
    <x v="0"/>
    <x v="1"/>
    <x v="2"/>
    <n v="7.169999999999999"/>
    <n v="43.019999999999996"/>
    <x v="347"/>
    <x v="272"/>
    <x v="302"/>
    <s v="06448 Burrows Terrace"/>
    <x v="220"/>
    <x v="0"/>
    <n v="79764"/>
    <x v="1"/>
  </r>
  <r>
    <x v="354"/>
    <x v="312"/>
    <x v="348"/>
    <x v="14"/>
    <n v="3"/>
    <x v="1"/>
    <x v="2"/>
    <x v="2"/>
    <n v="5.97"/>
    <n v="17.91"/>
    <x v="348"/>
    <x v="2"/>
    <x v="303"/>
    <s v="0535 Michigan Plaza"/>
    <x v="221"/>
    <x v="1"/>
    <s v="K78"/>
    <x v="0"/>
  </r>
  <r>
    <x v="355"/>
    <x v="313"/>
    <x v="349"/>
    <x v="24"/>
    <n v="4"/>
    <x v="3"/>
    <x v="1"/>
    <x v="2"/>
    <n v="9.51"/>
    <n v="38.04"/>
    <x v="349"/>
    <x v="273"/>
    <x v="304"/>
    <s v="41203 Vernon Street"/>
    <x v="222"/>
    <x v="0"/>
    <n v="75037"/>
    <x v="0"/>
  </r>
  <r>
    <x v="356"/>
    <x v="156"/>
    <x v="350"/>
    <x v="6"/>
    <n v="2"/>
    <x v="1"/>
    <x v="0"/>
    <x v="1"/>
    <n v="3.375"/>
    <n v="6.75"/>
    <x v="350"/>
    <x v="274"/>
    <x v="305"/>
    <s v="3 Heath Trail"/>
    <x v="13"/>
    <x v="0"/>
    <n v="45426"/>
    <x v="0"/>
  </r>
  <r>
    <x v="357"/>
    <x v="314"/>
    <x v="351"/>
    <x v="12"/>
    <n v="1"/>
    <x v="0"/>
    <x v="0"/>
    <x v="2"/>
    <n v="5.97"/>
    <n v="5.97"/>
    <x v="351"/>
    <x v="275"/>
    <x v="306"/>
    <s v="90 Saint Paul Plaza"/>
    <x v="18"/>
    <x v="0"/>
    <n v="49560"/>
    <x v="0"/>
  </r>
  <r>
    <x v="358"/>
    <x v="315"/>
    <x v="352"/>
    <x v="22"/>
    <n v="3"/>
    <x v="0"/>
    <x v="2"/>
    <x v="1"/>
    <n v="2.6849999999999996"/>
    <n v="8.0549999999999997"/>
    <x v="352"/>
    <x v="276"/>
    <x v="307"/>
    <s v="4 Grim Road"/>
    <x v="146"/>
    <x v="1"/>
    <s v="D04"/>
    <x v="1"/>
  </r>
  <r>
    <x v="359"/>
    <x v="316"/>
    <x v="353"/>
    <x v="42"/>
    <n v="3"/>
    <x v="1"/>
    <x v="1"/>
    <x v="2"/>
    <n v="7.77"/>
    <n v="23.31"/>
    <x v="353"/>
    <x v="277"/>
    <x v="308"/>
    <s v="614 Commercial Center"/>
    <x v="223"/>
    <x v="1"/>
    <s v="E25"/>
    <x v="0"/>
  </r>
  <r>
    <x v="360"/>
    <x v="317"/>
    <x v="354"/>
    <x v="35"/>
    <n v="6"/>
    <x v="0"/>
    <x v="1"/>
    <x v="2"/>
    <n v="7.169999999999999"/>
    <n v="43.019999999999996"/>
    <x v="354"/>
    <x v="278"/>
    <x v="2"/>
    <s v="7685 Oxford Crossing"/>
    <x v="224"/>
    <x v="2"/>
    <s v="CT15"/>
    <x v="0"/>
  </r>
  <r>
    <x v="361"/>
    <x v="318"/>
    <x v="306"/>
    <x v="31"/>
    <n v="3"/>
    <x v="3"/>
    <x v="2"/>
    <x v="2"/>
    <n v="7.77"/>
    <n v="23.31"/>
    <x v="306"/>
    <x v="2"/>
    <x v="269"/>
    <s v="5678 Doe Crossing Junction"/>
    <x v="40"/>
    <x v="0"/>
    <n v="35244"/>
    <x v="1"/>
  </r>
  <r>
    <x v="362"/>
    <x v="182"/>
    <x v="355"/>
    <x v="13"/>
    <n v="5"/>
    <x v="1"/>
    <x v="2"/>
    <x v="1"/>
    <n v="2.9849999999999999"/>
    <n v="14.924999999999999"/>
    <x v="355"/>
    <x v="279"/>
    <x v="309"/>
    <s v="36559 Sommers Parkway"/>
    <x v="17"/>
    <x v="0"/>
    <n v="90010"/>
    <x v="0"/>
  </r>
  <r>
    <x v="363"/>
    <x v="319"/>
    <x v="356"/>
    <x v="9"/>
    <n v="3"/>
    <x v="2"/>
    <x v="2"/>
    <x v="2"/>
    <n v="7.29"/>
    <n v="21.87"/>
    <x v="356"/>
    <x v="280"/>
    <x v="310"/>
    <s v="78 Anderson Alley"/>
    <x v="192"/>
    <x v="0"/>
    <n v="21239"/>
    <x v="1"/>
  </r>
  <r>
    <x v="364"/>
    <x v="320"/>
    <x v="357"/>
    <x v="38"/>
    <n v="6"/>
    <x v="2"/>
    <x v="1"/>
    <x v="2"/>
    <n v="8.91"/>
    <n v="53.46"/>
    <x v="357"/>
    <x v="2"/>
    <x v="311"/>
    <s v="4 Sundown Circle"/>
    <x v="225"/>
    <x v="0"/>
    <n v="17126"/>
    <x v="0"/>
  </r>
  <r>
    <x v="365"/>
    <x v="321"/>
    <x v="358"/>
    <x v="44"/>
    <n v="4"/>
    <x v="1"/>
    <x v="1"/>
    <x v="3"/>
    <n v="29.784999999999997"/>
    <n v="119.13999999999999"/>
    <x v="358"/>
    <x v="2"/>
    <x v="312"/>
    <s v="525 Warner Hill"/>
    <x v="68"/>
    <x v="0"/>
    <n v="75216"/>
    <x v="1"/>
  </r>
  <r>
    <x v="366"/>
    <x v="322"/>
    <x v="359"/>
    <x v="27"/>
    <n v="5"/>
    <x v="3"/>
    <x v="0"/>
    <x v="2"/>
    <n v="8.73"/>
    <n v="43.650000000000006"/>
    <x v="359"/>
    <x v="281"/>
    <x v="313"/>
    <s v="89508 Atwood Way"/>
    <x v="77"/>
    <x v="0"/>
    <n v="64125"/>
    <x v="0"/>
  </r>
  <r>
    <x v="367"/>
    <x v="128"/>
    <x v="360"/>
    <x v="13"/>
    <n v="6"/>
    <x v="1"/>
    <x v="2"/>
    <x v="1"/>
    <n v="2.9849999999999999"/>
    <n v="17.91"/>
    <x v="360"/>
    <x v="2"/>
    <x v="314"/>
    <s v="7881 Dahle Center"/>
    <x v="64"/>
    <x v="0"/>
    <n v="62723"/>
    <x v="0"/>
  </r>
  <r>
    <x v="368"/>
    <x v="323"/>
    <x v="361"/>
    <x v="33"/>
    <n v="5"/>
    <x v="2"/>
    <x v="1"/>
    <x v="0"/>
    <n v="14.85"/>
    <n v="74.25"/>
    <x v="361"/>
    <x v="282"/>
    <x v="315"/>
    <s v="002 Summer Ridge Terrace"/>
    <x v="226"/>
    <x v="0"/>
    <n v="6510"/>
    <x v="0"/>
  </r>
  <r>
    <x v="369"/>
    <x v="324"/>
    <x v="362"/>
    <x v="19"/>
    <n v="3"/>
    <x v="3"/>
    <x v="2"/>
    <x v="1"/>
    <n v="3.8849999999999998"/>
    <n v="11.654999999999999"/>
    <x v="362"/>
    <x v="283"/>
    <x v="316"/>
    <s v="83 Saint Paul Drive"/>
    <x v="227"/>
    <x v="0"/>
    <n v="30045"/>
    <x v="0"/>
  </r>
  <r>
    <x v="370"/>
    <x v="325"/>
    <x v="363"/>
    <x v="31"/>
    <n v="3"/>
    <x v="3"/>
    <x v="2"/>
    <x v="2"/>
    <n v="7.77"/>
    <n v="23.31"/>
    <x v="363"/>
    <x v="284"/>
    <x v="317"/>
    <s v="720 Pennsylvania Pass"/>
    <x v="228"/>
    <x v="0"/>
    <n v="28805"/>
    <x v="0"/>
  </r>
  <r>
    <x v="371"/>
    <x v="326"/>
    <x v="364"/>
    <x v="9"/>
    <n v="2"/>
    <x v="2"/>
    <x v="2"/>
    <x v="2"/>
    <n v="7.29"/>
    <n v="14.58"/>
    <x v="364"/>
    <x v="285"/>
    <x v="2"/>
    <s v="3904 Birchwood Terrace"/>
    <x v="50"/>
    <x v="0"/>
    <n v="55123"/>
    <x v="0"/>
  </r>
  <r>
    <x v="372"/>
    <x v="327"/>
    <x v="365"/>
    <x v="8"/>
    <n v="2"/>
    <x v="1"/>
    <x v="0"/>
    <x v="2"/>
    <n v="6.75"/>
    <n v="13.5"/>
    <x v="365"/>
    <x v="286"/>
    <x v="2"/>
    <s v="1 Welch Court"/>
    <x v="31"/>
    <x v="0"/>
    <n v="55458"/>
    <x v="1"/>
  </r>
  <r>
    <x v="373"/>
    <x v="328"/>
    <x v="366"/>
    <x v="33"/>
    <n v="6"/>
    <x v="2"/>
    <x v="1"/>
    <x v="0"/>
    <n v="14.85"/>
    <n v="89.1"/>
    <x v="366"/>
    <x v="287"/>
    <x v="318"/>
    <s v="8 Steensland Junction"/>
    <x v="100"/>
    <x v="0"/>
    <n v="92725"/>
    <x v="1"/>
  </r>
  <r>
    <x v="373"/>
    <x v="328"/>
    <x v="366"/>
    <x v="1"/>
    <n v="1"/>
    <x v="1"/>
    <x v="1"/>
    <x v="1"/>
    <n v="3.8849999999999998"/>
    <n v="3.8849999999999998"/>
    <x v="366"/>
    <x v="287"/>
    <x v="318"/>
    <s v="8 Steensland Junction"/>
    <x v="100"/>
    <x v="0"/>
    <n v="92725"/>
    <x v="1"/>
  </r>
  <r>
    <x v="374"/>
    <x v="128"/>
    <x v="367"/>
    <x v="5"/>
    <n v="4"/>
    <x v="0"/>
    <x v="1"/>
    <x v="3"/>
    <n v="27.484999999999996"/>
    <n v="109.93999999999998"/>
    <x v="367"/>
    <x v="288"/>
    <x v="319"/>
    <s v="513 Commercial Avenue"/>
    <x v="31"/>
    <x v="0"/>
    <n v="55458"/>
    <x v="1"/>
  </r>
  <r>
    <x v="375"/>
    <x v="329"/>
    <x v="368"/>
    <x v="31"/>
    <n v="6"/>
    <x v="3"/>
    <x v="2"/>
    <x v="2"/>
    <n v="7.77"/>
    <n v="46.62"/>
    <x v="368"/>
    <x v="289"/>
    <x v="2"/>
    <s v="4 Jenifer Street"/>
    <x v="41"/>
    <x v="0"/>
    <n v="20420"/>
    <x v="0"/>
  </r>
  <r>
    <x v="376"/>
    <x v="330"/>
    <x v="369"/>
    <x v="42"/>
    <n v="5"/>
    <x v="1"/>
    <x v="1"/>
    <x v="2"/>
    <n v="7.77"/>
    <n v="38.849999999999994"/>
    <x v="369"/>
    <x v="290"/>
    <x v="320"/>
    <s v="002 7th Junction"/>
    <x v="3"/>
    <x v="0"/>
    <n v="92415"/>
    <x v="1"/>
  </r>
  <r>
    <x v="377"/>
    <x v="331"/>
    <x v="370"/>
    <x v="31"/>
    <n v="4"/>
    <x v="3"/>
    <x v="2"/>
    <x v="2"/>
    <n v="7.77"/>
    <n v="31.08"/>
    <x v="370"/>
    <x v="291"/>
    <x v="321"/>
    <s v="641 Steensland Pass"/>
    <x v="4"/>
    <x v="0"/>
    <n v="14609"/>
    <x v="0"/>
  </r>
  <r>
    <x v="378"/>
    <x v="332"/>
    <x v="371"/>
    <x v="13"/>
    <n v="6"/>
    <x v="1"/>
    <x v="2"/>
    <x v="1"/>
    <n v="2.9849999999999999"/>
    <n v="17.91"/>
    <x v="371"/>
    <x v="292"/>
    <x v="322"/>
    <s v="5018 Iowa Pass"/>
    <x v="19"/>
    <x v="0"/>
    <n v="98664"/>
    <x v="0"/>
  </r>
  <r>
    <x v="379"/>
    <x v="333"/>
    <x v="372"/>
    <x v="47"/>
    <n v="6"/>
    <x v="2"/>
    <x v="2"/>
    <x v="3"/>
    <n v="27.945"/>
    <n v="167.67000000000002"/>
    <x v="372"/>
    <x v="293"/>
    <x v="323"/>
    <s v="322 Basil Pass"/>
    <x v="229"/>
    <x v="2"/>
    <s v="PR1"/>
    <x v="1"/>
  </r>
  <r>
    <x v="380"/>
    <x v="334"/>
    <x v="373"/>
    <x v="32"/>
    <n v="4"/>
    <x v="3"/>
    <x v="1"/>
    <x v="0"/>
    <n v="15.85"/>
    <n v="63.4"/>
    <x v="373"/>
    <x v="294"/>
    <x v="324"/>
    <s v="8571 Buena Vista Junction"/>
    <x v="41"/>
    <x v="0"/>
    <n v="20057"/>
    <x v="1"/>
  </r>
  <r>
    <x v="381"/>
    <x v="335"/>
    <x v="374"/>
    <x v="26"/>
    <n v="2"/>
    <x v="3"/>
    <x v="0"/>
    <x v="1"/>
    <n v="4.3650000000000002"/>
    <n v="8.73"/>
    <x v="374"/>
    <x v="295"/>
    <x v="325"/>
    <s v="2425 Corben Street"/>
    <x v="203"/>
    <x v="0"/>
    <n v="37924"/>
    <x v="0"/>
  </r>
  <r>
    <x v="382"/>
    <x v="336"/>
    <x v="375"/>
    <x v="39"/>
    <n v="3"/>
    <x v="0"/>
    <x v="2"/>
    <x v="0"/>
    <n v="8.9499999999999993"/>
    <n v="26.849999999999998"/>
    <x v="375"/>
    <x v="296"/>
    <x v="326"/>
    <s v="1657 Delladonna Hill"/>
    <x v="22"/>
    <x v="0"/>
    <n v="25336"/>
    <x v="0"/>
  </r>
  <r>
    <x v="383"/>
    <x v="337"/>
    <x v="376"/>
    <x v="11"/>
    <n v="2"/>
    <x v="3"/>
    <x v="1"/>
    <x v="1"/>
    <n v="4.7549999999999999"/>
    <n v="9.51"/>
    <x v="376"/>
    <x v="297"/>
    <x v="327"/>
    <s v="0389 Hintze Pass"/>
    <x v="68"/>
    <x v="0"/>
    <n v="75372"/>
    <x v="1"/>
  </r>
  <r>
    <x v="384"/>
    <x v="80"/>
    <x v="377"/>
    <x v="15"/>
    <n v="4"/>
    <x v="1"/>
    <x v="2"/>
    <x v="0"/>
    <n v="9.9499999999999993"/>
    <n v="39.799999999999997"/>
    <x v="377"/>
    <x v="298"/>
    <x v="328"/>
    <s v="0 Eagan Parkway"/>
    <x v="230"/>
    <x v="1"/>
    <s v="D15"/>
    <x v="1"/>
  </r>
  <r>
    <x v="385"/>
    <x v="338"/>
    <x v="378"/>
    <x v="2"/>
    <n v="3"/>
    <x v="2"/>
    <x v="0"/>
    <x v="2"/>
    <n v="8.25"/>
    <n v="24.75"/>
    <x v="378"/>
    <x v="299"/>
    <x v="329"/>
    <s v="71 Sycamore Crossing"/>
    <x v="231"/>
    <x v="0"/>
    <n v="95973"/>
    <x v="0"/>
  </r>
  <r>
    <x v="386"/>
    <x v="339"/>
    <x v="379"/>
    <x v="4"/>
    <n v="5"/>
    <x v="2"/>
    <x v="0"/>
    <x v="0"/>
    <n v="13.75"/>
    <n v="68.75"/>
    <x v="379"/>
    <x v="300"/>
    <x v="330"/>
    <s v="19 Merrick Pass"/>
    <x v="37"/>
    <x v="0"/>
    <n v="72215"/>
    <x v="0"/>
  </r>
  <r>
    <x v="387"/>
    <x v="340"/>
    <x v="380"/>
    <x v="2"/>
    <n v="6"/>
    <x v="2"/>
    <x v="0"/>
    <x v="2"/>
    <n v="8.25"/>
    <n v="49.5"/>
    <x v="380"/>
    <x v="2"/>
    <x v="331"/>
    <s v="8244 La Follette Street"/>
    <x v="232"/>
    <x v="1"/>
    <s v="K32"/>
    <x v="1"/>
  </r>
  <r>
    <x v="388"/>
    <x v="177"/>
    <x v="381"/>
    <x v="37"/>
    <n v="2"/>
    <x v="1"/>
    <x v="0"/>
    <x v="3"/>
    <n v="25.874999999999996"/>
    <n v="51.749999999999993"/>
    <x v="381"/>
    <x v="301"/>
    <x v="332"/>
    <s v="35 Hoepker Pass"/>
    <x v="233"/>
    <x v="0"/>
    <n v="8922"/>
    <x v="0"/>
  </r>
  <r>
    <x v="389"/>
    <x v="341"/>
    <x v="382"/>
    <x v="32"/>
    <n v="3"/>
    <x v="3"/>
    <x v="1"/>
    <x v="0"/>
    <n v="15.85"/>
    <n v="47.55"/>
    <x v="382"/>
    <x v="2"/>
    <x v="333"/>
    <s v="5662 Messerschmidt Lane"/>
    <x v="234"/>
    <x v="1"/>
    <s v="A83"/>
    <x v="0"/>
  </r>
  <r>
    <x v="390"/>
    <x v="342"/>
    <x v="383"/>
    <x v="1"/>
    <n v="4"/>
    <x v="1"/>
    <x v="1"/>
    <x v="1"/>
    <n v="3.8849999999999998"/>
    <n v="15.54"/>
    <x v="383"/>
    <x v="2"/>
    <x v="334"/>
    <s v="577 Roth Pass"/>
    <x v="204"/>
    <x v="0"/>
    <n v="94132"/>
    <x v="1"/>
  </r>
  <r>
    <x v="391"/>
    <x v="343"/>
    <x v="384"/>
    <x v="28"/>
    <n v="6"/>
    <x v="3"/>
    <x v="0"/>
    <x v="0"/>
    <n v="14.55"/>
    <n v="87.300000000000011"/>
    <x v="384"/>
    <x v="2"/>
    <x v="335"/>
    <s v="7960 Roth Center"/>
    <x v="235"/>
    <x v="0"/>
    <n v="70505"/>
    <x v="0"/>
  </r>
  <r>
    <x v="392"/>
    <x v="344"/>
    <x v="385"/>
    <x v="10"/>
    <n v="5"/>
    <x v="1"/>
    <x v="0"/>
    <x v="0"/>
    <n v="11.25"/>
    <n v="56.25"/>
    <x v="385"/>
    <x v="2"/>
    <x v="336"/>
    <s v="1 Randy Place"/>
    <x v="236"/>
    <x v="0"/>
    <n v="92191"/>
    <x v="0"/>
  </r>
  <r>
    <x v="393"/>
    <x v="47"/>
    <x v="386"/>
    <x v="25"/>
    <n v="1"/>
    <x v="3"/>
    <x v="1"/>
    <x v="3"/>
    <n v="36.454999999999998"/>
    <n v="36.454999999999998"/>
    <x v="386"/>
    <x v="302"/>
    <x v="337"/>
    <s v="99 Schurz Pass"/>
    <x v="237"/>
    <x v="0"/>
    <n v="91841"/>
    <x v="0"/>
  </r>
  <r>
    <x v="394"/>
    <x v="345"/>
    <x v="387"/>
    <x v="40"/>
    <n v="3"/>
    <x v="0"/>
    <x v="1"/>
    <x v="1"/>
    <n v="3.5849999999999995"/>
    <n v="10.754999999999999"/>
    <x v="387"/>
    <x v="2"/>
    <x v="338"/>
    <s v="2443 Bluejay Alley"/>
    <x v="211"/>
    <x v="0"/>
    <n v="75799"/>
    <x v="0"/>
  </r>
  <r>
    <x v="395"/>
    <x v="169"/>
    <x v="388"/>
    <x v="36"/>
    <n v="3"/>
    <x v="0"/>
    <x v="0"/>
    <x v="1"/>
    <n v="2.9849999999999999"/>
    <n v="8.9550000000000001"/>
    <x v="388"/>
    <x v="303"/>
    <x v="2"/>
    <s v="48 Vidon Street"/>
    <x v="235"/>
    <x v="0"/>
    <n v="70593"/>
    <x v="1"/>
  </r>
  <r>
    <x v="396"/>
    <x v="346"/>
    <x v="389"/>
    <x v="42"/>
    <n v="3"/>
    <x v="1"/>
    <x v="1"/>
    <x v="2"/>
    <n v="7.77"/>
    <n v="23.31"/>
    <x v="389"/>
    <x v="2"/>
    <x v="339"/>
    <s v="33211 Pleasure Circle"/>
    <x v="13"/>
    <x v="0"/>
    <n v="45426"/>
    <x v="0"/>
  </r>
  <r>
    <x v="397"/>
    <x v="347"/>
    <x v="390"/>
    <x v="44"/>
    <n v="1"/>
    <x v="1"/>
    <x v="1"/>
    <x v="3"/>
    <n v="29.784999999999997"/>
    <n v="29.784999999999997"/>
    <x v="390"/>
    <x v="2"/>
    <x v="340"/>
    <s v="74 Texas Road"/>
    <x v="167"/>
    <x v="0"/>
    <n v="85072"/>
    <x v="0"/>
  </r>
  <r>
    <x v="398"/>
    <x v="348"/>
    <x v="391"/>
    <x v="44"/>
    <n v="5"/>
    <x v="1"/>
    <x v="1"/>
    <x v="3"/>
    <n v="29.784999999999997"/>
    <n v="148.92499999999998"/>
    <x v="391"/>
    <x v="304"/>
    <x v="2"/>
    <s v="880 Mockingbird Plaza"/>
    <x v="155"/>
    <x v="0"/>
    <n v="94263"/>
    <x v="0"/>
  </r>
  <r>
    <x v="399"/>
    <x v="349"/>
    <x v="392"/>
    <x v="27"/>
    <n v="1"/>
    <x v="3"/>
    <x v="0"/>
    <x v="2"/>
    <n v="8.73"/>
    <n v="8.73"/>
    <x v="392"/>
    <x v="305"/>
    <x v="341"/>
    <s v="5692 Eastwood Hill"/>
    <x v="195"/>
    <x v="0"/>
    <n v="68505"/>
    <x v="0"/>
  </r>
  <r>
    <x v="400"/>
    <x v="350"/>
    <x v="347"/>
    <x v="31"/>
    <n v="4"/>
    <x v="3"/>
    <x v="2"/>
    <x v="2"/>
    <n v="7.77"/>
    <n v="31.08"/>
    <x v="347"/>
    <x v="272"/>
    <x v="302"/>
    <s v="06448 Burrows Terrace"/>
    <x v="220"/>
    <x v="0"/>
    <n v="79764"/>
    <x v="1"/>
  </r>
  <r>
    <x v="400"/>
    <x v="350"/>
    <x v="347"/>
    <x v="17"/>
    <n v="6"/>
    <x v="1"/>
    <x v="2"/>
    <x v="3"/>
    <n v="22.884999999999998"/>
    <n v="137.31"/>
    <x v="347"/>
    <x v="272"/>
    <x v="302"/>
    <s v="06448 Burrows Terrace"/>
    <x v="220"/>
    <x v="0"/>
    <n v="79764"/>
    <x v="1"/>
  </r>
  <r>
    <x v="401"/>
    <x v="54"/>
    <x v="393"/>
    <x v="14"/>
    <n v="5"/>
    <x v="1"/>
    <x v="2"/>
    <x v="2"/>
    <n v="5.97"/>
    <n v="29.849999999999998"/>
    <x v="393"/>
    <x v="2"/>
    <x v="342"/>
    <s v="8103 Maywood Center"/>
    <x v="238"/>
    <x v="0"/>
    <n v="53726"/>
    <x v="1"/>
  </r>
  <r>
    <x v="402"/>
    <x v="237"/>
    <x v="394"/>
    <x v="12"/>
    <n v="3"/>
    <x v="0"/>
    <x v="0"/>
    <x v="2"/>
    <n v="5.97"/>
    <n v="17.91"/>
    <x v="394"/>
    <x v="2"/>
    <x v="343"/>
    <s v="93 Hintze Point"/>
    <x v="22"/>
    <x v="0"/>
    <n v="25336"/>
    <x v="1"/>
  </r>
  <r>
    <x v="403"/>
    <x v="351"/>
    <x v="395"/>
    <x v="38"/>
    <n v="3"/>
    <x v="2"/>
    <x v="1"/>
    <x v="2"/>
    <n v="8.91"/>
    <n v="26.73"/>
    <x v="395"/>
    <x v="306"/>
    <x v="344"/>
    <s v="83 Sunbrook Lane"/>
    <x v="37"/>
    <x v="0"/>
    <n v="72204"/>
    <x v="0"/>
  </r>
  <r>
    <x v="404"/>
    <x v="352"/>
    <x v="396"/>
    <x v="39"/>
    <n v="2"/>
    <x v="0"/>
    <x v="2"/>
    <x v="0"/>
    <n v="8.9499999999999993"/>
    <n v="17.899999999999999"/>
    <x v="396"/>
    <x v="307"/>
    <x v="345"/>
    <s v="86 Pawling Court"/>
    <x v="92"/>
    <x v="0"/>
    <n v="99507"/>
    <x v="1"/>
  </r>
  <r>
    <x v="405"/>
    <x v="102"/>
    <x v="397"/>
    <x v="40"/>
    <n v="4"/>
    <x v="0"/>
    <x v="1"/>
    <x v="1"/>
    <n v="3.5849999999999995"/>
    <n v="14.339999999999998"/>
    <x v="397"/>
    <x v="308"/>
    <x v="346"/>
    <s v="744 Prairie Rose Court"/>
    <x v="239"/>
    <x v="1"/>
    <s v="D02"/>
    <x v="0"/>
  </r>
  <r>
    <x v="406"/>
    <x v="353"/>
    <x v="398"/>
    <x v="37"/>
    <n v="3"/>
    <x v="1"/>
    <x v="0"/>
    <x v="3"/>
    <n v="25.874999999999996"/>
    <n v="77.624999999999986"/>
    <x v="398"/>
    <x v="2"/>
    <x v="347"/>
    <s v="1678 Armistice Alley"/>
    <x v="204"/>
    <x v="0"/>
    <n v="94110"/>
    <x v="0"/>
  </r>
  <r>
    <x v="407"/>
    <x v="354"/>
    <x v="399"/>
    <x v="41"/>
    <n v="5"/>
    <x v="0"/>
    <x v="1"/>
    <x v="0"/>
    <n v="11.95"/>
    <n v="59.75"/>
    <x v="399"/>
    <x v="309"/>
    <x v="348"/>
    <s v="4 Arizona Road"/>
    <x v="138"/>
    <x v="0"/>
    <n v="44485"/>
    <x v="1"/>
  </r>
  <r>
    <x v="408"/>
    <x v="135"/>
    <x v="347"/>
    <x v="3"/>
    <n v="6"/>
    <x v="1"/>
    <x v="1"/>
    <x v="0"/>
    <n v="12.95"/>
    <n v="77.699999999999989"/>
    <x v="347"/>
    <x v="272"/>
    <x v="302"/>
    <s v="06448 Burrows Terrace"/>
    <x v="220"/>
    <x v="0"/>
    <n v="79764"/>
    <x v="1"/>
  </r>
  <r>
    <x v="409"/>
    <x v="343"/>
    <x v="400"/>
    <x v="22"/>
    <n v="2"/>
    <x v="0"/>
    <x v="2"/>
    <x v="1"/>
    <n v="2.6849999999999996"/>
    <n v="5.3699999999999992"/>
    <x v="400"/>
    <x v="310"/>
    <x v="349"/>
    <s v="87 Brentwood Hill"/>
    <x v="240"/>
    <x v="0"/>
    <n v="39236"/>
    <x v="0"/>
  </r>
  <r>
    <x v="410"/>
    <x v="89"/>
    <x v="401"/>
    <x v="47"/>
    <n v="3"/>
    <x v="2"/>
    <x v="2"/>
    <x v="3"/>
    <n v="27.945"/>
    <n v="83.835000000000008"/>
    <x v="401"/>
    <x v="311"/>
    <x v="350"/>
    <s v="012 Debra Center"/>
    <x v="241"/>
    <x v="1"/>
    <s v="R51"/>
    <x v="0"/>
  </r>
  <r>
    <x v="411"/>
    <x v="355"/>
    <x v="402"/>
    <x v="10"/>
    <n v="2"/>
    <x v="1"/>
    <x v="0"/>
    <x v="0"/>
    <n v="11.25"/>
    <n v="22.5"/>
    <x v="402"/>
    <x v="2"/>
    <x v="351"/>
    <s v="7 Hansons Trail"/>
    <x v="166"/>
    <x v="0"/>
    <n v="53277"/>
    <x v="1"/>
  </r>
  <r>
    <x v="412"/>
    <x v="204"/>
    <x v="403"/>
    <x v="43"/>
    <n v="6"/>
    <x v="3"/>
    <x v="0"/>
    <x v="3"/>
    <n v="33.464999999999996"/>
    <n v="200.78999999999996"/>
    <x v="403"/>
    <x v="312"/>
    <x v="352"/>
    <s v="15027 Mcbride Pass"/>
    <x v="155"/>
    <x v="0"/>
    <n v="94250"/>
    <x v="0"/>
  </r>
  <r>
    <x v="413"/>
    <x v="356"/>
    <x v="404"/>
    <x v="10"/>
    <n v="6"/>
    <x v="1"/>
    <x v="0"/>
    <x v="0"/>
    <n v="11.25"/>
    <n v="67.5"/>
    <x v="404"/>
    <x v="2"/>
    <x v="353"/>
    <s v="09 Lotheville Place"/>
    <x v="36"/>
    <x v="0"/>
    <n v="2298"/>
    <x v="1"/>
  </r>
  <r>
    <x v="414"/>
    <x v="357"/>
    <x v="405"/>
    <x v="2"/>
    <n v="1"/>
    <x v="2"/>
    <x v="0"/>
    <x v="2"/>
    <n v="8.25"/>
    <n v="8.25"/>
    <x v="405"/>
    <x v="313"/>
    <x v="354"/>
    <s v="320 Rockefeller Alley"/>
    <x v="210"/>
    <x v="0"/>
    <n v="66622"/>
    <x v="1"/>
  </r>
  <r>
    <x v="415"/>
    <x v="300"/>
    <x v="406"/>
    <x v="11"/>
    <n v="2"/>
    <x v="3"/>
    <x v="1"/>
    <x v="1"/>
    <n v="4.7549999999999999"/>
    <n v="9.51"/>
    <x v="406"/>
    <x v="314"/>
    <x v="355"/>
    <s v="3513 Burning Wood Way"/>
    <x v="97"/>
    <x v="0"/>
    <n v="58122"/>
    <x v="0"/>
  </r>
  <r>
    <x v="416"/>
    <x v="358"/>
    <x v="407"/>
    <x v="29"/>
    <n v="1"/>
    <x v="3"/>
    <x v="2"/>
    <x v="3"/>
    <n v="29.784999999999997"/>
    <n v="29.784999999999997"/>
    <x v="407"/>
    <x v="2"/>
    <x v="356"/>
    <s v="40 Jenifer Alley"/>
    <x v="6"/>
    <x v="0"/>
    <n v="77095"/>
    <x v="1"/>
  </r>
  <r>
    <x v="417"/>
    <x v="161"/>
    <x v="408"/>
    <x v="31"/>
    <n v="2"/>
    <x v="3"/>
    <x v="2"/>
    <x v="2"/>
    <n v="7.77"/>
    <n v="15.54"/>
    <x v="408"/>
    <x v="315"/>
    <x v="357"/>
    <s v="92847 Schlimgen Road"/>
    <x v="208"/>
    <x v="0"/>
    <n v="98109"/>
    <x v="1"/>
  </r>
  <r>
    <x v="418"/>
    <x v="129"/>
    <x v="409"/>
    <x v="38"/>
    <n v="4"/>
    <x v="2"/>
    <x v="1"/>
    <x v="2"/>
    <n v="8.91"/>
    <n v="35.64"/>
    <x v="409"/>
    <x v="316"/>
    <x v="358"/>
    <s v="98053 Elmside Drive"/>
    <x v="27"/>
    <x v="1"/>
    <s v="F45"/>
    <x v="1"/>
  </r>
  <r>
    <x v="419"/>
    <x v="359"/>
    <x v="410"/>
    <x v="37"/>
    <n v="4"/>
    <x v="1"/>
    <x v="0"/>
    <x v="3"/>
    <n v="25.874999999999996"/>
    <n v="103.49999999999999"/>
    <x v="410"/>
    <x v="317"/>
    <x v="359"/>
    <s v="353 Portage Center"/>
    <x v="73"/>
    <x v="0"/>
    <n v="14205"/>
    <x v="0"/>
  </r>
  <r>
    <x v="420"/>
    <x v="360"/>
    <x v="411"/>
    <x v="45"/>
    <n v="3"/>
    <x v="2"/>
    <x v="2"/>
    <x v="0"/>
    <n v="12.15"/>
    <n v="36.450000000000003"/>
    <x v="411"/>
    <x v="318"/>
    <x v="360"/>
    <s v="0671 Scoville Way"/>
    <x v="180"/>
    <x v="1"/>
    <s v="A98"/>
    <x v="0"/>
  </r>
  <r>
    <x v="421"/>
    <x v="361"/>
    <x v="412"/>
    <x v="35"/>
    <n v="5"/>
    <x v="0"/>
    <x v="1"/>
    <x v="2"/>
    <n v="7.169999999999999"/>
    <n v="35.849999999999994"/>
    <x v="412"/>
    <x v="319"/>
    <x v="361"/>
    <s v="2 Cherokee Hill"/>
    <x v="242"/>
    <x v="0"/>
    <n v="18018"/>
    <x v="1"/>
  </r>
  <r>
    <x v="422"/>
    <x v="362"/>
    <x v="413"/>
    <x v="46"/>
    <n v="5"/>
    <x v="2"/>
    <x v="1"/>
    <x v="1"/>
    <n v="4.4550000000000001"/>
    <n v="22.274999999999999"/>
    <x v="413"/>
    <x v="320"/>
    <x v="362"/>
    <s v="79 Prairieview Point"/>
    <x v="243"/>
    <x v="1"/>
    <s v="T56"/>
    <x v="0"/>
  </r>
  <r>
    <x v="423"/>
    <x v="363"/>
    <x v="414"/>
    <x v="23"/>
    <n v="6"/>
    <x v="2"/>
    <x v="0"/>
    <x v="1"/>
    <n v="4.125"/>
    <n v="24.75"/>
    <x v="414"/>
    <x v="321"/>
    <x v="363"/>
    <s v="415 Fremont Junction"/>
    <x v="244"/>
    <x v="1"/>
    <s v="W34"/>
    <x v="1"/>
  </r>
  <r>
    <x v="424"/>
    <x v="364"/>
    <x v="415"/>
    <x v="43"/>
    <n v="2"/>
    <x v="3"/>
    <x v="0"/>
    <x v="3"/>
    <n v="33.464999999999996"/>
    <n v="66.929999999999993"/>
    <x v="415"/>
    <x v="322"/>
    <x v="2"/>
    <s v="67365 Homewood Center"/>
    <x v="201"/>
    <x v="1"/>
    <s v="D04"/>
    <x v="0"/>
  </r>
  <r>
    <x v="425"/>
    <x v="85"/>
    <x v="416"/>
    <x v="27"/>
    <n v="1"/>
    <x v="3"/>
    <x v="0"/>
    <x v="2"/>
    <n v="8.73"/>
    <n v="8.73"/>
    <x v="416"/>
    <x v="323"/>
    <x v="364"/>
    <s v="566 Arrowood Way"/>
    <x v="40"/>
    <x v="2"/>
    <s v="B12"/>
    <x v="0"/>
  </r>
  <r>
    <x v="426"/>
    <x v="365"/>
    <x v="417"/>
    <x v="12"/>
    <n v="3"/>
    <x v="0"/>
    <x v="0"/>
    <x v="2"/>
    <n v="5.97"/>
    <n v="17.91"/>
    <x v="417"/>
    <x v="324"/>
    <x v="2"/>
    <s v="4 Golf View Hill"/>
    <x v="167"/>
    <x v="0"/>
    <n v="85099"/>
    <x v="1"/>
  </r>
  <r>
    <x v="427"/>
    <x v="366"/>
    <x v="418"/>
    <x v="35"/>
    <n v="1"/>
    <x v="0"/>
    <x v="1"/>
    <x v="2"/>
    <n v="7.169999999999999"/>
    <n v="7.169999999999999"/>
    <x v="418"/>
    <x v="325"/>
    <x v="365"/>
    <s v="2 Forest Street"/>
    <x v="245"/>
    <x v="1"/>
    <s v="N39"/>
    <x v="1"/>
  </r>
  <r>
    <x v="428"/>
    <x v="367"/>
    <x v="419"/>
    <x v="22"/>
    <n v="2"/>
    <x v="0"/>
    <x v="2"/>
    <x v="1"/>
    <n v="2.6849999999999996"/>
    <n v="5.3699999999999992"/>
    <x v="419"/>
    <x v="326"/>
    <x v="366"/>
    <s v="90 Kensington Road"/>
    <x v="45"/>
    <x v="0"/>
    <n v="43610"/>
    <x v="1"/>
  </r>
  <r>
    <x v="429"/>
    <x v="142"/>
    <x v="420"/>
    <x v="11"/>
    <n v="5"/>
    <x v="3"/>
    <x v="1"/>
    <x v="1"/>
    <n v="4.7549999999999999"/>
    <n v="23.774999999999999"/>
    <x v="420"/>
    <x v="327"/>
    <x v="367"/>
    <s v="36194 Susan Street"/>
    <x v="246"/>
    <x v="1"/>
    <s v="P56"/>
    <x v="1"/>
  </r>
  <r>
    <x v="430"/>
    <x v="368"/>
    <x v="421"/>
    <x v="18"/>
    <n v="2"/>
    <x v="0"/>
    <x v="2"/>
    <x v="3"/>
    <n v="20.584999999999997"/>
    <n v="41.169999999999995"/>
    <x v="421"/>
    <x v="328"/>
    <x v="368"/>
    <s v="55290 Manufacturers Lane"/>
    <x v="63"/>
    <x v="0"/>
    <n v="28210"/>
    <x v="0"/>
  </r>
  <r>
    <x v="431"/>
    <x v="2"/>
    <x v="408"/>
    <x v="1"/>
    <n v="3"/>
    <x v="1"/>
    <x v="1"/>
    <x v="1"/>
    <n v="3.8849999999999998"/>
    <n v="11.654999999999999"/>
    <x v="408"/>
    <x v="315"/>
    <x v="357"/>
    <s v="92847 Schlimgen Road"/>
    <x v="208"/>
    <x v="0"/>
    <n v="98109"/>
    <x v="1"/>
  </r>
  <r>
    <x v="432"/>
    <x v="369"/>
    <x v="422"/>
    <x v="24"/>
    <n v="4"/>
    <x v="3"/>
    <x v="1"/>
    <x v="2"/>
    <n v="9.51"/>
    <n v="38.04"/>
    <x v="422"/>
    <x v="329"/>
    <x v="369"/>
    <s v="1585 Bashford Center"/>
    <x v="156"/>
    <x v="0"/>
    <n v="18706"/>
    <x v="1"/>
  </r>
  <r>
    <x v="433"/>
    <x v="370"/>
    <x v="423"/>
    <x v="18"/>
    <n v="4"/>
    <x v="0"/>
    <x v="2"/>
    <x v="3"/>
    <n v="20.584999999999997"/>
    <n v="82.339999999999989"/>
    <x v="423"/>
    <x v="330"/>
    <x v="2"/>
    <s v="54210 Eagan Avenue"/>
    <x v="247"/>
    <x v="1"/>
    <s v="D6W"/>
    <x v="0"/>
  </r>
  <r>
    <x v="434"/>
    <x v="371"/>
    <x v="424"/>
    <x v="11"/>
    <n v="2"/>
    <x v="3"/>
    <x v="1"/>
    <x v="1"/>
    <n v="4.7549999999999999"/>
    <n v="9.51"/>
    <x v="424"/>
    <x v="331"/>
    <x v="370"/>
    <s v="6743 Cascade Drive"/>
    <x v="248"/>
    <x v="1"/>
    <s v="R21"/>
    <x v="0"/>
  </r>
  <r>
    <x v="435"/>
    <x v="372"/>
    <x v="425"/>
    <x v="18"/>
    <n v="2"/>
    <x v="0"/>
    <x v="2"/>
    <x v="3"/>
    <n v="20.584999999999997"/>
    <n v="41.169999999999995"/>
    <x v="425"/>
    <x v="332"/>
    <x v="371"/>
    <s v="6338 Arkansas Drive"/>
    <x v="60"/>
    <x v="2"/>
    <s v="L74"/>
    <x v="1"/>
  </r>
  <r>
    <x v="436"/>
    <x v="373"/>
    <x v="426"/>
    <x v="24"/>
    <n v="5"/>
    <x v="3"/>
    <x v="1"/>
    <x v="2"/>
    <n v="9.51"/>
    <n v="47.55"/>
    <x v="426"/>
    <x v="333"/>
    <x v="372"/>
    <s v="33398 Hallows Circle"/>
    <x v="4"/>
    <x v="0"/>
    <n v="14652"/>
    <x v="1"/>
  </r>
  <r>
    <x v="437"/>
    <x v="374"/>
    <x v="427"/>
    <x v="10"/>
    <n v="4"/>
    <x v="1"/>
    <x v="0"/>
    <x v="0"/>
    <n v="11.25"/>
    <n v="45"/>
    <x v="427"/>
    <x v="334"/>
    <x v="373"/>
    <s v="58 Schlimgen Parkway"/>
    <x v="2"/>
    <x v="0"/>
    <n v="85754"/>
    <x v="1"/>
  </r>
  <r>
    <x v="438"/>
    <x v="319"/>
    <x v="428"/>
    <x v="11"/>
    <n v="5"/>
    <x v="3"/>
    <x v="1"/>
    <x v="1"/>
    <n v="4.7549999999999999"/>
    <n v="23.774999999999999"/>
    <x v="428"/>
    <x v="335"/>
    <x v="374"/>
    <s v="26 Everett Hill"/>
    <x v="31"/>
    <x v="0"/>
    <n v="55480"/>
    <x v="1"/>
  </r>
  <r>
    <x v="439"/>
    <x v="375"/>
    <x v="429"/>
    <x v="34"/>
    <n v="3"/>
    <x v="0"/>
    <x v="2"/>
    <x v="2"/>
    <n v="5.3699999999999992"/>
    <n v="16.11"/>
    <x v="429"/>
    <x v="336"/>
    <x v="375"/>
    <s v="4 Raven Alley"/>
    <x v="249"/>
    <x v="1"/>
    <s v="A84"/>
    <x v="0"/>
  </r>
  <r>
    <x v="440"/>
    <x v="376"/>
    <x v="430"/>
    <x v="22"/>
    <n v="4"/>
    <x v="0"/>
    <x v="2"/>
    <x v="1"/>
    <n v="2.6849999999999996"/>
    <n v="10.739999999999998"/>
    <x v="430"/>
    <x v="337"/>
    <x v="376"/>
    <s v="451 Nevada Terrace"/>
    <x v="250"/>
    <x v="2"/>
    <s v="BS41"/>
    <x v="0"/>
  </r>
  <r>
    <x v="441"/>
    <x v="377"/>
    <x v="431"/>
    <x v="15"/>
    <n v="5"/>
    <x v="1"/>
    <x v="2"/>
    <x v="0"/>
    <n v="9.9499999999999993"/>
    <n v="49.75"/>
    <x v="431"/>
    <x v="338"/>
    <x v="377"/>
    <s v="385 Corben Parkway"/>
    <x v="161"/>
    <x v="0"/>
    <n v="31119"/>
    <x v="0"/>
  </r>
  <r>
    <x v="442"/>
    <x v="378"/>
    <x v="432"/>
    <x v="4"/>
    <n v="2"/>
    <x v="2"/>
    <x v="0"/>
    <x v="0"/>
    <n v="13.75"/>
    <n v="27.5"/>
    <x v="432"/>
    <x v="339"/>
    <x v="378"/>
    <s v="66 Sundown Place"/>
    <x v="251"/>
    <x v="1"/>
    <s v="P81"/>
    <x v="1"/>
  </r>
  <r>
    <x v="443"/>
    <x v="277"/>
    <x v="433"/>
    <x v="29"/>
    <n v="4"/>
    <x v="3"/>
    <x v="2"/>
    <x v="3"/>
    <n v="29.784999999999997"/>
    <n v="119.13999999999999"/>
    <x v="433"/>
    <x v="340"/>
    <x v="379"/>
    <s v="00 Ludington Pass"/>
    <x v="252"/>
    <x v="2"/>
    <s v="BH21"/>
    <x v="1"/>
  </r>
  <r>
    <x v="444"/>
    <x v="379"/>
    <x v="434"/>
    <x v="18"/>
    <n v="1"/>
    <x v="0"/>
    <x v="2"/>
    <x v="3"/>
    <n v="20.584999999999997"/>
    <n v="20.584999999999997"/>
    <x v="434"/>
    <x v="341"/>
    <x v="380"/>
    <s v="82460 Grover Parkway"/>
    <x v="203"/>
    <x v="0"/>
    <n v="37939"/>
    <x v="0"/>
  </r>
  <r>
    <x v="445"/>
    <x v="86"/>
    <x v="435"/>
    <x v="13"/>
    <n v="3"/>
    <x v="1"/>
    <x v="2"/>
    <x v="1"/>
    <n v="2.9849999999999999"/>
    <n v="8.9550000000000001"/>
    <x v="435"/>
    <x v="342"/>
    <x v="381"/>
    <s v="60360 Killdeer Alley"/>
    <x v="253"/>
    <x v="0"/>
    <n v="48604"/>
    <x v="0"/>
  </r>
  <r>
    <x v="446"/>
    <x v="380"/>
    <x v="436"/>
    <x v="14"/>
    <n v="1"/>
    <x v="1"/>
    <x v="2"/>
    <x v="2"/>
    <n v="5.97"/>
    <n v="5.97"/>
    <x v="436"/>
    <x v="343"/>
    <x v="382"/>
    <s v="093 Mayfield Place"/>
    <x v="254"/>
    <x v="0"/>
    <n v="32092"/>
    <x v="1"/>
  </r>
  <r>
    <x v="447"/>
    <x v="381"/>
    <x v="437"/>
    <x v="4"/>
    <n v="3"/>
    <x v="2"/>
    <x v="0"/>
    <x v="0"/>
    <n v="13.75"/>
    <n v="41.25"/>
    <x v="437"/>
    <x v="344"/>
    <x v="2"/>
    <s v="89 Gulseth Circle"/>
    <x v="255"/>
    <x v="0"/>
    <n v="94913"/>
    <x v="0"/>
  </r>
  <r>
    <x v="448"/>
    <x v="382"/>
    <x v="438"/>
    <x v="46"/>
    <n v="5"/>
    <x v="2"/>
    <x v="1"/>
    <x v="1"/>
    <n v="4.4550000000000001"/>
    <n v="22.274999999999999"/>
    <x v="438"/>
    <x v="345"/>
    <x v="383"/>
    <s v="64700 Eagan Crossing"/>
    <x v="256"/>
    <x v="0"/>
    <n v="11388"/>
    <x v="0"/>
  </r>
  <r>
    <x v="449"/>
    <x v="27"/>
    <x v="439"/>
    <x v="8"/>
    <n v="1"/>
    <x v="1"/>
    <x v="0"/>
    <x v="2"/>
    <n v="6.75"/>
    <n v="6.75"/>
    <x v="439"/>
    <x v="346"/>
    <x v="384"/>
    <s v="327 Erie Way"/>
    <x v="227"/>
    <x v="0"/>
    <n v="30045"/>
    <x v="0"/>
  </r>
  <r>
    <x v="450"/>
    <x v="167"/>
    <x v="440"/>
    <x v="43"/>
    <n v="4"/>
    <x v="3"/>
    <x v="0"/>
    <x v="3"/>
    <n v="33.464999999999996"/>
    <n v="133.85999999999999"/>
    <x v="440"/>
    <x v="2"/>
    <x v="385"/>
    <s v="02354 Melvin Parkway"/>
    <x v="210"/>
    <x v="0"/>
    <n v="66622"/>
    <x v="0"/>
  </r>
  <r>
    <x v="451"/>
    <x v="383"/>
    <x v="441"/>
    <x v="13"/>
    <n v="2"/>
    <x v="1"/>
    <x v="2"/>
    <x v="1"/>
    <n v="2.9849999999999999"/>
    <n v="5.97"/>
    <x v="441"/>
    <x v="347"/>
    <x v="386"/>
    <s v="842 Cardinal Court"/>
    <x v="153"/>
    <x v="0"/>
    <n v="66276"/>
    <x v="1"/>
  </r>
  <r>
    <x v="452"/>
    <x v="18"/>
    <x v="442"/>
    <x v="3"/>
    <n v="2"/>
    <x v="1"/>
    <x v="1"/>
    <x v="0"/>
    <n v="12.95"/>
    <n v="25.9"/>
    <x v="442"/>
    <x v="348"/>
    <x v="387"/>
    <s v="0420 Schurz Parkway"/>
    <x v="208"/>
    <x v="0"/>
    <n v="98148"/>
    <x v="1"/>
  </r>
  <r>
    <x v="453"/>
    <x v="84"/>
    <x v="443"/>
    <x v="30"/>
    <n v="1"/>
    <x v="2"/>
    <x v="0"/>
    <x v="3"/>
    <n v="31.624999999999996"/>
    <n v="31.624999999999996"/>
    <x v="443"/>
    <x v="349"/>
    <x v="388"/>
    <s v="8448 Oxford Trail"/>
    <x v="165"/>
    <x v="1"/>
    <s v="R95"/>
    <x v="0"/>
  </r>
  <r>
    <x v="454"/>
    <x v="384"/>
    <x v="444"/>
    <x v="26"/>
    <n v="2"/>
    <x v="3"/>
    <x v="0"/>
    <x v="1"/>
    <n v="4.3650000000000002"/>
    <n v="8.73"/>
    <x v="444"/>
    <x v="350"/>
    <x v="2"/>
    <s v="5676 Southridge Street"/>
    <x v="257"/>
    <x v="0"/>
    <n v="34745"/>
    <x v="1"/>
  </r>
  <r>
    <x v="455"/>
    <x v="385"/>
    <x v="445"/>
    <x v="46"/>
    <n v="6"/>
    <x v="2"/>
    <x v="1"/>
    <x v="1"/>
    <n v="4.4550000000000001"/>
    <n v="26.73"/>
    <x v="445"/>
    <x v="351"/>
    <x v="389"/>
    <s v="0 Gale Pass"/>
    <x v="4"/>
    <x v="0"/>
    <n v="14683"/>
    <x v="0"/>
  </r>
  <r>
    <x v="456"/>
    <x v="386"/>
    <x v="446"/>
    <x v="26"/>
    <n v="6"/>
    <x v="3"/>
    <x v="0"/>
    <x v="1"/>
    <n v="4.3650000000000002"/>
    <n v="26.19"/>
    <x v="446"/>
    <x v="352"/>
    <x v="390"/>
    <s v="268 Northport Drive"/>
    <x v="211"/>
    <x v="0"/>
    <n v="75799"/>
    <x v="1"/>
  </r>
  <r>
    <x v="457"/>
    <x v="387"/>
    <x v="438"/>
    <x v="39"/>
    <n v="6"/>
    <x v="0"/>
    <x v="2"/>
    <x v="0"/>
    <n v="8.9499999999999993"/>
    <n v="53.699999999999996"/>
    <x v="438"/>
    <x v="345"/>
    <x v="383"/>
    <s v="64700 Eagan Crossing"/>
    <x v="256"/>
    <x v="0"/>
    <n v="11388"/>
    <x v="0"/>
  </r>
  <r>
    <x v="457"/>
    <x v="387"/>
    <x v="438"/>
    <x v="30"/>
    <n v="4"/>
    <x v="2"/>
    <x v="0"/>
    <x v="3"/>
    <n v="31.624999999999996"/>
    <n v="126.49999999999999"/>
    <x v="438"/>
    <x v="345"/>
    <x v="383"/>
    <s v="64700 Eagan Crossing"/>
    <x v="256"/>
    <x v="0"/>
    <n v="11388"/>
    <x v="0"/>
  </r>
  <r>
    <x v="457"/>
    <x v="387"/>
    <x v="438"/>
    <x v="23"/>
    <n v="1"/>
    <x v="2"/>
    <x v="0"/>
    <x v="1"/>
    <n v="4.125"/>
    <n v="4.125"/>
    <x v="438"/>
    <x v="345"/>
    <x v="383"/>
    <s v="64700 Eagan Crossing"/>
    <x v="256"/>
    <x v="0"/>
    <n v="11388"/>
    <x v="0"/>
  </r>
  <r>
    <x v="458"/>
    <x v="388"/>
    <x v="447"/>
    <x v="41"/>
    <n v="2"/>
    <x v="0"/>
    <x v="1"/>
    <x v="0"/>
    <n v="11.95"/>
    <n v="23.9"/>
    <x v="447"/>
    <x v="353"/>
    <x v="391"/>
    <s v="013 Tennyson Terrace"/>
    <x v="258"/>
    <x v="2"/>
    <s v="LE15"/>
    <x v="1"/>
  </r>
  <r>
    <x v="459"/>
    <x v="389"/>
    <x v="448"/>
    <x v="47"/>
    <n v="5"/>
    <x v="2"/>
    <x v="2"/>
    <x v="3"/>
    <n v="27.945"/>
    <n v="139.72499999999999"/>
    <x v="448"/>
    <x v="354"/>
    <x v="392"/>
    <s v="2500 Crest Line Plaza"/>
    <x v="117"/>
    <x v="0"/>
    <n v="22309"/>
    <x v="0"/>
  </r>
  <r>
    <x v="460"/>
    <x v="229"/>
    <x v="449"/>
    <x v="29"/>
    <n v="2"/>
    <x v="3"/>
    <x v="2"/>
    <x v="3"/>
    <n v="29.784999999999997"/>
    <n v="59.569999999999993"/>
    <x v="449"/>
    <x v="2"/>
    <x v="393"/>
    <s v="26 Londonderry Court"/>
    <x v="147"/>
    <x v="0"/>
    <n v="84115"/>
    <x v="0"/>
  </r>
  <r>
    <x v="461"/>
    <x v="390"/>
    <x v="450"/>
    <x v="24"/>
    <n v="6"/>
    <x v="3"/>
    <x v="1"/>
    <x v="2"/>
    <n v="9.51"/>
    <n v="57.06"/>
    <x v="450"/>
    <x v="355"/>
    <x v="2"/>
    <s v="1 Crowley Crossing"/>
    <x v="23"/>
    <x v="0"/>
    <n v="95108"/>
    <x v="1"/>
  </r>
  <r>
    <x v="462"/>
    <x v="391"/>
    <x v="451"/>
    <x v="40"/>
    <n v="6"/>
    <x v="0"/>
    <x v="1"/>
    <x v="1"/>
    <n v="3.5849999999999995"/>
    <n v="21.509999999999998"/>
    <x v="451"/>
    <x v="356"/>
    <x v="394"/>
    <s v="1 Dwight Point"/>
    <x v="259"/>
    <x v="1"/>
    <s v="R93"/>
    <x v="0"/>
  </r>
  <r>
    <x v="463"/>
    <x v="117"/>
    <x v="452"/>
    <x v="27"/>
    <n v="6"/>
    <x v="3"/>
    <x v="0"/>
    <x v="2"/>
    <n v="8.73"/>
    <n v="52.38"/>
    <x v="452"/>
    <x v="357"/>
    <x v="395"/>
    <s v="1 Manitowish Pass"/>
    <x v="260"/>
    <x v="1"/>
    <s v="D17"/>
    <x v="0"/>
  </r>
  <r>
    <x v="464"/>
    <x v="392"/>
    <x v="453"/>
    <x v="45"/>
    <n v="6"/>
    <x v="2"/>
    <x v="2"/>
    <x v="0"/>
    <n v="12.15"/>
    <n v="72.900000000000006"/>
    <x v="453"/>
    <x v="358"/>
    <x v="396"/>
    <s v="2765 Sunfield Terrace"/>
    <x v="260"/>
    <x v="1"/>
    <s v="D17"/>
    <x v="1"/>
  </r>
  <r>
    <x v="465"/>
    <x v="393"/>
    <x v="454"/>
    <x v="36"/>
    <n v="5"/>
    <x v="0"/>
    <x v="0"/>
    <x v="1"/>
    <n v="2.9849999999999999"/>
    <n v="14.924999999999999"/>
    <x v="454"/>
    <x v="359"/>
    <x v="397"/>
    <s v="7219 Clemons Place"/>
    <x v="261"/>
    <x v="1"/>
    <s v="R32"/>
    <x v="0"/>
  </r>
  <r>
    <x v="466"/>
    <x v="394"/>
    <x v="455"/>
    <x v="32"/>
    <n v="6"/>
    <x v="3"/>
    <x v="1"/>
    <x v="0"/>
    <n v="15.85"/>
    <n v="95.1"/>
    <x v="455"/>
    <x v="360"/>
    <x v="398"/>
    <s v="1104 Paget Lane"/>
    <x v="87"/>
    <x v="0"/>
    <n v="79945"/>
    <x v="1"/>
  </r>
  <r>
    <x v="467"/>
    <x v="137"/>
    <x v="456"/>
    <x v="31"/>
    <n v="2"/>
    <x v="3"/>
    <x v="2"/>
    <x v="2"/>
    <n v="7.77"/>
    <n v="15.54"/>
    <x v="456"/>
    <x v="361"/>
    <x v="399"/>
    <s v="57 Division Plaza"/>
    <x v="42"/>
    <x v="0"/>
    <n v="33355"/>
    <x v="1"/>
  </r>
  <r>
    <x v="468"/>
    <x v="395"/>
    <x v="457"/>
    <x v="19"/>
    <n v="6"/>
    <x v="3"/>
    <x v="2"/>
    <x v="1"/>
    <n v="3.8849999999999998"/>
    <n v="23.31"/>
    <x v="457"/>
    <x v="2"/>
    <x v="400"/>
    <s v="47101 Northfield Lane"/>
    <x v="207"/>
    <x v="0"/>
    <n v="46295"/>
    <x v="1"/>
  </r>
  <r>
    <x v="469"/>
    <x v="396"/>
    <x v="458"/>
    <x v="23"/>
    <n v="1"/>
    <x v="2"/>
    <x v="0"/>
    <x v="1"/>
    <n v="4.125"/>
    <n v="4.125"/>
    <x v="458"/>
    <x v="362"/>
    <x v="401"/>
    <s v="38 Carioca Center"/>
    <x v="166"/>
    <x v="0"/>
    <n v="53234"/>
    <x v="0"/>
  </r>
  <r>
    <x v="470"/>
    <x v="189"/>
    <x v="459"/>
    <x v="12"/>
    <n v="6"/>
    <x v="0"/>
    <x v="0"/>
    <x v="2"/>
    <n v="5.97"/>
    <n v="35.82"/>
    <x v="459"/>
    <x v="363"/>
    <x v="402"/>
    <s v="170 Prentice Center"/>
    <x v="194"/>
    <x v="2"/>
    <s v="DN22"/>
    <x v="1"/>
  </r>
  <r>
    <x v="471"/>
    <x v="23"/>
    <x v="460"/>
    <x v="32"/>
    <n v="2"/>
    <x v="3"/>
    <x v="1"/>
    <x v="0"/>
    <n v="15.85"/>
    <n v="31.7"/>
    <x v="460"/>
    <x v="364"/>
    <x v="403"/>
    <s v="403 Vahlen Junction"/>
    <x v="163"/>
    <x v="0"/>
    <n v="70836"/>
    <x v="1"/>
  </r>
  <r>
    <x v="472"/>
    <x v="397"/>
    <x v="461"/>
    <x v="32"/>
    <n v="5"/>
    <x v="3"/>
    <x v="1"/>
    <x v="0"/>
    <n v="15.85"/>
    <n v="79.25"/>
    <x v="461"/>
    <x v="2"/>
    <x v="404"/>
    <s v="07300 Walton Point"/>
    <x v="189"/>
    <x v="0"/>
    <n v="6816"/>
    <x v="0"/>
  </r>
  <r>
    <x v="473"/>
    <x v="398"/>
    <x v="462"/>
    <x v="21"/>
    <n v="3"/>
    <x v="2"/>
    <x v="2"/>
    <x v="1"/>
    <n v="3.645"/>
    <n v="10.935"/>
    <x v="462"/>
    <x v="365"/>
    <x v="405"/>
    <s v="19513 Golf Course Junction"/>
    <x v="48"/>
    <x v="0"/>
    <n v="32590"/>
    <x v="1"/>
  </r>
  <r>
    <x v="474"/>
    <x v="399"/>
    <x v="463"/>
    <x v="15"/>
    <n v="4"/>
    <x v="1"/>
    <x v="2"/>
    <x v="0"/>
    <n v="9.9499999999999993"/>
    <n v="39.799999999999997"/>
    <x v="463"/>
    <x v="366"/>
    <x v="406"/>
    <s v="52843 Longview Street"/>
    <x v="262"/>
    <x v="1"/>
    <s v="D04"/>
    <x v="1"/>
  </r>
  <r>
    <x v="475"/>
    <x v="400"/>
    <x v="464"/>
    <x v="0"/>
    <n v="5"/>
    <x v="0"/>
    <x v="0"/>
    <x v="0"/>
    <n v="9.9499999999999993"/>
    <n v="49.75"/>
    <x v="464"/>
    <x v="367"/>
    <x v="407"/>
    <s v="2 Sycamore Avenue"/>
    <x v="263"/>
    <x v="1"/>
    <s v="D18"/>
    <x v="0"/>
  </r>
  <r>
    <x v="476"/>
    <x v="401"/>
    <x v="465"/>
    <x v="22"/>
    <n v="3"/>
    <x v="0"/>
    <x v="2"/>
    <x v="1"/>
    <n v="2.6849999999999996"/>
    <n v="8.0549999999999997"/>
    <x v="465"/>
    <x v="2"/>
    <x v="408"/>
    <s v="9233 3rd Avenue"/>
    <x v="146"/>
    <x v="1"/>
    <s v="D04"/>
    <x v="0"/>
  </r>
  <r>
    <x v="477"/>
    <x v="402"/>
    <x v="466"/>
    <x v="41"/>
    <n v="4"/>
    <x v="0"/>
    <x v="1"/>
    <x v="0"/>
    <n v="11.95"/>
    <n v="47.8"/>
    <x v="466"/>
    <x v="2"/>
    <x v="409"/>
    <s v="8581 Mcguire Road"/>
    <x v="18"/>
    <x v="0"/>
    <n v="49518"/>
    <x v="1"/>
  </r>
  <r>
    <x v="478"/>
    <x v="17"/>
    <x v="467"/>
    <x v="36"/>
    <n v="4"/>
    <x v="0"/>
    <x v="0"/>
    <x v="1"/>
    <n v="2.9849999999999999"/>
    <n v="11.94"/>
    <x v="467"/>
    <x v="368"/>
    <x v="410"/>
    <s v="5069 Boyd Parkway"/>
    <x v="197"/>
    <x v="2"/>
    <s v="BT2"/>
    <x v="1"/>
  </r>
  <r>
    <x v="478"/>
    <x v="17"/>
    <x v="467"/>
    <x v="23"/>
    <n v="4"/>
    <x v="2"/>
    <x v="0"/>
    <x v="1"/>
    <n v="4.125"/>
    <n v="16.5"/>
    <x v="467"/>
    <x v="368"/>
    <x v="410"/>
    <s v="5069 Boyd Parkway"/>
    <x v="197"/>
    <x v="2"/>
    <s v="BT2"/>
    <x v="1"/>
  </r>
  <r>
    <x v="478"/>
    <x v="17"/>
    <x v="467"/>
    <x v="7"/>
    <n v="4"/>
    <x v="3"/>
    <x v="2"/>
    <x v="0"/>
    <n v="12.95"/>
    <n v="51.8"/>
    <x v="467"/>
    <x v="368"/>
    <x v="410"/>
    <s v="5069 Boyd Parkway"/>
    <x v="197"/>
    <x v="2"/>
    <s v="BT2"/>
    <x v="1"/>
  </r>
  <r>
    <x v="478"/>
    <x v="17"/>
    <x v="467"/>
    <x v="11"/>
    <n v="3"/>
    <x v="3"/>
    <x v="1"/>
    <x v="1"/>
    <n v="4.7549999999999999"/>
    <n v="14.265000000000001"/>
    <x v="467"/>
    <x v="368"/>
    <x v="410"/>
    <s v="5069 Boyd Parkway"/>
    <x v="197"/>
    <x v="2"/>
    <s v="BT2"/>
    <x v="1"/>
  </r>
  <r>
    <x v="479"/>
    <x v="403"/>
    <x v="468"/>
    <x v="26"/>
    <n v="6"/>
    <x v="3"/>
    <x v="0"/>
    <x v="1"/>
    <n v="4.3650000000000002"/>
    <n v="26.19"/>
    <x v="468"/>
    <x v="369"/>
    <x v="411"/>
    <s v="7 La Follette Road"/>
    <x v="264"/>
    <x v="0"/>
    <n v="27264"/>
    <x v="1"/>
  </r>
  <r>
    <x v="480"/>
    <x v="404"/>
    <x v="469"/>
    <x v="3"/>
    <n v="2"/>
    <x v="1"/>
    <x v="1"/>
    <x v="0"/>
    <n v="12.95"/>
    <n v="25.9"/>
    <x v="469"/>
    <x v="370"/>
    <x v="412"/>
    <s v="04 Stuart Way"/>
    <x v="87"/>
    <x v="0"/>
    <n v="88546"/>
    <x v="0"/>
  </r>
  <r>
    <x v="481"/>
    <x v="12"/>
    <x v="470"/>
    <x v="44"/>
    <n v="3"/>
    <x v="1"/>
    <x v="1"/>
    <x v="3"/>
    <n v="29.784999999999997"/>
    <n v="89.35499999999999"/>
    <x v="470"/>
    <x v="371"/>
    <x v="413"/>
    <s v="1263 Thackeray Parkway"/>
    <x v="265"/>
    <x v="0"/>
    <n v="44185"/>
    <x v="0"/>
  </r>
  <r>
    <x v="482"/>
    <x v="239"/>
    <x v="471"/>
    <x v="31"/>
    <n v="6"/>
    <x v="3"/>
    <x v="2"/>
    <x v="2"/>
    <n v="7.77"/>
    <n v="46.62"/>
    <x v="471"/>
    <x v="372"/>
    <x v="414"/>
    <s v="043 Bashford Point"/>
    <x v="266"/>
    <x v="1"/>
    <s v="F52"/>
    <x v="1"/>
  </r>
  <r>
    <x v="483"/>
    <x v="405"/>
    <x v="464"/>
    <x v="15"/>
    <n v="3"/>
    <x v="1"/>
    <x v="2"/>
    <x v="0"/>
    <n v="9.9499999999999993"/>
    <n v="29.849999999999998"/>
    <x v="464"/>
    <x v="367"/>
    <x v="407"/>
    <s v="2 Sycamore Avenue"/>
    <x v="263"/>
    <x v="1"/>
    <s v="D18"/>
    <x v="0"/>
  </r>
  <r>
    <x v="484"/>
    <x v="292"/>
    <x v="472"/>
    <x v="40"/>
    <n v="3"/>
    <x v="0"/>
    <x v="1"/>
    <x v="1"/>
    <n v="3.5849999999999995"/>
    <n v="10.754999999999999"/>
    <x v="472"/>
    <x v="373"/>
    <x v="415"/>
    <s v="37515 Wayridge Lane"/>
    <x v="230"/>
    <x v="1"/>
    <s v="D15"/>
    <x v="0"/>
  </r>
  <r>
    <x v="485"/>
    <x v="117"/>
    <x v="473"/>
    <x v="6"/>
    <n v="4"/>
    <x v="1"/>
    <x v="0"/>
    <x v="1"/>
    <n v="3.375"/>
    <n v="13.5"/>
    <x v="473"/>
    <x v="374"/>
    <x v="416"/>
    <s v="81 West Plaza"/>
    <x v="40"/>
    <x v="0"/>
    <n v="35244"/>
    <x v="0"/>
  </r>
  <r>
    <x v="486"/>
    <x v="406"/>
    <x v="474"/>
    <x v="32"/>
    <n v="3"/>
    <x v="3"/>
    <x v="1"/>
    <x v="0"/>
    <n v="15.85"/>
    <n v="47.55"/>
    <x v="474"/>
    <x v="375"/>
    <x v="417"/>
    <s v="73 Bellgrove Circle"/>
    <x v="267"/>
    <x v="0"/>
    <n v="56372"/>
    <x v="1"/>
  </r>
  <r>
    <x v="487"/>
    <x v="407"/>
    <x v="475"/>
    <x v="32"/>
    <n v="5"/>
    <x v="3"/>
    <x v="1"/>
    <x v="0"/>
    <n v="15.85"/>
    <n v="79.25"/>
    <x v="475"/>
    <x v="376"/>
    <x v="2"/>
    <s v="9 Loftsgordon Pass"/>
    <x v="29"/>
    <x v="0"/>
    <n v="19191"/>
    <x v="1"/>
  </r>
  <r>
    <x v="488"/>
    <x v="408"/>
    <x v="476"/>
    <x v="26"/>
    <n v="6"/>
    <x v="3"/>
    <x v="0"/>
    <x v="1"/>
    <n v="4.3650000000000002"/>
    <n v="26.19"/>
    <x v="476"/>
    <x v="377"/>
    <x v="418"/>
    <s v="63 School Crossing"/>
    <x v="135"/>
    <x v="0"/>
    <n v="48211"/>
    <x v="0"/>
  </r>
  <r>
    <x v="489"/>
    <x v="409"/>
    <x v="477"/>
    <x v="35"/>
    <n v="3"/>
    <x v="0"/>
    <x v="1"/>
    <x v="2"/>
    <n v="7.169999999999999"/>
    <n v="21.509999999999998"/>
    <x v="477"/>
    <x v="378"/>
    <x v="419"/>
    <s v="2812 Westend Hill"/>
    <x v="28"/>
    <x v="0"/>
    <n v="63180"/>
    <x v="1"/>
  </r>
  <r>
    <x v="490"/>
    <x v="410"/>
    <x v="478"/>
    <x v="18"/>
    <n v="5"/>
    <x v="0"/>
    <x v="2"/>
    <x v="3"/>
    <n v="20.584999999999997"/>
    <n v="102.92499999999998"/>
    <x v="478"/>
    <x v="2"/>
    <x v="420"/>
    <s v="5461 Anniversary Crossing"/>
    <x v="268"/>
    <x v="0"/>
    <n v="12305"/>
    <x v="0"/>
  </r>
  <r>
    <x v="491"/>
    <x v="127"/>
    <x v="479"/>
    <x v="19"/>
    <n v="2"/>
    <x v="3"/>
    <x v="2"/>
    <x v="1"/>
    <n v="3.8849999999999998"/>
    <n v="7.77"/>
    <x v="479"/>
    <x v="2"/>
    <x v="421"/>
    <s v="14 American Ash Parkway"/>
    <x v="269"/>
    <x v="0"/>
    <n v="33805"/>
    <x v="1"/>
  </r>
  <r>
    <x v="492"/>
    <x v="411"/>
    <x v="480"/>
    <x v="47"/>
    <n v="5"/>
    <x v="2"/>
    <x v="2"/>
    <x v="3"/>
    <n v="27.945"/>
    <n v="139.72499999999999"/>
    <x v="480"/>
    <x v="379"/>
    <x v="422"/>
    <s v="250 Elmside Junction"/>
    <x v="270"/>
    <x v="0"/>
    <n v="32941"/>
    <x v="1"/>
  </r>
  <r>
    <x v="493"/>
    <x v="112"/>
    <x v="464"/>
    <x v="14"/>
    <n v="2"/>
    <x v="1"/>
    <x v="2"/>
    <x v="2"/>
    <n v="5.97"/>
    <n v="11.94"/>
    <x v="464"/>
    <x v="367"/>
    <x v="407"/>
    <s v="2 Sycamore Avenue"/>
    <x v="263"/>
    <x v="1"/>
    <s v="D18"/>
    <x v="0"/>
  </r>
  <r>
    <x v="494"/>
    <x v="412"/>
    <x v="481"/>
    <x v="19"/>
    <n v="1"/>
    <x v="3"/>
    <x v="2"/>
    <x v="1"/>
    <n v="3.8849999999999998"/>
    <n v="3.8849999999999998"/>
    <x v="481"/>
    <x v="380"/>
    <x v="423"/>
    <s v="805 Kenwood Plaza"/>
    <x v="38"/>
    <x v="0"/>
    <n v="70179"/>
    <x v="1"/>
  </r>
  <r>
    <x v="494"/>
    <x v="412"/>
    <x v="481"/>
    <x v="0"/>
    <n v="4"/>
    <x v="0"/>
    <x v="0"/>
    <x v="0"/>
    <n v="9.9499999999999993"/>
    <n v="39.799999999999997"/>
    <x v="481"/>
    <x v="380"/>
    <x v="423"/>
    <s v="805 Kenwood Plaza"/>
    <x v="38"/>
    <x v="0"/>
    <n v="70179"/>
    <x v="1"/>
  </r>
  <r>
    <x v="495"/>
    <x v="413"/>
    <x v="482"/>
    <x v="12"/>
    <n v="5"/>
    <x v="0"/>
    <x v="0"/>
    <x v="2"/>
    <n v="5.97"/>
    <n v="29.849999999999998"/>
    <x v="482"/>
    <x v="381"/>
    <x v="424"/>
    <s v="7 Dunning Trail"/>
    <x v="210"/>
    <x v="0"/>
    <n v="66617"/>
    <x v="1"/>
  </r>
  <r>
    <x v="496"/>
    <x v="414"/>
    <x v="483"/>
    <x v="29"/>
    <n v="1"/>
    <x v="3"/>
    <x v="2"/>
    <x v="3"/>
    <n v="29.784999999999997"/>
    <n v="29.784999999999997"/>
    <x v="483"/>
    <x v="382"/>
    <x v="425"/>
    <s v="844 Sachs Avenue"/>
    <x v="271"/>
    <x v="1"/>
    <s v="K78"/>
    <x v="1"/>
  </r>
  <r>
    <x v="497"/>
    <x v="415"/>
    <x v="484"/>
    <x v="25"/>
    <n v="2"/>
    <x v="3"/>
    <x v="1"/>
    <x v="3"/>
    <n v="36.454999999999998"/>
    <n v="72.91"/>
    <x v="484"/>
    <x v="2"/>
    <x v="426"/>
    <s v="8 Pond Parkway"/>
    <x v="64"/>
    <x v="0"/>
    <n v="62723"/>
    <x v="1"/>
  </r>
  <r>
    <x v="498"/>
    <x v="416"/>
    <x v="485"/>
    <x v="22"/>
    <n v="5"/>
    <x v="0"/>
    <x v="2"/>
    <x v="1"/>
    <n v="2.6849999999999996"/>
    <n v="13.424999999999997"/>
    <x v="485"/>
    <x v="2"/>
    <x v="427"/>
    <s v="208 Main Park"/>
    <x v="272"/>
    <x v="0"/>
    <n v="8104"/>
    <x v="0"/>
  </r>
  <r>
    <x v="499"/>
    <x v="417"/>
    <x v="486"/>
    <x v="30"/>
    <n v="4"/>
    <x v="2"/>
    <x v="0"/>
    <x v="3"/>
    <n v="31.624999999999996"/>
    <n v="126.49999999999999"/>
    <x v="486"/>
    <x v="383"/>
    <x v="428"/>
    <s v="5 Helena Center"/>
    <x v="208"/>
    <x v="0"/>
    <n v="98185"/>
    <x v="0"/>
  </r>
  <r>
    <x v="500"/>
    <x v="418"/>
    <x v="487"/>
    <x v="2"/>
    <n v="5"/>
    <x v="2"/>
    <x v="0"/>
    <x v="2"/>
    <n v="8.25"/>
    <n v="41.25"/>
    <x v="487"/>
    <x v="384"/>
    <x v="429"/>
    <s v="07208 Eastlawn Drive"/>
    <x v="52"/>
    <x v="2"/>
    <s v="NN4"/>
    <x v="1"/>
  </r>
  <r>
    <x v="501"/>
    <x v="419"/>
    <x v="488"/>
    <x v="38"/>
    <n v="6"/>
    <x v="2"/>
    <x v="1"/>
    <x v="2"/>
    <n v="8.91"/>
    <n v="53.46"/>
    <x v="488"/>
    <x v="385"/>
    <x v="430"/>
    <s v="23 Kinsman Way"/>
    <x v="273"/>
    <x v="0"/>
    <n v="76711"/>
    <x v="1"/>
  </r>
  <r>
    <x v="502"/>
    <x v="420"/>
    <x v="489"/>
    <x v="0"/>
    <n v="6"/>
    <x v="0"/>
    <x v="0"/>
    <x v="0"/>
    <n v="9.9499999999999993"/>
    <n v="59.699999999999996"/>
    <x v="489"/>
    <x v="386"/>
    <x v="431"/>
    <s v="12 Bobwhite Road"/>
    <x v="1"/>
    <x v="0"/>
    <n v="23242"/>
    <x v="1"/>
  </r>
  <r>
    <x v="503"/>
    <x v="421"/>
    <x v="490"/>
    <x v="0"/>
    <n v="6"/>
    <x v="0"/>
    <x v="0"/>
    <x v="0"/>
    <n v="9.9499999999999993"/>
    <n v="59.699999999999996"/>
    <x v="490"/>
    <x v="387"/>
    <x v="432"/>
    <s v="404 Granby Trail"/>
    <x v="45"/>
    <x v="0"/>
    <n v="43610"/>
    <x v="1"/>
  </r>
  <r>
    <x v="504"/>
    <x v="422"/>
    <x v="491"/>
    <x v="39"/>
    <n v="5"/>
    <x v="0"/>
    <x v="2"/>
    <x v="0"/>
    <n v="8.9499999999999993"/>
    <n v="44.75"/>
    <x v="491"/>
    <x v="388"/>
    <x v="433"/>
    <s v="0 Granby Parkway"/>
    <x v="90"/>
    <x v="0"/>
    <n v="25705"/>
    <x v="1"/>
  </r>
  <r>
    <x v="505"/>
    <x v="423"/>
    <x v="492"/>
    <x v="2"/>
    <n v="2"/>
    <x v="2"/>
    <x v="0"/>
    <x v="2"/>
    <n v="8.25"/>
    <n v="16.5"/>
    <x v="492"/>
    <x v="389"/>
    <x v="434"/>
    <s v="84666 Melvin Street"/>
    <x v="274"/>
    <x v="0"/>
    <n v="33884"/>
    <x v="0"/>
  </r>
  <r>
    <x v="506"/>
    <x v="109"/>
    <x v="493"/>
    <x v="34"/>
    <n v="4"/>
    <x v="0"/>
    <x v="2"/>
    <x v="2"/>
    <n v="5.3699999999999992"/>
    <n v="21.479999999999997"/>
    <x v="493"/>
    <x v="2"/>
    <x v="435"/>
    <s v="3356 Ruskin Way"/>
    <x v="68"/>
    <x v="0"/>
    <n v="75323"/>
    <x v="1"/>
  </r>
  <r>
    <x v="507"/>
    <x v="204"/>
    <x v="494"/>
    <x v="20"/>
    <n v="2"/>
    <x v="0"/>
    <x v="0"/>
    <x v="3"/>
    <n v="22.884999999999998"/>
    <n v="45.769999999999996"/>
    <x v="494"/>
    <x v="390"/>
    <x v="436"/>
    <s v="39 Chinook Crossing"/>
    <x v="72"/>
    <x v="1"/>
    <s v="H54"/>
    <x v="0"/>
  </r>
  <r>
    <x v="508"/>
    <x v="424"/>
    <x v="495"/>
    <x v="11"/>
    <n v="2"/>
    <x v="3"/>
    <x v="1"/>
    <x v="1"/>
    <n v="4.7549999999999999"/>
    <n v="9.51"/>
    <x v="495"/>
    <x v="2"/>
    <x v="437"/>
    <s v="2 Coolidge Crossing"/>
    <x v="104"/>
    <x v="1"/>
    <s v="D17"/>
    <x v="1"/>
  </r>
  <r>
    <x v="509"/>
    <x v="8"/>
    <x v="464"/>
    <x v="22"/>
    <n v="3"/>
    <x v="0"/>
    <x v="2"/>
    <x v="1"/>
    <n v="2.6849999999999996"/>
    <n v="8.0549999999999997"/>
    <x v="464"/>
    <x v="367"/>
    <x v="407"/>
    <s v="2 Sycamore Avenue"/>
    <x v="263"/>
    <x v="1"/>
    <s v="D18"/>
    <x v="0"/>
  </r>
  <r>
    <x v="510"/>
    <x v="224"/>
    <x v="496"/>
    <x v="47"/>
    <n v="4"/>
    <x v="2"/>
    <x v="2"/>
    <x v="3"/>
    <n v="27.945"/>
    <n v="111.78"/>
    <x v="496"/>
    <x v="391"/>
    <x v="2"/>
    <s v="5 Pleasure Junction"/>
    <x v="98"/>
    <x v="0"/>
    <n v="47747"/>
    <x v="0"/>
  </r>
  <r>
    <x v="511"/>
    <x v="220"/>
    <x v="497"/>
    <x v="22"/>
    <n v="4"/>
    <x v="0"/>
    <x v="2"/>
    <x v="1"/>
    <n v="2.6849999999999996"/>
    <n v="10.739999999999998"/>
    <x v="497"/>
    <x v="392"/>
    <x v="2"/>
    <s v="229 Spohn Center"/>
    <x v="275"/>
    <x v="0"/>
    <n v="60567"/>
    <x v="0"/>
  </r>
  <r>
    <x v="512"/>
    <x v="91"/>
    <x v="498"/>
    <x v="34"/>
    <n v="5"/>
    <x v="0"/>
    <x v="2"/>
    <x v="2"/>
    <n v="5.3699999999999992"/>
    <n v="26.849999999999994"/>
    <x v="498"/>
    <x v="393"/>
    <x v="2"/>
    <s v="5 Sherman Drive"/>
    <x v="22"/>
    <x v="0"/>
    <n v="29424"/>
    <x v="1"/>
  </r>
  <r>
    <x v="513"/>
    <x v="425"/>
    <x v="499"/>
    <x v="32"/>
    <n v="4"/>
    <x v="3"/>
    <x v="1"/>
    <x v="0"/>
    <n v="15.85"/>
    <n v="63.4"/>
    <x v="499"/>
    <x v="394"/>
    <x v="438"/>
    <s v="81 Stuart Street"/>
    <x v="133"/>
    <x v="0"/>
    <n v="48930"/>
    <x v="0"/>
  </r>
  <r>
    <x v="514"/>
    <x v="426"/>
    <x v="500"/>
    <x v="17"/>
    <n v="1"/>
    <x v="1"/>
    <x v="2"/>
    <x v="3"/>
    <n v="22.884999999999998"/>
    <n v="22.884999999999998"/>
    <x v="500"/>
    <x v="2"/>
    <x v="439"/>
    <s v="4 Lakewood Gardens Lane"/>
    <x v="276"/>
    <x v="1"/>
    <s v="F52"/>
    <x v="0"/>
  </r>
  <r>
    <x v="515"/>
    <x v="427"/>
    <x v="501"/>
    <x v="37"/>
    <n v="4"/>
    <x v="1"/>
    <x v="0"/>
    <x v="3"/>
    <n v="25.874999999999996"/>
    <n v="103.49999999999999"/>
    <x v="501"/>
    <x v="395"/>
    <x v="440"/>
    <s v="0 Lukken Court"/>
    <x v="212"/>
    <x v="0"/>
    <n v="71115"/>
    <x v="1"/>
  </r>
  <r>
    <x v="516"/>
    <x v="428"/>
    <x v="502"/>
    <x v="5"/>
    <n v="2"/>
    <x v="0"/>
    <x v="1"/>
    <x v="3"/>
    <n v="27.484999999999996"/>
    <n v="54.969999999999992"/>
    <x v="502"/>
    <x v="396"/>
    <x v="441"/>
    <s v="1969 Lakeland Avenue"/>
    <x v="23"/>
    <x v="0"/>
    <n v="95194"/>
    <x v="1"/>
  </r>
  <r>
    <x v="517"/>
    <x v="383"/>
    <x v="503"/>
    <x v="42"/>
    <n v="2"/>
    <x v="1"/>
    <x v="1"/>
    <x v="2"/>
    <n v="7.77"/>
    <n v="15.54"/>
    <x v="503"/>
    <x v="397"/>
    <x v="442"/>
    <s v="3341 Cascade Park"/>
    <x v="29"/>
    <x v="0"/>
    <n v="19104"/>
    <x v="1"/>
  </r>
  <r>
    <x v="518"/>
    <x v="156"/>
    <x v="504"/>
    <x v="19"/>
    <n v="4"/>
    <x v="3"/>
    <x v="2"/>
    <x v="1"/>
    <n v="3.8849999999999998"/>
    <n v="15.54"/>
    <x v="504"/>
    <x v="398"/>
    <x v="443"/>
    <s v="30 Mayer Terrace"/>
    <x v="172"/>
    <x v="2"/>
    <s v="S33"/>
    <x v="1"/>
  </r>
  <r>
    <x v="519"/>
    <x v="429"/>
    <x v="505"/>
    <x v="47"/>
    <n v="3"/>
    <x v="2"/>
    <x v="2"/>
    <x v="3"/>
    <n v="27.945"/>
    <n v="83.835000000000008"/>
    <x v="505"/>
    <x v="2"/>
    <x v="444"/>
    <s v="87 Cascade Crossing"/>
    <x v="277"/>
    <x v="1"/>
    <s v="H16"/>
    <x v="1"/>
  </r>
  <r>
    <x v="520"/>
    <x v="103"/>
    <x v="506"/>
    <x v="40"/>
    <n v="3"/>
    <x v="0"/>
    <x v="1"/>
    <x v="1"/>
    <n v="3.5849999999999995"/>
    <n v="10.754999999999999"/>
    <x v="506"/>
    <x v="399"/>
    <x v="445"/>
    <s v="8 Sunnyside Lane"/>
    <x v="9"/>
    <x v="0"/>
    <n v="10060"/>
    <x v="0"/>
  </r>
  <r>
    <x v="521"/>
    <x v="361"/>
    <x v="507"/>
    <x v="46"/>
    <n v="3"/>
    <x v="2"/>
    <x v="1"/>
    <x v="1"/>
    <n v="4.4550000000000001"/>
    <n v="13.365"/>
    <x v="507"/>
    <x v="400"/>
    <x v="446"/>
    <s v="465 Oxford Street"/>
    <x v="101"/>
    <x v="0"/>
    <n v="73119"/>
    <x v="0"/>
  </r>
  <r>
    <x v="522"/>
    <x v="120"/>
    <x v="506"/>
    <x v="46"/>
    <n v="4"/>
    <x v="2"/>
    <x v="1"/>
    <x v="1"/>
    <n v="4.4550000000000001"/>
    <n v="17.82"/>
    <x v="506"/>
    <x v="399"/>
    <x v="445"/>
    <s v="8 Sunnyside Lane"/>
    <x v="9"/>
    <x v="0"/>
    <n v="10060"/>
    <x v="0"/>
  </r>
  <r>
    <x v="523"/>
    <x v="430"/>
    <x v="508"/>
    <x v="19"/>
    <n v="6"/>
    <x v="3"/>
    <x v="2"/>
    <x v="1"/>
    <n v="3.8849999999999998"/>
    <n v="23.31"/>
    <x v="508"/>
    <x v="401"/>
    <x v="447"/>
    <s v="2 Jenna Hill"/>
    <x v="55"/>
    <x v="0"/>
    <n v="7112"/>
    <x v="0"/>
  </r>
  <r>
    <x v="524"/>
    <x v="125"/>
    <x v="509"/>
    <x v="21"/>
    <n v="2"/>
    <x v="2"/>
    <x v="2"/>
    <x v="1"/>
    <n v="3.645"/>
    <n v="7.29"/>
    <x v="509"/>
    <x v="402"/>
    <x v="448"/>
    <s v="682 Express Court"/>
    <x v="226"/>
    <x v="0"/>
    <n v="6510"/>
    <x v="1"/>
  </r>
  <r>
    <x v="525"/>
    <x v="431"/>
    <x v="510"/>
    <x v="46"/>
    <n v="4"/>
    <x v="2"/>
    <x v="1"/>
    <x v="1"/>
    <n v="4.4550000000000001"/>
    <n v="17.82"/>
    <x v="510"/>
    <x v="403"/>
    <x v="449"/>
    <s v="0 Pierstorff Center"/>
    <x v="197"/>
    <x v="2"/>
    <s v="BT2"/>
    <x v="0"/>
  </r>
  <r>
    <x v="526"/>
    <x v="24"/>
    <x v="511"/>
    <x v="4"/>
    <n v="5"/>
    <x v="2"/>
    <x v="0"/>
    <x v="0"/>
    <n v="13.75"/>
    <n v="68.75"/>
    <x v="511"/>
    <x v="404"/>
    <x v="2"/>
    <s v="63 Maryland Trail"/>
    <x v="45"/>
    <x v="0"/>
    <n v="43610"/>
    <x v="1"/>
  </r>
  <r>
    <x v="527"/>
    <x v="432"/>
    <x v="512"/>
    <x v="5"/>
    <n v="2"/>
    <x v="0"/>
    <x v="1"/>
    <x v="3"/>
    <n v="27.484999999999996"/>
    <n v="54.969999999999992"/>
    <x v="512"/>
    <x v="2"/>
    <x v="450"/>
    <s v="0 Mayfield Avenue"/>
    <x v="176"/>
    <x v="2"/>
    <s v="IV1"/>
    <x v="0"/>
  </r>
  <r>
    <x v="528"/>
    <x v="254"/>
    <x v="513"/>
    <x v="4"/>
    <n v="6"/>
    <x v="2"/>
    <x v="0"/>
    <x v="0"/>
    <n v="13.75"/>
    <n v="82.5"/>
    <x v="513"/>
    <x v="405"/>
    <x v="451"/>
    <s v="6666 Express Pass"/>
    <x v="278"/>
    <x v="1"/>
    <s v="P75"/>
    <x v="1"/>
  </r>
  <r>
    <x v="529"/>
    <x v="219"/>
    <x v="514"/>
    <x v="26"/>
    <n v="2"/>
    <x v="3"/>
    <x v="0"/>
    <x v="1"/>
    <n v="4.3650000000000002"/>
    <n v="8.73"/>
    <x v="514"/>
    <x v="406"/>
    <x v="2"/>
    <s v="8026 Nobel Parkway"/>
    <x v="212"/>
    <x v="0"/>
    <n v="71161"/>
    <x v="0"/>
  </r>
  <r>
    <x v="530"/>
    <x v="433"/>
    <x v="464"/>
    <x v="33"/>
    <n v="4"/>
    <x v="2"/>
    <x v="1"/>
    <x v="0"/>
    <n v="14.85"/>
    <n v="59.4"/>
    <x v="464"/>
    <x v="367"/>
    <x v="407"/>
    <s v="2 Sycamore Avenue"/>
    <x v="263"/>
    <x v="1"/>
    <s v="D18"/>
    <x v="0"/>
  </r>
  <r>
    <x v="531"/>
    <x v="434"/>
    <x v="515"/>
    <x v="19"/>
    <n v="4"/>
    <x v="3"/>
    <x v="2"/>
    <x v="1"/>
    <n v="3.8849999999999998"/>
    <n v="15.54"/>
    <x v="515"/>
    <x v="2"/>
    <x v="452"/>
    <s v="6976 Knutson Lane"/>
    <x v="193"/>
    <x v="0"/>
    <n v="40515"/>
    <x v="0"/>
  </r>
  <r>
    <x v="532"/>
    <x v="435"/>
    <x v="516"/>
    <x v="3"/>
    <n v="3"/>
    <x v="1"/>
    <x v="1"/>
    <x v="0"/>
    <n v="12.95"/>
    <n v="38.849999999999994"/>
    <x v="516"/>
    <x v="407"/>
    <x v="453"/>
    <s v="0380 Orin Road"/>
    <x v="166"/>
    <x v="0"/>
    <n v="53263"/>
    <x v="0"/>
  </r>
  <r>
    <x v="533"/>
    <x v="436"/>
    <x v="517"/>
    <x v="30"/>
    <n v="6"/>
    <x v="2"/>
    <x v="0"/>
    <x v="3"/>
    <n v="31.624999999999996"/>
    <n v="189.74999999999997"/>
    <x v="517"/>
    <x v="2"/>
    <x v="454"/>
    <s v="227 Huxley Hill"/>
    <x v="279"/>
    <x v="0"/>
    <n v="79176"/>
    <x v="0"/>
  </r>
  <r>
    <x v="534"/>
    <x v="437"/>
    <x v="518"/>
    <x v="13"/>
    <n v="6"/>
    <x v="1"/>
    <x v="2"/>
    <x v="1"/>
    <n v="2.9849999999999999"/>
    <n v="17.91"/>
    <x v="518"/>
    <x v="2"/>
    <x v="455"/>
    <s v="04385 Tony Alley"/>
    <x v="280"/>
    <x v="1"/>
    <s v="E91"/>
    <x v="0"/>
  </r>
  <r>
    <x v="535"/>
    <x v="438"/>
    <x v="519"/>
    <x v="11"/>
    <n v="6"/>
    <x v="3"/>
    <x v="1"/>
    <x v="1"/>
    <n v="4.7549999999999999"/>
    <n v="28.53"/>
    <x v="519"/>
    <x v="408"/>
    <x v="456"/>
    <s v="5 Butterfield Plaza"/>
    <x v="281"/>
    <x v="2"/>
    <s v="LS9"/>
    <x v="1"/>
  </r>
  <r>
    <x v="536"/>
    <x v="439"/>
    <x v="520"/>
    <x v="4"/>
    <n v="6"/>
    <x v="2"/>
    <x v="0"/>
    <x v="0"/>
    <n v="13.75"/>
    <n v="82.5"/>
    <x v="520"/>
    <x v="409"/>
    <x v="2"/>
    <s v="7 Helena Junction"/>
    <x v="282"/>
    <x v="2"/>
    <s v="WC1B"/>
    <x v="1"/>
  </r>
  <r>
    <x v="537"/>
    <x v="175"/>
    <x v="521"/>
    <x v="35"/>
    <n v="2"/>
    <x v="0"/>
    <x v="1"/>
    <x v="2"/>
    <n v="7.169999999999999"/>
    <n v="14.339999999999998"/>
    <x v="521"/>
    <x v="410"/>
    <x v="457"/>
    <s v="847 Sloan Parkway"/>
    <x v="203"/>
    <x v="0"/>
    <n v="37924"/>
    <x v="1"/>
  </r>
  <r>
    <x v="538"/>
    <x v="440"/>
    <x v="522"/>
    <x v="18"/>
    <n v="4"/>
    <x v="0"/>
    <x v="2"/>
    <x v="3"/>
    <n v="20.584999999999997"/>
    <n v="82.339999999999989"/>
    <x v="522"/>
    <x v="411"/>
    <x v="458"/>
    <s v="973 Kings Hill"/>
    <x v="153"/>
    <x v="0"/>
    <n v="66225"/>
    <x v="1"/>
  </r>
  <r>
    <x v="539"/>
    <x v="441"/>
    <x v="523"/>
    <x v="6"/>
    <n v="6"/>
    <x v="1"/>
    <x v="0"/>
    <x v="1"/>
    <n v="3.375"/>
    <n v="20.25"/>
    <x v="523"/>
    <x v="412"/>
    <x v="459"/>
    <s v="9522 Oak Valley Way"/>
    <x v="42"/>
    <x v="0"/>
    <n v="33330"/>
    <x v="0"/>
  </r>
  <r>
    <x v="540"/>
    <x v="442"/>
    <x v="524"/>
    <x v="5"/>
    <n v="6"/>
    <x v="0"/>
    <x v="1"/>
    <x v="3"/>
    <n v="27.484999999999996"/>
    <n v="164.90999999999997"/>
    <x v="524"/>
    <x v="2"/>
    <x v="460"/>
    <s v="4 Hanson Parkway"/>
    <x v="10"/>
    <x v="1"/>
    <s v="V92"/>
    <x v="1"/>
  </r>
  <r>
    <x v="541"/>
    <x v="443"/>
    <x v="525"/>
    <x v="11"/>
    <n v="4"/>
    <x v="3"/>
    <x v="1"/>
    <x v="1"/>
    <n v="4.7549999999999999"/>
    <n v="19.02"/>
    <x v="525"/>
    <x v="413"/>
    <x v="461"/>
    <s v="5 Monument Point"/>
    <x v="79"/>
    <x v="0"/>
    <n v="78715"/>
    <x v="0"/>
  </r>
  <r>
    <x v="542"/>
    <x v="216"/>
    <x v="520"/>
    <x v="17"/>
    <n v="6"/>
    <x v="1"/>
    <x v="2"/>
    <x v="3"/>
    <n v="22.884999999999998"/>
    <n v="137.31"/>
    <x v="520"/>
    <x v="409"/>
    <x v="2"/>
    <s v="7 Helena Junction"/>
    <x v="282"/>
    <x v="2"/>
    <s v="WC1B"/>
    <x v="1"/>
  </r>
  <r>
    <x v="543"/>
    <x v="444"/>
    <x v="526"/>
    <x v="8"/>
    <n v="4"/>
    <x v="1"/>
    <x v="0"/>
    <x v="2"/>
    <n v="6.75"/>
    <n v="27"/>
    <x v="526"/>
    <x v="414"/>
    <x v="462"/>
    <s v="47 Granby Junction"/>
    <x v="283"/>
    <x v="0"/>
    <n v="20784"/>
    <x v="1"/>
  </r>
  <r>
    <x v="544"/>
    <x v="39"/>
    <x v="527"/>
    <x v="38"/>
    <n v="4"/>
    <x v="2"/>
    <x v="1"/>
    <x v="2"/>
    <n v="8.91"/>
    <n v="35.64"/>
    <x v="527"/>
    <x v="415"/>
    <x v="463"/>
    <s v="7835 Namekagon Alley"/>
    <x v="284"/>
    <x v="2"/>
    <s v="SN13"/>
    <x v="1"/>
  </r>
  <r>
    <x v="545"/>
    <x v="445"/>
    <x v="528"/>
    <x v="13"/>
    <n v="2"/>
    <x v="1"/>
    <x v="2"/>
    <x v="1"/>
    <n v="2.9849999999999999"/>
    <n v="5.97"/>
    <x v="528"/>
    <x v="2"/>
    <x v="2"/>
    <s v="2 International Lane"/>
    <x v="148"/>
    <x v="0"/>
    <n v="91103"/>
    <x v="0"/>
  </r>
  <r>
    <x v="546"/>
    <x v="446"/>
    <x v="529"/>
    <x v="10"/>
    <n v="6"/>
    <x v="1"/>
    <x v="0"/>
    <x v="0"/>
    <n v="11.25"/>
    <n v="67.5"/>
    <x v="529"/>
    <x v="416"/>
    <x v="464"/>
    <s v="90 Commercial Pass"/>
    <x v="212"/>
    <x v="0"/>
    <n v="71161"/>
    <x v="1"/>
  </r>
  <r>
    <x v="547"/>
    <x v="245"/>
    <x v="530"/>
    <x v="40"/>
    <n v="6"/>
    <x v="0"/>
    <x v="1"/>
    <x v="1"/>
    <n v="3.5849999999999995"/>
    <n v="21.509999999999998"/>
    <x v="530"/>
    <x v="417"/>
    <x v="2"/>
    <s v="69 Jackson Junction"/>
    <x v="48"/>
    <x v="0"/>
    <n v="32590"/>
    <x v="0"/>
  </r>
  <r>
    <x v="548"/>
    <x v="447"/>
    <x v="531"/>
    <x v="43"/>
    <n v="2"/>
    <x v="3"/>
    <x v="0"/>
    <x v="3"/>
    <n v="33.464999999999996"/>
    <n v="66.929999999999993"/>
    <x v="531"/>
    <x v="418"/>
    <x v="465"/>
    <s v="791 School Center"/>
    <x v="17"/>
    <x v="0"/>
    <n v="90035"/>
    <x v="1"/>
  </r>
  <r>
    <x v="549"/>
    <x v="448"/>
    <x v="532"/>
    <x v="13"/>
    <n v="6"/>
    <x v="1"/>
    <x v="2"/>
    <x v="1"/>
    <n v="2.9849999999999999"/>
    <n v="17.91"/>
    <x v="532"/>
    <x v="419"/>
    <x v="466"/>
    <s v="04 Arrowood Court"/>
    <x v="285"/>
    <x v="0"/>
    <n v="27705"/>
    <x v="1"/>
  </r>
  <r>
    <x v="550"/>
    <x v="344"/>
    <x v="520"/>
    <x v="28"/>
    <n v="4"/>
    <x v="3"/>
    <x v="0"/>
    <x v="0"/>
    <n v="14.55"/>
    <n v="58.2"/>
    <x v="520"/>
    <x v="409"/>
    <x v="2"/>
    <s v="7 Helena Junction"/>
    <x v="282"/>
    <x v="2"/>
    <s v="WC1B"/>
    <x v="1"/>
  </r>
  <r>
    <x v="551"/>
    <x v="152"/>
    <x v="533"/>
    <x v="46"/>
    <n v="3"/>
    <x v="2"/>
    <x v="1"/>
    <x v="1"/>
    <n v="4.4550000000000001"/>
    <n v="13.365"/>
    <x v="533"/>
    <x v="420"/>
    <x v="467"/>
    <s v="561 Cherokee Trail"/>
    <x v="286"/>
    <x v="1"/>
    <s v="H62"/>
    <x v="1"/>
  </r>
  <r>
    <x v="551"/>
    <x v="152"/>
    <x v="533"/>
    <x v="8"/>
    <n v="5"/>
    <x v="1"/>
    <x v="0"/>
    <x v="2"/>
    <n v="6.75"/>
    <n v="33.75"/>
    <x v="533"/>
    <x v="420"/>
    <x v="467"/>
    <s v="561 Cherokee Trail"/>
    <x v="286"/>
    <x v="1"/>
    <s v="H62"/>
    <x v="1"/>
  </r>
  <r>
    <x v="552"/>
    <x v="449"/>
    <x v="534"/>
    <x v="33"/>
    <n v="3"/>
    <x v="2"/>
    <x v="1"/>
    <x v="0"/>
    <n v="14.85"/>
    <n v="44.55"/>
    <x v="534"/>
    <x v="421"/>
    <x v="468"/>
    <s v="6356 Di Loreto Road"/>
    <x v="127"/>
    <x v="0"/>
    <n v="90605"/>
    <x v="0"/>
  </r>
  <r>
    <x v="553"/>
    <x v="450"/>
    <x v="535"/>
    <x v="38"/>
    <n v="5"/>
    <x v="2"/>
    <x v="1"/>
    <x v="2"/>
    <n v="8.91"/>
    <n v="44.55"/>
    <x v="535"/>
    <x v="422"/>
    <x v="2"/>
    <s v="09240 Arkansas Point"/>
    <x v="40"/>
    <x v="2"/>
    <s v="B40"/>
    <x v="0"/>
  </r>
  <r>
    <x v="554"/>
    <x v="451"/>
    <x v="536"/>
    <x v="45"/>
    <n v="5"/>
    <x v="2"/>
    <x v="2"/>
    <x v="0"/>
    <n v="12.15"/>
    <n v="60.75"/>
    <x v="536"/>
    <x v="423"/>
    <x v="469"/>
    <s v="1 Petterle Terrace"/>
    <x v="1"/>
    <x v="0"/>
    <n v="23237"/>
    <x v="1"/>
  </r>
  <r>
    <x v="555"/>
    <x v="83"/>
    <x v="537"/>
    <x v="40"/>
    <n v="1"/>
    <x v="0"/>
    <x v="1"/>
    <x v="1"/>
    <n v="3.5849999999999995"/>
    <n v="3.5849999999999995"/>
    <x v="537"/>
    <x v="424"/>
    <x v="470"/>
    <s v="9231 Stang Drive"/>
    <x v="287"/>
    <x v="0"/>
    <n v="20167"/>
    <x v="0"/>
  </r>
  <r>
    <x v="556"/>
    <x v="452"/>
    <x v="538"/>
    <x v="40"/>
    <n v="6"/>
    <x v="0"/>
    <x v="1"/>
    <x v="1"/>
    <n v="3.5849999999999995"/>
    <n v="21.509999999999998"/>
    <x v="538"/>
    <x v="425"/>
    <x v="471"/>
    <s v="8 Everett Court"/>
    <x v="107"/>
    <x v="0"/>
    <n v="89706"/>
    <x v="1"/>
  </r>
  <r>
    <x v="557"/>
    <x v="453"/>
    <x v="539"/>
    <x v="2"/>
    <n v="2"/>
    <x v="2"/>
    <x v="0"/>
    <x v="2"/>
    <n v="8.25"/>
    <n v="16.5"/>
    <x v="539"/>
    <x v="426"/>
    <x v="2"/>
    <s v="18 Bluestem Avenue"/>
    <x v="34"/>
    <x v="2"/>
    <s v="DN21"/>
    <x v="0"/>
  </r>
  <r>
    <x v="558"/>
    <x v="454"/>
    <x v="540"/>
    <x v="5"/>
    <n v="3"/>
    <x v="0"/>
    <x v="1"/>
    <x v="3"/>
    <n v="27.484999999999996"/>
    <n v="82.454999999999984"/>
    <x v="540"/>
    <x v="2"/>
    <x v="472"/>
    <s v="529 Judy Circle"/>
    <x v="50"/>
    <x v="0"/>
    <n v="55123"/>
    <x v="1"/>
  </r>
  <r>
    <x v="559"/>
    <x v="455"/>
    <x v="541"/>
    <x v="31"/>
    <n v="1"/>
    <x v="3"/>
    <x v="2"/>
    <x v="2"/>
    <n v="7.77"/>
    <n v="7.77"/>
    <x v="541"/>
    <x v="427"/>
    <x v="2"/>
    <s v="478 Harper Junction"/>
    <x v="99"/>
    <x v="0"/>
    <n v="35895"/>
    <x v="0"/>
  </r>
  <r>
    <x v="560"/>
    <x v="456"/>
    <x v="542"/>
    <x v="12"/>
    <n v="2"/>
    <x v="0"/>
    <x v="0"/>
    <x v="2"/>
    <n v="5.97"/>
    <n v="11.94"/>
    <x v="542"/>
    <x v="428"/>
    <x v="473"/>
    <s v="10283 Ramsey Hill"/>
    <x v="87"/>
    <x v="0"/>
    <n v="88553"/>
    <x v="0"/>
  </r>
  <r>
    <x v="561"/>
    <x v="373"/>
    <x v="543"/>
    <x v="16"/>
    <n v="6"/>
    <x v="2"/>
    <x v="1"/>
    <x v="3"/>
    <n v="34.154999999999994"/>
    <n v="204.92999999999995"/>
    <x v="543"/>
    <x v="429"/>
    <x v="2"/>
    <s v="715 Kropf Hill"/>
    <x v="288"/>
    <x v="0"/>
    <n v="30033"/>
    <x v="1"/>
  </r>
  <r>
    <x v="562"/>
    <x v="457"/>
    <x v="544"/>
    <x v="30"/>
    <n v="2"/>
    <x v="2"/>
    <x v="0"/>
    <x v="3"/>
    <n v="31.624999999999996"/>
    <n v="63.249999999999993"/>
    <x v="544"/>
    <x v="430"/>
    <x v="474"/>
    <s v="46367 Waubesa Hill"/>
    <x v="106"/>
    <x v="0"/>
    <n v="92668"/>
    <x v="0"/>
  </r>
  <r>
    <x v="563"/>
    <x v="458"/>
    <x v="545"/>
    <x v="22"/>
    <n v="3"/>
    <x v="0"/>
    <x v="2"/>
    <x v="1"/>
    <n v="2.6849999999999996"/>
    <n v="8.0549999999999997"/>
    <x v="545"/>
    <x v="431"/>
    <x v="2"/>
    <s v="26051 Golf Course Road"/>
    <x v="289"/>
    <x v="0"/>
    <n v="92648"/>
    <x v="0"/>
  </r>
  <r>
    <x v="564"/>
    <x v="264"/>
    <x v="546"/>
    <x v="37"/>
    <n v="2"/>
    <x v="1"/>
    <x v="0"/>
    <x v="3"/>
    <n v="25.874999999999996"/>
    <n v="51.749999999999993"/>
    <x v="546"/>
    <x v="2"/>
    <x v="475"/>
    <s v="06512 Shopko Court"/>
    <x v="166"/>
    <x v="0"/>
    <n v="53285"/>
    <x v="1"/>
  </r>
  <r>
    <x v="565"/>
    <x v="459"/>
    <x v="539"/>
    <x v="47"/>
    <n v="1"/>
    <x v="2"/>
    <x v="2"/>
    <x v="3"/>
    <n v="27.945"/>
    <n v="27.945"/>
    <x v="539"/>
    <x v="426"/>
    <x v="2"/>
    <s v="18 Bluestem Avenue"/>
    <x v="34"/>
    <x v="2"/>
    <s v="DN21"/>
    <x v="0"/>
  </r>
  <r>
    <x v="566"/>
    <x v="460"/>
    <x v="547"/>
    <x v="44"/>
    <n v="2"/>
    <x v="1"/>
    <x v="1"/>
    <x v="3"/>
    <n v="29.784999999999997"/>
    <n v="59.569999999999993"/>
    <x v="547"/>
    <x v="432"/>
    <x v="476"/>
    <s v="5 Northland Alley"/>
    <x v="115"/>
    <x v="0"/>
    <n v="37416"/>
    <x v="1"/>
  </r>
  <r>
    <x v="567"/>
    <x v="461"/>
    <x v="548"/>
    <x v="33"/>
    <n v="1"/>
    <x v="2"/>
    <x v="1"/>
    <x v="0"/>
    <n v="14.85"/>
    <n v="14.85"/>
    <x v="548"/>
    <x v="2"/>
    <x v="2"/>
    <s v="6664 Huxley Place"/>
    <x v="290"/>
    <x v="2"/>
    <s v="M14"/>
    <x v="1"/>
  </r>
  <r>
    <x v="568"/>
    <x v="219"/>
    <x v="549"/>
    <x v="8"/>
    <n v="5"/>
    <x v="1"/>
    <x v="0"/>
    <x v="2"/>
    <n v="6.75"/>
    <n v="33.75"/>
    <x v="549"/>
    <x v="433"/>
    <x v="477"/>
    <s v="47910 Longview Place"/>
    <x v="61"/>
    <x v="0"/>
    <n v="43268"/>
    <x v="1"/>
  </r>
  <r>
    <x v="569"/>
    <x v="462"/>
    <x v="550"/>
    <x v="25"/>
    <n v="4"/>
    <x v="3"/>
    <x v="1"/>
    <x v="3"/>
    <n v="36.454999999999998"/>
    <n v="145.82"/>
    <x v="550"/>
    <x v="434"/>
    <x v="478"/>
    <s v="2 Village Plaza"/>
    <x v="148"/>
    <x v="0"/>
    <n v="91186"/>
    <x v="0"/>
  </r>
  <r>
    <x v="570"/>
    <x v="463"/>
    <x v="551"/>
    <x v="36"/>
    <n v="4"/>
    <x v="0"/>
    <x v="0"/>
    <x v="1"/>
    <n v="2.9849999999999999"/>
    <n v="11.94"/>
    <x v="551"/>
    <x v="435"/>
    <x v="479"/>
    <s v="798 Grover Lane"/>
    <x v="204"/>
    <x v="0"/>
    <n v="94159"/>
    <x v="0"/>
  </r>
  <r>
    <x v="571"/>
    <x v="464"/>
    <x v="552"/>
    <x v="13"/>
    <n v="4"/>
    <x v="1"/>
    <x v="2"/>
    <x v="1"/>
    <n v="2.9849999999999999"/>
    <n v="11.94"/>
    <x v="552"/>
    <x v="436"/>
    <x v="2"/>
    <s v="7997 Artisan Crossing"/>
    <x v="212"/>
    <x v="0"/>
    <n v="71137"/>
    <x v="0"/>
  </r>
  <r>
    <x v="572"/>
    <x v="465"/>
    <x v="553"/>
    <x v="31"/>
    <n v="1"/>
    <x v="3"/>
    <x v="2"/>
    <x v="2"/>
    <n v="7.77"/>
    <n v="7.77"/>
    <x v="553"/>
    <x v="437"/>
    <x v="480"/>
    <s v="833 Monument Circle"/>
    <x v="29"/>
    <x v="0"/>
    <n v="19141"/>
    <x v="1"/>
  </r>
  <r>
    <x v="573"/>
    <x v="466"/>
    <x v="554"/>
    <x v="5"/>
    <n v="4"/>
    <x v="0"/>
    <x v="1"/>
    <x v="3"/>
    <n v="27.484999999999996"/>
    <n v="109.93999999999998"/>
    <x v="554"/>
    <x v="438"/>
    <x v="481"/>
    <s v="0 Amoth Alley"/>
    <x v="26"/>
    <x v="0"/>
    <n v="41905"/>
    <x v="0"/>
  </r>
  <r>
    <x v="574"/>
    <x v="467"/>
    <x v="555"/>
    <x v="46"/>
    <n v="5"/>
    <x v="2"/>
    <x v="1"/>
    <x v="1"/>
    <n v="4.4550000000000001"/>
    <n v="22.274999999999999"/>
    <x v="555"/>
    <x v="439"/>
    <x v="482"/>
    <s v="2 Merry Center"/>
    <x v="45"/>
    <x v="0"/>
    <n v="43666"/>
    <x v="0"/>
  </r>
  <r>
    <x v="575"/>
    <x v="468"/>
    <x v="556"/>
    <x v="36"/>
    <n v="3"/>
    <x v="0"/>
    <x v="0"/>
    <x v="1"/>
    <n v="2.9849999999999999"/>
    <n v="8.9550000000000001"/>
    <x v="556"/>
    <x v="440"/>
    <x v="2"/>
    <s v="1 Mockingbird Trail"/>
    <x v="71"/>
    <x v="0"/>
    <n v="80945"/>
    <x v="1"/>
  </r>
  <r>
    <x v="576"/>
    <x v="469"/>
    <x v="557"/>
    <x v="29"/>
    <n v="4"/>
    <x v="3"/>
    <x v="2"/>
    <x v="3"/>
    <n v="29.784999999999997"/>
    <n v="119.13999999999999"/>
    <x v="557"/>
    <x v="2"/>
    <x v="483"/>
    <s v="3336 Lien Plaza"/>
    <x v="239"/>
    <x v="1"/>
    <s v="D02"/>
    <x v="1"/>
  </r>
  <r>
    <x v="577"/>
    <x v="470"/>
    <x v="558"/>
    <x v="44"/>
    <n v="5"/>
    <x v="1"/>
    <x v="1"/>
    <x v="3"/>
    <n v="29.784999999999997"/>
    <n v="148.92499999999998"/>
    <x v="558"/>
    <x v="441"/>
    <x v="484"/>
    <s v="2 Novick Junction"/>
    <x v="291"/>
    <x v="0"/>
    <n v="15274"/>
    <x v="0"/>
  </r>
  <r>
    <x v="578"/>
    <x v="471"/>
    <x v="539"/>
    <x v="25"/>
    <n v="3"/>
    <x v="3"/>
    <x v="1"/>
    <x v="3"/>
    <n v="36.454999999999998"/>
    <n v="109.36499999999999"/>
    <x v="539"/>
    <x v="426"/>
    <x v="2"/>
    <s v="18 Bluestem Avenue"/>
    <x v="34"/>
    <x v="2"/>
    <s v="DN21"/>
    <x v="0"/>
  </r>
  <r>
    <x v="579"/>
    <x v="472"/>
    <x v="559"/>
    <x v="21"/>
    <n v="1"/>
    <x v="2"/>
    <x v="2"/>
    <x v="1"/>
    <n v="3.645"/>
    <n v="3.645"/>
    <x v="559"/>
    <x v="442"/>
    <x v="485"/>
    <s v="4286 Kingsford Crossing"/>
    <x v="212"/>
    <x v="0"/>
    <n v="71115"/>
    <x v="0"/>
  </r>
  <r>
    <x v="580"/>
    <x v="173"/>
    <x v="560"/>
    <x v="47"/>
    <n v="2"/>
    <x v="2"/>
    <x v="2"/>
    <x v="3"/>
    <n v="27.945"/>
    <n v="55.89"/>
    <x v="560"/>
    <x v="2"/>
    <x v="2"/>
    <s v="02971 Alpine Court"/>
    <x v="265"/>
    <x v="0"/>
    <n v="44105"/>
    <x v="1"/>
  </r>
  <r>
    <x v="581"/>
    <x v="473"/>
    <x v="561"/>
    <x v="26"/>
    <n v="6"/>
    <x v="3"/>
    <x v="0"/>
    <x v="1"/>
    <n v="4.3650000000000002"/>
    <n v="26.19"/>
    <x v="561"/>
    <x v="443"/>
    <x v="486"/>
    <s v="6 Rutledge Trail"/>
    <x v="166"/>
    <x v="0"/>
    <n v="53234"/>
    <x v="0"/>
  </r>
  <r>
    <x v="582"/>
    <x v="474"/>
    <x v="562"/>
    <x v="0"/>
    <n v="4"/>
    <x v="0"/>
    <x v="0"/>
    <x v="0"/>
    <n v="9.9499999999999993"/>
    <n v="39.799999999999997"/>
    <x v="562"/>
    <x v="444"/>
    <x v="487"/>
    <s v="45127 Melvin Avenue"/>
    <x v="42"/>
    <x v="0"/>
    <n v="33345"/>
    <x v="1"/>
  </r>
  <r>
    <x v="583"/>
    <x v="475"/>
    <x v="563"/>
    <x v="16"/>
    <n v="2"/>
    <x v="2"/>
    <x v="1"/>
    <x v="3"/>
    <n v="34.154999999999994"/>
    <n v="68.309999999999988"/>
    <x v="563"/>
    <x v="445"/>
    <x v="488"/>
    <s v="0915 Novick Avenue"/>
    <x v="212"/>
    <x v="0"/>
    <n v="71105"/>
    <x v="1"/>
  </r>
  <r>
    <x v="584"/>
    <x v="476"/>
    <x v="564"/>
    <x v="6"/>
    <n v="4"/>
    <x v="1"/>
    <x v="0"/>
    <x v="1"/>
    <n v="3.375"/>
    <n v="13.5"/>
    <x v="564"/>
    <x v="2"/>
    <x v="489"/>
    <s v="4 Lindbergh Trail"/>
    <x v="75"/>
    <x v="1"/>
    <s v="D17"/>
    <x v="1"/>
  </r>
  <r>
    <x v="585"/>
    <x v="431"/>
    <x v="565"/>
    <x v="12"/>
    <n v="1"/>
    <x v="0"/>
    <x v="0"/>
    <x v="2"/>
    <n v="5.97"/>
    <n v="5.97"/>
    <x v="565"/>
    <x v="2"/>
    <x v="490"/>
    <s v="9945 Eagan Circle"/>
    <x v="155"/>
    <x v="0"/>
    <n v="94207"/>
    <x v="1"/>
  </r>
  <r>
    <x v="586"/>
    <x v="477"/>
    <x v="539"/>
    <x v="12"/>
    <n v="5"/>
    <x v="0"/>
    <x v="0"/>
    <x v="2"/>
    <n v="5.97"/>
    <n v="29.849999999999998"/>
    <x v="539"/>
    <x v="426"/>
    <x v="2"/>
    <s v="18 Bluestem Avenue"/>
    <x v="34"/>
    <x v="2"/>
    <s v="DN21"/>
    <x v="0"/>
  </r>
  <r>
    <x v="587"/>
    <x v="478"/>
    <x v="566"/>
    <x v="25"/>
    <n v="2"/>
    <x v="3"/>
    <x v="1"/>
    <x v="3"/>
    <n v="36.454999999999998"/>
    <n v="72.91"/>
    <x v="566"/>
    <x v="446"/>
    <x v="491"/>
    <s v="67 David Lane"/>
    <x v="97"/>
    <x v="0"/>
    <n v="58122"/>
    <x v="0"/>
  </r>
  <r>
    <x v="588"/>
    <x v="45"/>
    <x v="567"/>
    <x v="30"/>
    <n v="4"/>
    <x v="2"/>
    <x v="0"/>
    <x v="3"/>
    <n v="31.624999999999996"/>
    <n v="126.49999999999999"/>
    <x v="567"/>
    <x v="447"/>
    <x v="492"/>
    <s v="3657 International Terrace"/>
    <x v="292"/>
    <x v="2"/>
    <s v="LE16"/>
    <x v="1"/>
  </r>
  <r>
    <x v="589"/>
    <x v="444"/>
    <x v="568"/>
    <x v="43"/>
    <n v="1"/>
    <x v="3"/>
    <x v="0"/>
    <x v="3"/>
    <n v="33.464999999999996"/>
    <n v="33.464999999999996"/>
    <x v="568"/>
    <x v="448"/>
    <x v="493"/>
    <s v="2668 Dixon Plaza"/>
    <x v="134"/>
    <x v="0"/>
    <n v="74184"/>
    <x v="1"/>
  </r>
  <r>
    <x v="590"/>
    <x v="479"/>
    <x v="569"/>
    <x v="45"/>
    <n v="6"/>
    <x v="2"/>
    <x v="2"/>
    <x v="0"/>
    <n v="12.15"/>
    <n v="72.900000000000006"/>
    <x v="569"/>
    <x v="449"/>
    <x v="494"/>
    <s v="73184 Fieldstone Junction"/>
    <x v="9"/>
    <x v="0"/>
    <n v="10045"/>
    <x v="0"/>
  </r>
  <r>
    <x v="591"/>
    <x v="480"/>
    <x v="570"/>
    <x v="31"/>
    <n v="2"/>
    <x v="3"/>
    <x v="2"/>
    <x v="2"/>
    <n v="7.77"/>
    <n v="15.54"/>
    <x v="570"/>
    <x v="450"/>
    <x v="495"/>
    <s v="378 Scofield Place"/>
    <x v="293"/>
    <x v="0"/>
    <n v="34642"/>
    <x v="0"/>
  </r>
  <r>
    <x v="592"/>
    <x v="481"/>
    <x v="571"/>
    <x v="6"/>
    <n v="6"/>
    <x v="1"/>
    <x v="0"/>
    <x v="1"/>
    <n v="3.375"/>
    <n v="20.25"/>
    <x v="571"/>
    <x v="451"/>
    <x v="2"/>
    <s v="5602 Florence Avenue"/>
    <x v="42"/>
    <x v="0"/>
    <n v="33345"/>
    <x v="1"/>
  </r>
  <r>
    <x v="593"/>
    <x v="478"/>
    <x v="572"/>
    <x v="3"/>
    <n v="6"/>
    <x v="1"/>
    <x v="1"/>
    <x v="0"/>
    <n v="12.95"/>
    <n v="77.699999999999989"/>
    <x v="572"/>
    <x v="452"/>
    <x v="496"/>
    <s v="5 Florence Court"/>
    <x v="8"/>
    <x v="0"/>
    <n v="97296"/>
    <x v="1"/>
  </r>
  <r>
    <x v="594"/>
    <x v="482"/>
    <x v="573"/>
    <x v="43"/>
    <n v="4"/>
    <x v="3"/>
    <x v="0"/>
    <x v="3"/>
    <n v="33.464999999999996"/>
    <n v="133.85999999999999"/>
    <x v="573"/>
    <x v="453"/>
    <x v="2"/>
    <s v="3482 Morning Circle"/>
    <x v="198"/>
    <x v="0"/>
    <n v="89115"/>
    <x v="1"/>
  </r>
  <r>
    <x v="595"/>
    <x v="353"/>
    <x v="574"/>
    <x v="45"/>
    <n v="1"/>
    <x v="2"/>
    <x v="2"/>
    <x v="0"/>
    <n v="12.15"/>
    <n v="12.15"/>
    <x v="574"/>
    <x v="2"/>
    <x v="497"/>
    <s v="821 Annamark Park"/>
    <x v="294"/>
    <x v="2"/>
    <s v="SW19"/>
    <x v="1"/>
  </r>
  <r>
    <x v="596"/>
    <x v="199"/>
    <x v="575"/>
    <x v="30"/>
    <n v="2"/>
    <x v="2"/>
    <x v="0"/>
    <x v="3"/>
    <n v="31.624999999999996"/>
    <n v="63.249999999999993"/>
    <x v="575"/>
    <x v="454"/>
    <x v="2"/>
    <s v="6495 Warrior Point"/>
    <x v="295"/>
    <x v="1"/>
    <s v="V23"/>
    <x v="0"/>
  </r>
  <r>
    <x v="597"/>
    <x v="372"/>
    <x v="576"/>
    <x v="35"/>
    <n v="5"/>
    <x v="0"/>
    <x v="1"/>
    <x v="2"/>
    <n v="7.169999999999999"/>
    <n v="35.849999999999994"/>
    <x v="576"/>
    <x v="455"/>
    <x v="498"/>
    <s v="265 Maple Parkway"/>
    <x v="204"/>
    <x v="0"/>
    <n v="94159"/>
    <x v="1"/>
  </r>
  <r>
    <x v="598"/>
    <x v="267"/>
    <x v="577"/>
    <x v="37"/>
    <n v="3"/>
    <x v="1"/>
    <x v="0"/>
    <x v="3"/>
    <n v="25.874999999999996"/>
    <n v="77.624999999999986"/>
    <x v="577"/>
    <x v="456"/>
    <x v="499"/>
    <s v="5 Ramsey Plaza"/>
    <x v="291"/>
    <x v="0"/>
    <n v="15274"/>
    <x v="1"/>
  </r>
  <r>
    <x v="599"/>
    <x v="480"/>
    <x v="578"/>
    <x v="30"/>
    <n v="2"/>
    <x v="2"/>
    <x v="0"/>
    <x v="3"/>
    <n v="31.624999999999996"/>
    <n v="63.249999999999993"/>
    <x v="578"/>
    <x v="457"/>
    <x v="500"/>
    <s v="0 Bay Center"/>
    <x v="6"/>
    <x v="0"/>
    <n v="77281"/>
    <x v="0"/>
  </r>
  <r>
    <x v="600"/>
    <x v="483"/>
    <x v="579"/>
    <x v="46"/>
    <n v="6"/>
    <x v="2"/>
    <x v="1"/>
    <x v="1"/>
    <n v="4.4550000000000001"/>
    <n v="26.73"/>
    <x v="579"/>
    <x v="458"/>
    <x v="501"/>
    <s v="7246 Green Pass"/>
    <x v="296"/>
    <x v="1"/>
    <s v="F45"/>
    <x v="0"/>
  </r>
  <r>
    <x v="600"/>
    <x v="483"/>
    <x v="579"/>
    <x v="31"/>
    <n v="4"/>
    <x v="3"/>
    <x v="2"/>
    <x v="2"/>
    <n v="7.77"/>
    <n v="31.08"/>
    <x v="579"/>
    <x v="458"/>
    <x v="501"/>
    <s v="7246 Green Pass"/>
    <x v="296"/>
    <x v="1"/>
    <s v="F45"/>
    <x v="0"/>
  </r>
  <r>
    <x v="600"/>
    <x v="483"/>
    <x v="579"/>
    <x v="13"/>
    <n v="1"/>
    <x v="1"/>
    <x v="2"/>
    <x v="1"/>
    <n v="2.9849999999999999"/>
    <n v="2.9849999999999999"/>
    <x v="579"/>
    <x v="458"/>
    <x v="501"/>
    <s v="7246 Green Pass"/>
    <x v="296"/>
    <x v="1"/>
    <s v="F45"/>
    <x v="0"/>
  </r>
  <r>
    <x v="600"/>
    <x v="483"/>
    <x v="579"/>
    <x v="18"/>
    <n v="5"/>
    <x v="0"/>
    <x v="2"/>
    <x v="3"/>
    <n v="20.584999999999997"/>
    <n v="102.92499999999998"/>
    <x v="579"/>
    <x v="458"/>
    <x v="501"/>
    <s v="7246 Green Pass"/>
    <x v="296"/>
    <x v="1"/>
    <s v="F45"/>
    <x v="0"/>
  </r>
  <r>
    <x v="601"/>
    <x v="484"/>
    <x v="580"/>
    <x v="38"/>
    <n v="4"/>
    <x v="2"/>
    <x v="1"/>
    <x v="2"/>
    <n v="8.91"/>
    <n v="35.64"/>
    <x v="580"/>
    <x v="459"/>
    <x v="502"/>
    <s v="84 Oak Valley Drive"/>
    <x v="17"/>
    <x v="0"/>
    <n v="90005"/>
    <x v="1"/>
  </r>
  <r>
    <x v="602"/>
    <x v="485"/>
    <x v="581"/>
    <x v="41"/>
    <n v="4"/>
    <x v="0"/>
    <x v="1"/>
    <x v="0"/>
    <n v="11.95"/>
    <n v="47.8"/>
    <x v="581"/>
    <x v="460"/>
    <x v="503"/>
    <s v="573 Anhalt Park"/>
    <x v="156"/>
    <x v="0"/>
    <n v="18706"/>
    <x v="1"/>
  </r>
  <r>
    <x v="603"/>
    <x v="486"/>
    <x v="582"/>
    <x v="28"/>
    <n v="3"/>
    <x v="3"/>
    <x v="0"/>
    <x v="0"/>
    <n v="14.55"/>
    <n v="43.650000000000006"/>
    <x v="582"/>
    <x v="461"/>
    <x v="504"/>
    <s v="77 Lake View Road"/>
    <x v="177"/>
    <x v="0"/>
    <n v="76205"/>
    <x v="1"/>
  </r>
  <r>
    <x v="604"/>
    <x v="487"/>
    <x v="583"/>
    <x v="38"/>
    <n v="4"/>
    <x v="2"/>
    <x v="1"/>
    <x v="2"/>
    <n v="8.91"/>
    <n v="35.64"/>
    <x v="583"/>
    <x v="462"/>
    <x v="505"/>
    <s v="32 Darwin Court"/>
    <x v="150"/>
    <x v="0"/>
    <n v="64082"/>
    <x v="0"/>
  </r>
  <r>
    <x v="605"/>
    <x v="488"/>
    <x v="584"/>
    <x v="32"/>
    <n v="6"/>
    <x v="3"/>
    <x v="1"/>
    <x v="0"/>
    <n v="15.85"/>
    <n v="95.1"/>
    <x v="584"/>
    <x v="463"/>
    <x v="506"/>
    <s v="687 Bluestem Point"/>
    <x v="37"/>
    <x v="0"/>
    <n v="72209"/>
    <x v="0"/>
  </r>
  <r>
    <x v="606"/>
    <x v="489"/>
    <x v="585"/>
    <x v="30"/>
    <n v="1"/>
    <x v="2"/>
    <x v="0"/>
    <x v="3"/>
    <n v="31.624999999999996"/>
    <n v="31.624999999999996"/>
    <x v="585"/>
    <x v="464"/>
    <x v="507"/>
    <s v="319 Carioca Alley"/>
    <x v="297"/>
    <x v="1"/>
    <s v="E45"/>
    <x v="0"/>
  </r>
  <r>
    <x v="607"/>
    <x v="162"/>
    <x v="586"/>
    <x v="37"/>
    <n v="3"/>
    <x v="1"/>
    <x v="0"/>
    <x v="3"/>
    <n v="25.874999999999996"/>
    <n v="77.624999999999986"/>
    <x v="586"/>
    <x v="2"/>
    <x v="508"/>
    <s v="118 Vermont Junction"/>
    <x v="280"/>
    <x v="1"/>
    <s v="E91"/>
    <x v="0"/>
  </r>
  <r>
    <x v="608"/>
    <x v="490"/>
    <x v="587"/>
    <x v="19"/>
    <n v="1"/>
    <x v="3"/>
    <x v="2"/>
    <x v="1"/>
    <n v="3.8849999999999998"/>
    <n v="3.8849999999999998"/>
    <x v="587"/>
    <x v="465"/>
    <x v="509"/>
    <s v="9 Evergreen Circle"/>
    <x v="173"/>
    <x v="0"/>
    <n v="16534"/>
    <x v="0"/>
  </r>
  <r>
    <x v="609"/>
    <x v="491"/>
    <x v="588"/>
    <x v="5"/>
    <n v="5"/>
    <x v="0"/>
    <x v="1"/>
    <x v="3"/>
    <n v="27.484999999999996"/>
    <n v="137.42499999999998"/>
    <x v="588"/>
    <x v="466"/>
    <x v="510"/>
    <s v="407 Roth Circle"/>
    <x v="61"/>
    <x v="0"/>
    <n v="43240"/>
    <x v="1"/>
  </r>
  <r>
    <x v="610"/>
    <x v="301"/>
    <x v="589"/>
    <x v="41"/>
    <n v="3"/>
    <x v="0"/>
    <x v="1"/>
    <x v="0"/>
    <n v="11.95"/>
    <n v="35.849999999999994"/>
    <x v="589"/>
    <x v="467"/>
    <x v="511"/>
    <s v="10675 Loomis Place"/>
    <x v="291"/>
    <x v="0"/>
    <n v="15255"/>
    <x v="0"/>
  </r>
  <r>
    <x v="611"/>
    <x v="194"/>
    <x v="590"/>
    <x v="23"/>
    <n v="2"/>
    <x v="2"/>
    <x v="0"/>
    <x v="1"/>
    <n v="4.125"/>
    <n v="8.25"/>
    <x v="590"/>
    <x v="468"/>
    <x v="512"/>
    <s v="9531 Dexter Drive"/>
    <x v="298"/>
    <x v="2"/>
    <s v="GL54"/>
    <x v="0"/>
  </r>
  <r>
    <x v="612"/>
    <x v="34"/>
    <x v="591"/>
    <x v="16"/>
    <n v="3"/>
    <x v="2"/>
    <x v="1"/>
    <x v="3"/>
    <n v="34.154999999999994"/>
    <n v="102.46499999999997"/>
    <x v="591"/>
    <x v="469"/>
    <x v="2"/>
    <s v="117 American Ash Crossing"/>
    <x v="68"/>
    <x v="0"/>
    <n v="75260"/>
    <x v="0"/>
  </r>
  <r>
    <x v="613"/>
    <x v="125"/>
    <x v="592"/>
    <x v="18"/>
    <n v="2"/>
    <x v="0"/>
    <x v="2"/>
    <x v="3"/>
    <n v="20.584999999999997"/>
    <n v="41.169999999999995"/>
    <x v="592"/>
    <x v="2"/>
    <x v="513"/>
    <s v="7 South Parkway"/>
    <x v="218"/>
    <x v="0"/>
    <n v="33233"/>
    <x v="1"/>
  </r>
  <r>
    <x v="614"/>
    <x v="492"/>
    <x v="593"/>
    <x v="17"/>
    <n v="3"/>
    <x v="1"/>
    <x v="2"/>
    <x v="3"/>
    <n v="22.884999999999998"/>
    <n v="68.655000000000001"/>
    <x v="593"/>
    <x v="470"/>
    <x v="514"/>
    <s v="92 Kingsford Court"/>
    <x v="299"/>
    <x v="0"/>
    <n v="76905"/>
    <x v="0"/>
  </r>
  <r>
    <x v="615"/>
    <x v="462"/>
    <x v="594"/>
    <x v="15"/>
    <n v="1"/>
    <x v="1"/>
    <x v="2"/>
    <x v="0"/>
    <n v="9.9499999999999993"/>
    <n v="9.9499999999999993"/>
    <x v="594"/>
    <x v="471"/>
    <x v="515"/>
    <s v="13617 Harbort Lane"/>
    <x v="140"/>
    <x v="0"/>
    <n v="12205"/>
    <x v="0"/>
  </r>
  <r>
    <x v="616"/>
    <x v="493"/>
    <x v="595"/>
    <x v="24"/>
    <n v="3"/>
    <x v="3"/>
    <x v="1"/>
    <x v="2"/>
    <n v="9.51"/>
    <n v="28.53"/>
    <x v="595"/>
    <x v="472"/>
    <x v="516"/>
    <s v="677 Bartillon Avenue"/>
    <x v="300"/>
    <x v="2"/>
    <s v="BD23"/>
    <x v="0"/>
  </r>
  <r>
    <x v="617"/>
    <x v="494"/>
    <x v="588"/>
    <x v="22"/>
    <n v="6"/>
    <x v="0"/>
    <x v="2"/>
    <x v="1"/>
    <n v="2.6849999999999996"/>
    <n v="16.11"/>
    <x v="588"/>
    <x v="466"/>
    <x v="510"/>
    <s v="407 Roth Circle"/>
    <x v="61"/>
    <x v="0"/>
    <n v="43240"/>
    <x v="1"/>
  </r>
  <r>
    <x v="618"/>
    <x v="495"/>
    <x v="596"/>
    <x v="32"/>
    <n v="6"/>
    <x v="3"/>
    <x v="1"/>
    <x v="0"/>
    <n v="15.85"/>
    <n v="95.1"/>
    <x v="596"/>
    <x v="473"/>
    <x v="517"/>
    <s v="480 Shopko Street"/>
    <x v="301"/>
    <x v="2"/>
    <s v="DL8"/>
    <x v="1"/>
  </r>
  <r>
    <x v="619"/>
    <x v="496"/>
    <x v="597"/>
    <x v="34"/>
    <n v="1"/>
    <x v="0"/>
    <x v="2"/>
    <x v="2"/>
    <n v="5.3699999999999992"/>
    <n v="5.3699999999999992"/>
    <x v="597"/>
    <x v="474"/>
    <x v="518"/>
    <s v="6 Green Ridge Drive"/>
    <x v="78"/>
    <x v="0"/>
    <n v="92883"/>
    <x v="0"/>
  </r>
  <r>
    <x v="620"/>
    <x v="497"/>
    <x v="598"/>
    <x v="41"/>
    <n v="4"/>
    <x v="0"/>
    <x v="1"/>
    <x v="0"/>
    <n v="11.95"/>
    <n v="47.8"/>
    <x v="598"/>
    <x v="2"/>
    <x v="519"/>
    <s v="041 Lighthouse Bay Center"/>
    <x v="41"/>
    <x v="0"/>
    <n v="20436"/>
    <x v="1"/>
  </r>
  <r>
    <x v="621"/>
    <x v="498"/>
    <x v="599"/>
    <x v="32"/>
    <n v="4"/>
    <x v="3"/>
    <x v="1"/>
    <x v="0"/>
    <n v="15.85"/>
    <n v="63.4"/>
    <x v="599"/>
    <x v="475"/>
    <x v="2"/>
    <s v="18 Ruskin Plaza"/>
    <x v="302"/>
    <x v="1"/>
    <s v="D6W"/>
    <x v="1"/>
  </r>
  <r>
    <x v="622"/>
    <x v="382"/>
    <x v="600"/>
    <x v="37"/>
    <n v="4"/>
    <x v="1"/>
    <x v="0"/>
    <x v="3"/>
    <n v="25.874999999999996"/>
    <n v="103.49999999999999"/>
    <x v="600"/>
    <x v="476"/>
    <x v="520"/>
    <s v="50879 Reindahl Road"/>
    <x v="45"/>
    <x v="0"/>
    <n v="43610"/>
    <x v="1"/>
  </r>
  <r>
    <x v="623"/>
    <x v="499"/>
    <x v="601"/>
    <x v="17"/>
    <n v="3"/>
    <x v="1"/>
    <x v="2"/>
    <x v="3"/>
    <n v="22.884999999999998"/>
    <n v="68.655000000000001"/>
    <x v="601"/>
    <x v="477"/>
    <x v="521"/>
    <s v="2 Ohio Drive"/>
    <x v="41"/>
    <x v="0"/>
    <n v="20088"/>
    <x v="1"/>
  </r>
  <r>
    <x v="624"/>
    <x v="500"/>
    <x v="602"/>
    <x v="20"/>
    <n v="2"/>
    <x v="0"/>
    <x v="0"/>
    <x v="3"/>
    <n v="22.884999999999998"/>
    <n v="45.769999999999996"/>
    <x v="602"/>
    <x v="478"/>
    <x v="2"/>
    <s v="17 Valley Edge Terrace"/>
    <x v="303"/>
    <x v="0"/>
    <n v="52405"/>
    <x v="0"/>
  </r>
  <r>
    <x v="625"/>
    <x v="501"/>
    <x v="603"/>
    <x v="7"/>
    <n v="4"/>
    <x v="3"/>
    <x v="2"/>
    <x v="0"/>
    <n v="12.95"/>
    <n v="51.8"/>
    <x v="603"/>
    <x v="479"/>
    <x v="2"/>
    <s v="22 South Court"/>
    <x v="21"/>
    <x v="0"/>
    <n v="80045"/>
    <x v="1"/>
  </r>
  <r>
    <x v="626"/>
    <x v="502"/>
    <x v="604"/>
    <x v="8"/>
    <n v="2"/>
    <x v="1"/>
    <x v="0"/>
    <x v="2"/>
    <n v="6.75"/>
    <n v="13.5"/>
    <x v="604"/>
    <x v="480"/>
    <x v="522"/>
    <s v="9 Artisan Avenue"/>
    <x v="304"/>
    <x v="0"/>
    <n v="94089"/>
    <x v="0"/>
  </r>
  <r>
    <x v="627"/>
    <x v="503"/>
    <x v="605"/>
    <x v="2"/>
    <n v="3"/>
    <x v="2"/>
    <x v="0"/>
    <x v="2"/>
    <n v="8.25"/>
    <n v="24.75"/>
    <x v="605"/>
    <x v="481"/>
    <x v="523"/>
    <s v="3 Novick Alley"/>
    <x v="285"/>
    <x v="0"/>
    <n v="27717"/>
    <x v="0"/>
  </r>
  <r>
    <x v="628"/>
    <x v="504"/>
    <x v="606"/>
    <x v="17"/>
    <n v="2"/>
    <x v="1"/>
    <x v="2"/>
    <x v="3"/>
    <n v="22.884999999999998"/>
    <n v="45.769999999999996"/>
    <x v="606"/>
    <x v="482"/>
    <x v="524"/>
    <s v="70 Ludington Terrace"/>
    <x v="305"/>
    <x v="1"/>
    <s v="E91"/>
    <x v="0"/>
  </r>
  <r>
    <x v="629"/>
    <x v="497"/>
    <x v="607"/>
    <x v="38"/>
    <n v="6"/>
    <x v="2"/>
    <x v="1"/>
    <x v="2"/>
    <n v="8.91"/>
    <n v="53.46"/>
    <x v="607"/>
    <x v="483"/>
    <x v="525"/>
    <s v="2003 Muir Lane"/>
    <x v="133"/>
    <x v="0"/>
    <n v="48930"/>
    <x v="1"/>
  </r>
  <r>
    <x v="630"/>
    <x v="501"/>
    <x v="608"/>
    <x v="6"/>
    <n v="6"/>
    <x v="1"/>
    <x v="0"/>
    <x v="1"/>
    <n v="3.375"/>
    <n v="20.25"/>
    <x v="608"/>
    <x v="484"/>
    <x v="526"/>
    <s v="52003 Burning Wood Plaza"/>
    <x v="6"/>
    <x v="0"/>
    <n v="77281"/>
    <x v="0"/>
  </r>
  <r>
    <x v="631"/>
    <x v="5"/>
    <x v="609"/>
    <x v="29"/>
    <n v="5"/>
    <x v="3"/>
    <x v="2"/>
    <x v="3"/>
    <n v="29.784999999999997"/>
    <n v="148.92499999999998"/>
    <x v="609"/>
    <x v="485"/>
    <x v="2"/>
    <s v="463 Mandrake Terrace"/>
    <x v="306"/>
    <x v="0"/>
    <n v="37131"/>
    <x v="1"/>
  </r>
  <r>
    <x v="632"/>
    <x v="505"/>
    <x v="610"/>
    <x v="10"/>
    <n v="6"/>
    <x v="1"/>
    <x v="0"/>
    <x v="0"/>
    <n v="11.25"/>
    <n v="67.5"/>
    <x v="610"/>
    <x v="486"/>
    <x v="2"/>
    <s v="9978 Monterey Crossing"/>
    <x v="22"/>
    <x v="0"/>
    <n v="25362"/>
    <x v="1"/>
  </r>
  <r>
    <x v="633"/>
    <x v="506"/>
    <x v="611"/>
    <x v="45"/>
    <n v="6"/>
    <x v="2"/>
    <x v="2"/>
    <x v="0"/>
    <n v="12.15"/>
    <n v="72.900000000000006"/>
    <x v="611"/>
    <x v="487"/>
    <x v="527"/>
    <s v="68502 Stoughton Court"/>
    <x v="173"/>
    <x v="0"/>
    <n v="16534"/>
    <x v="1"/>
  </r>
  <r>
    <x v="633"/>
    <x v="506"/>
    <x v="611"/>
    <x v="19"/>
    <n v="2"/>
    <x v="3"/>
    <x v="2"/>
    <x v="1"/>
    <n v="3.8849999999999998"/>
    <n v="7.77"/>
    <x v="611"/>
    <x v="487"/>
    <x v="527"/>
    <s v="68502 Stoughton Court"/>
    <x v="173"/>
    <x v="0"/>
    <n v="16534"/>
    <x v="1"/>
  </r>
  <r>
    <x v="634"/>
    <x v="507"/>
    <x v="612"/>
    <x v="17"/>
    <n v="4"/>
    <x v="1"/>
    <x v="2"/>
    <x v="3"/>
    <n v="22.884999999999998"/>
    <n v="91.539999999999992"/>
    <x v="612"/>
    <x v="488"/>
    <x v="528"/>
    <s v="55287 Atwood Alley"/>
    <x v="143"/>
    <x v="0"/>
    <n v="79491"/>
    <x v="1"/>
  </r>
  <r>
    <x v="635"/>
    <x v="508"/>
    <x v="613"/>
    <x v="15"/>
    <n v="6"/>
    <x v="1"/>
    <x v="2"/>
    <x v="0"/>
    <n v="9.9499999999999993"/>
    <n v="59.699999999999996"/>
    <x v="613"/>
    <x v="489"/>
    <x v="529"/>
    <s v="60371 Doe Crossing Place"/>
    <x v="307"/>
    <x v="1"/>
    <s v="Y25"/>
    <x v="1"/>
  </r>
  <r>
    <x v="636"/>
    <x v="509"/>
    <x v="605"/>
    <x v="5"/>
    <n v="5"/>
    <x v="0"/>
    <x v="1"/>
    <x v="3"/>
    <n v="27.484999999999996"/>
    <n v="137.42499999999998"/>
    <x v="605"/>
    <x v="481"/>
    <x v="523"/>
    <s v="3 Novick Alley"/>
    <x v="285"/>
    <x v="0"/>
    <n v="27717"/>
    <x v="0"/>
  </r>
  <r>
    <x v="637"/>
    <x v="131"/>
    <x v="614"/>
    <x v="43"/>
    <n v="2"/>
    <x v="3"/>
    <x v="0"/>
    <x v="3"/>
    <n v="33.464999999999996"/>
    <n v="66.929999999999993"/>
    <x v="614"/>
    <x v="490"/>
    <x v="530"/>
    <s v="9422 Forest Dale Circle"/>
    <x v="308"/>
    <x v="0"/>
    <n v="29505"/>
    <x v="1"/>
  </r>
  <r>
    <x v="638"/>
    <x v="510"/>
    <x v="615"/>
    <x v="26"/>
    <n v="3"/>
    <x v="3"/>
    <x v="0"/>
    <x v="1"/>
    <n v="4.3650000000000002"/>
    <n v="13.095000000000001"/>
    <x v="615"/>
    <x v="491"/>
    <x v="531"/>
    <s v="218 5th Plaza"/>
    <x v="309"/>
    <x v="0"/>
    <n v="13205"/>
    <x v="0"/>
  </r>
  <r>
    <x v="639"/>
    <x v="511"/>
    <x v="616"/>
    <x v="41"/>
    <n v="5"/>
    <x v="0"/>
    <x v="1"/>
    <x v="0"/>
    <n v="11.95"/>
    <n v="59.75"/>
    <x v="616"/>
    <x v="492"/>
    <x v="532"/>
    <s v="37 Schiller Place"/>
    <x v="227"/>
    <x v="0"/>
    <n v="30245"/>
    <x v="1"/>
  </r>
  <r>
    <x v="640"/>
    <x v="512"/>
    <x v="617"/>
    <x v="27"/>
    <n v="5"/>
    <x v="3"/>
    <x v="0"/>
    <x v="2"/>
    <n v="8.73"/>
    <n v="43.650000000000006"/>
    <x v="617"/>
    <x v="493"/>
    <x v="2"/>
    <s v="9 Village Green Parkway"/>
    <x v="6"/>
    <x v="0"/>
    <n v="77070"/>
    <x v="0"/>
  </r>
  <r>
    <x v="641"/>
    <x v="513"/>
    <x v="618"/>
    <x v="4"/>
    <n v="6"/>
    <x v="2"/>
    <x v="0"/>
    <x v="0"/>
    <n v="13.75"/>
    <n v="82.5"/>
    <x v="618"/>
    <x v="494"/>
    <x v="533"/>
    <s v="3186 Bay Lane"/>
    <x v="77"/>
    <x v="0"/>
    <n v="66160"/>
    <x v="0"/>
  </r>
  <r>
    <x v="642"/>
    <x v="514"/>
    <x v="619"/>
    <x v="44"/>
    <n v="6"/>
    <x v="1"/>
    <x v="1"/>
    <x v="3"/>
    <n v="29.784999999999997"/>
    <n v="178.70999999999998"/>
    <x v="619"/>
    <x v="495"/>
    <x v="534"/>
    <s v="65129 Becker Drive"/>
    <x v="310"/>
    <x v="0"/>
    <n v="34282"/>
    <x v="0"/>
  </r>
  <r>
    <x v="643"/>
    <x v="22"/>
    <x v="620"/>
    <x v="29"/>
    <n v="4"/>
    <x v="3"/>
    <x v="2"/>
    <x v="3"/>
    <n v="29.784999999999997"/>
    <n v="119.13999999999999"/>
    <x v="620"/>
    <x v="2"/>
    <x v="535"/>
    <s v="00 Buell Avenue"/>
    <x v="311"/>
    <x v="0"/>
    <n v="18105"/>
    <x v="0"/>
  </r>
  <r>
    <x v="644"/>
    <x v="481"/>
    <x v="621"/>
    <x v="24"/>
    <n v="5"/>
    <x v="3"/>
    <x v="1"/>
    <x v="2"/>
    <n v="9.51"/>
    <n v="47.55"/>
    <x v="621"/>
    <x v="2"/>
    <x v="536"/>
    <s v="05001 Continental Crossing"/>
    <x v="312"/>
    <x v="0"/>
    <n v="23663"/>
    <x v="1"/>
  </r>
  <r>
    <x v="645"/>
    <x v="515"/>
    <x v="622"/>
    <x v="27"/>
    <n v="5"/>
    <x v="3"/>
    <x v="0"/>
    <x v="2"/>
    <n v="8.73"/>
    <n v="43.650000000000006"/>
    <x v="622"/>
    <x v="496"/>
    <x v="537"/>
    <s v="1 Nobel Terrace"/>
    <x v="230"/>
    <x v="1"/>
    <s v="D15"/>
    <x v="1"/>
  </r>
  <r>
    <x v="646"/>
    <x v="516"/>
    <x v="623"/>
    <x v="44"/>
    <n v="6"/>
    <x v="1"/>
    <x v="1"/>
    <x v="3"/>
    <n v="29.784999999999997"/>
    <n v="178.70999999999998"/>
    <x v="623"/>
    <x v="497"/>
    <x v="538"/>
    <s v="8 Schiller Point"/>
    <x v="313"/>
    <x v="0"/>
    <n v="67260"/>
    <x v="0"/>
  </r>
  <r>
    <x v="647"/>
    <x v="517"/>
    <x v="624"/>
    <x v="5"/>
    <n v="1"/>
    <x v="0"/>
    <x v="1"/>
    <x v="3"/>
    <n v="27.484999999999996"/>
    <n v="27.484999999999996"/>
    <x v="624"/>
    <x v="498"/>
    <x v="539"/>
    <s v="73486 Cardinal Terrace"/>
    <x v="300"/>
    <x v="2"/>
    <s v="BD23"/>
    <x v="1"/>
  </r>
  <r>
    <x v="648"/>
    <x v="518"/>
    <x v="625"/>
    <x v="10"/>
    <n v="5"/>
    <x v="1"/>
    <x v="0"/>
    <x v="0"/>
    <n v="11.25"/>
    <n v="56.25"/>
    <x v="625"/>
    <x v="499"/>
    <x v="2"/>
    <s v="3729 Susan Drive"/>
    <x v="189"/>
    <x v="0"/>
    <n v="6816"/>
    <x v="1"/>
  </r>
  <r>
    <x v="649"/>
    <x v="519"/>
    <x v="626"/>
    <x v="11"/>
    <n v="2"/>
    <x v="3"/>
    <x v="1"/>
    <x v="1"/>
    <n v="4.7549999999999999"/>
    <n v="9.51"/>
    <x v="626"/>
    <x v="500"/>
    <x v="540"/>
    <s v="7 Reinke Circle"/>
    <x v="44"/>
    <x v="2"/>
    <s v="PH43"/>
    <x v="0"/>
  </r>
  <r>
    <x v="650"/>
    <x v="520"/>
    <x v="627"/>
    <x v="23"/>
    <n v="2"/>
    <x v="2"/>
    <x v="0"/>
    <x v="1"/>
    <n v="4.125"/>
    <n v="8.25"/>
    <x v="627"/>
    <x v="501"/>
    <x v="541"/>
    <s v="5 Prairieview Drive"/>
    <x v="314"/>
    <x v="0"/>
    <n v="32209"/>
    <x v="0"/>
  </r>
  <r>
    <x v="651"/>
    <x v="521"/>
    <x v="628"/>
    <x v="31"/>
    <n v="6"/>
    <x v="3"/>
    <x v="2"/>
    <x v="2"/>
    <n v="7.77"/>
    <n v="46.62"/>
    <x v="628"/>
    <x v="502"/>
    <x v="542"/>
    <s v="21597 Bonner Pass"/>
    <x v="6"/>
    <x v="0"/>
    <n v="77299"/>
    <x v="1"/>
  </r>
  <r>
    <x v="652"/>
    <x v="418"/>
    <x v="629"/>
    <x v="41"/>
    <n v="6"/>
    <x v="0"/>
    <x v="1"/>
    <x v="0"/>
    <n v="11.95"/>
    <n v="71.699999999999989"/>
    <x v="629"/>
    <x v="2"/>
    <x v="543"/>
    <s v="69493 Hanson Place"/>
    <x v="8"/>
    <x v="0"/>
    <n v="97255"/>
    <x v="1"/>
  </r>
  <r>
    <x v="653"/>
    <x v="122"/>
    <x v="630"/>
    <x v="25"/>
    <n v="2"/>
    <x v="3"/>
    <x v="1"/>
    <x v="3"/>
    <n v="36.454999999999998"/>
    <n v="72.91"/>
    <x v="630"/>
    <x v="503"/>
    <x v="544"/>
    <s v="1726 1st Drive"/>
    <x v="148"/>
    <x v="0"/>
    <n v="91186"/>
    <x v="0"/>
  </r>
  <r>
    <x v="654"/>
    <x v="423"/>
    <x v="631"/>
    <x v="22"/>
    <n v="3"/>
    <x v="0"/>
    <x v="2"/>
    <x v="1"/>
    <n v="2.6849999999999996"/>
    <n v="8.0549999999999997"/>
    <x v="631"/>
    <x v="504"/>
    <x v="545"/>
    <s v="0 Kropf Lane"/>
    <x v="100"/>
    <x v="0"/>
    <n v="92725"/>
    <x v="0"/>
  </r>
  <r>
    <x v="655"/>
    <x v="463"/>
    <x v="632"/>
    <x v="2"/>
    <n v="2"/>
    <x v="2"/>
    <x v="0"/>
    <x v="2"/>
    <n v="8.25"/>
    <n v="16.5"/>
    <x v="632"/>
    <x v="505"/>
    <x v="546"/>
    <s v="341 Oak Point"/>
    <x v="23"/>
    <x v="0"/>
    <n v="95160"/>
    <x v="1"/>
  </r>
  <r>
    <x v="656"/>
    <x v="273"/>
    <x v="633"/>
    <x v="3"/>
    <n v="5"/>
    <x v="1"/>
    <x v="1"/>
    <x v="0"/>
    <n v="12.95"/>
    <n v="64.75"/>
    <x v="633"/>
    <x v="506"/>
    <x v="547"/>
    <s v="3 Kennedy Plaza"/>
    <x v="315"/>
    <x v="1"/>
    <s v="D24"/>
    <x v="1"/>
  </r>
  <r>
    <x v="657"/>
    <x v="522"/>
    <x v="634"/>
    <x v="8"/>
    <n v="5"/>
    <x v="1"/>
    <x v="0"/>
    <x v="2"/>
    <n v="6.75"/>
    <n v="33.75"/>
    <x v="634"/>
    <x v="507"/>
    <x v="548"/>
    <s v="39 Kings Junction"/>
    <x v="71"/>
    <x v="0"/>
    <n v="80935"/>
    <x v="1"/>
  </r>
  <r>
    <x v="658"/>
    <x v="523"/>
    <x v="635"/>
    <x v="29"/>
    <n v="6"/>
    <x v="3"/>
    <x v="2"/>
    <x v="3"/>
    <n v="29.784999999999997"/>
    <n v="178.70999999999998"/>
    <x v="635"/>
    <x v="2"/>
    <x v="2"/>
    <s v="1 Fulton Road"/>
    <x v="45"/>
    <x v="0"/>
    <n v="43605"/>
    <x v="1"/>
  </r>
  <r>
    <x v="659"/>
    <x v="260"/>
    <x v="636"/>
    <x v="10"/>
    <n v="2"/>
    <x v="1"/>
    <x v="0"/>
    <x v="0"/>
    <n v="11.25"/>
    <n v="22.5"/>
    <x v="636"/>
    <x v="508"/>
    <x v="549"/>
    <s v="8424 Milwaukee Court"/>
    <x v="75"/>
    <x v="1"/>
    <s v="D17"/>
    <x v="1"/>
  </r>
  <r>
    <x v="660"/>
    <x v="331"/>
    <x v="637"/>
    <x v="7"/>
    <n v="1"/>
    <x v="3"/>
    <x v="2"/>
    <x v="0"/>
    <n v="12.95"/>
    <n v="12.95"/>
    <x v="637"/>
    <x v="509"/>
    <x v="550"/>
    <s v="8 Waywood Alley"/>
    <x v="159"/>
    <x v="0"/>
    <n v="45999"/>
    <x v="1"/>
  </r>
  <r>
    <x v="661"/>
    <x v="524"/>
    <x v="638"/>
    <x v="37"/>
    <n v="2"/>
    <x v="1"/>
    <x v="0"/>
    <x v="3"/>
    <n v="25.874999999999996"/>
    <n v="51.749999999999993"/>
    <x v="638"/>
    <x v="510"/>
    <x v="551"/>
    <s v="64390 Sommers Road"/>
    <x v="28"/>
    <x v="0"/>
    <n v="63121"/>
    <x v="0"/>
  </r>
  <r>
    <x v="662"/>
    <x v="525"/>
    <x v="639"/>
    <x v="9"/>
    <n v="5"/>
    <x v="2"/>
    <x v="2"/>
    <x v="2"/>
    <n v="7.29"/>
    <n v="36.450000000000003"/>
    <x v="639"/>
    <x v="511"/>
    <x v="552"/>
    <s v="70166 Marcy Center"/>
    <x v="316"/>
    <x v="0"/>
    <n v="10705"/>
    <x v="1"/>
  </r>
  <r>
    <x v="663"/>
    <x v="526"/>
    <x v="640"/>
    <x v="25"/>
    <n v="5"/>
    <x v="3"/>
    <x v="1"/>
    <x v="3"/>
    <n v="36.454999999999998"/>
    <n v="182.27499999999998"/>
    <x v="640"/>
    <x v="512"/>
    <x v="553"/>
    <s v="476 Hoepker Place"/>
    <x v="192"/>
    <x v="0"/>
    <n v="21290"/>
    <x v="0"/>
  </r>
  <r>
    <x v="664"/>
    <x v="104"/>
    <x v="641"/>
    <x v="31"/>
    <n v="4"/>
    <x v="3"/>
    <x v="2"/>
    <x v="2"/>
    <n v="7.77"/>
    <n v="31.08"/>
    <x v="641"/>
    <x v="513"/>
    <x v="554"/>
    <s v="8387 Del Sol Drive"/>
    <x v="314"/>
    <x v="0"/>
    <n v="32230"/>
    <x v="1"/>
  </r>
  <r>
    <x v="665"/>
    <x v="491"/>
    <x v="642"/>
    <x v="8"/>
    <n v="3"/>
    <x v="1"/>
    <x v="0"/>
    <x v="2"/>
    <n v="6.75"/>
    <n v="20.25"/>
    <x v="642"/>
    <x v="2"/>
    <x v="2"/>
    <s v="06 Scoville Alley"/>
    <x v="317"/>
    <x v="1"/>
    <s v="D13"/>
    <x v="1"/>
  </r>
  <r>
    <x v="666"/>
    <x v="157"/>
    <x v="636"/>
    <x v="7"/>
    <n v="2"/>
    <x v="3"/>
    <x v="2"/>
    <x v="0"/>
    <n v="12.95"/>
    <n v="25.9"/>
    <x v="636"/>
    <x v="508"/>
    <x v="549"/>
    <s v="8424 Milwaukee Court"/>
    <x v="75"/>
    <x v="1"/>
    <s v="D17"/>
    <x v="1"/>
  </r>
  <r>
    <x v="667"/>
    <x v="527"/>
    <x v="643"/>
    <x v="14"/>
    <n v="4"/>
    <x v="1"/>
    <x v="2"/>
    <x v="2"/>
    <n v="5.97"/>
    <n v="23.88"/>
    <x v="643"/>
    <x v="514"/>
    <x v="555"/>
    <s v="94 John Wall Terrace"/>
    <x v="218"/>
    <x v="0"/>
    <n v="33196"/>
    <x v="0"/>
  </r>
  <r>
    <x v="668"/>
    <x v="528"/>
    <x v="644"/>
    <x v="24"/>
    <n v="2"/>
    <x v="3"/>
    <x v="1"/>
    <x v="2"/>
    <n v="9.51"/>
    <n v="19.02"/>
    <x v="644"/>
    <x v="515"/>
    <x v="2"/>
    <s v="1 Buhler Trail"/>
    <x v="204"/>
    <x v="0"/>
    <n v="94121"/>
    <x v="1"/>
  </r>
  <r>
    <x v="669"/>
    <x v="99"/>
    <x v="645"/>
    <x v="14"/>
    <n v="5"/>
    <x v="1"/>
    <x v="2"/>
    <x v="2"/>
    <n v="5.97"/>
    <n v="29.849999999999998"/>
    <x v="645"/>
    <x v="516"/>
    <x v="556"/>
    <s v="26 Little Fleur Trail"/>
    <x v="201"/>
    <x v="1"/>
    <s v="D04"/>
    <x v="0"/>
  </r>
  <r>
    <x v="670"/>
    <x v="529"/>
    <x v="646"/>
    <x v="42"/>
    <n v="1"/>
    <x v="1"/>
    <x v="1"/>
    <x v="2"/>
    <n v="7.77"/>
    <n v="7.77"/>
    <x v="646"/>
    <x v="517"/>
    <x v="2"/>
    <s v="9681 Dapin Center"/>
    <x v="30"/>
    <x v="0"/>
    <n v="33982"/>
    <x v="0"/>
  </r>
  <r>
    <x v="671"/>
    <x v="530"/>
    <x v="647"/>
    <x v="29"/>
    <n v="4"/>
    <x v="3"/>
    <x v="2"/>
    <x v="3"/>
    <n v="29.784999999999997"/>
    <n v="119.13999999999999"/>
    <x v="647"/>
    <x v="2"/>
    <x v="557"/>
    <s v="9 Dayton Park"/>
    <x v="104"/>
    <x v="1"/>
    <s v="D17"/>
    <x v="0"/>
  </r>
  <r>
    <x v="672"/>
    <x v="531"/>
    <x v="648"/>
    <x v="21"/>
    <n v="6"/>
    <x v="2"/>
    <x v="2"/>
    <x v="1"/>
    <n v="3.645"/>
    <n v="21.87"/>
    <x v="648"/>
    <x v="2"/>
    <x v="558"/>
    <s v="51 Bluejay Point"/>
    <x v="9"/>
    <x v="0"/>
    <n v="10125"/>
    <x v="0"/>
  </r>
  <r>
    <x v="673"/>
    <x v="210"/>
    <x v="649"/>
    <x v="38"/>
    <n v="2"/>
    <x v="2"/>
    <x v="1"/>
    <x v="2"/>
    <n v="8.91"/>
    <n v="17.82"/>
    <x v="649"/>
    <x v="518"/>
    <x v="559"/>
    <s v="663 Westend Hill"/>
    <x v="141"/>
    <x v="0"/>
    <n v="29305"/>
    <x v="1"/>
  </r>
  <r>
    <x v="674"/>
    <x v="532"/>
    <x v="650"/>
    <x v="23"/>
    <n v="3"/>
    <x v="2"/>
    <x v="0"/>
    <x v="1"/>
    <n v="4.125"/>
    <n v="12.375"/>
    <x v="650"/>
    <x v="519"/>
    <x v="560"/>
    <s v="1768 Hoepker Place"/>
    <x v="318"/>
    <x v="0"/>
    <n v="93305"/>
    <x v="1"/>
  </r>
  <r>
    <x v="675"/>
    <x v="533"/>
    <x v="651"/>
    <x v="7"/>
    <n v="2"/>
    <x v="3"/>
    <x v="2"/>
    <x v="0"/>
    <n v="12.95"/>
    <n v="25.9"/>
    <x v="651"/>
    <x v="2"/>
    <x v="561"/>
    <s v="4 Colorado Center"/>
    <x v="319"/>
    <x v="1"/>
    <s v="T56"/>
    <x v="1"/>
  </r>
  <r>
    <x v="676"/>
    <x v="534"/>
    <x v="652"/>
    <x v="8"/>
    <n v="2"/>
    <x v="1"/>
    <x v="0"/>
    <x v="2"/>
    <n v="6.75"/>
    <n v="13.5"/>
    <x v="652"/>
    <x v="520"/>
    <x v="562"/>
    <s v="290 Ridgeview Way"/>
    <x v="28"/>
    <x v="0"/>
    <n v="63169"/>
    <x v="0"/>
  </r>
  <r>
    <x v="677"/>
    <x v="535"/>
    <x v="653"/>
    <x v="38"/>
    <n v="2"/>
    <x v="2"/>
    <x v="1"/>
    <x v="2"/>
    <n v="8.91"/>
    <n v="17.82"/>
    <x v="653"/>
    <x v="2"/>
    <x v="563"/>
    <s v="18 Darwin Park"/>
    <x v="51"/>
    <x v="0"/>
    <n v="46896"/>
    <x v="0"/>
  </r>
  <r>
    <x v="678"/>
    <x v="536"/>
    <x v="654"/>
    <x v="2"/>
    <n v="3"/>
    <x v="2"/>
    <x v="0"/>
    <x v="2"/>
    <n v="8.25"/>
    <n v="24.75"/>
    <x v="654"/>
    <x v="521"/>
    <x v="564"/>
    <s v="31 Holy Cross Lane"/>
    <x v="320"/>
    <x v="0"/>
    <n v="55564"/>
    <x v="1"/>
  </r>
  <r>
    <x v="679"/>
    <x v="537"/>
    <x v="655"/>
    <x v="36"/>
    <n v="6"/>
    <x v="0"/>
    <x v="0"/>
    <x v="1"/>
    <n v="2.9849999999999999"/>
    <n v="17.91"/>
    <x v="655"/>
    <x v="522"/>
    <x v="565"/>
    <s v="214 Dwight Hill"/>
    <x v="321"/>
    <x v="0"/>
    <n v="72905"/>
    <x v="1"/>
  </r>
  <r>
    <x v="680"/>
    <x v="61"/>
    <x v="656"/>
    <x v="2"/>
    <n v="2"/>
    <x v="2"/>
    <x v="0"/>
    <x v="2"/>
    <n v="8.25"/>
    <n v="16.5"/>
    <x v="656"/>
    <x v="2"/>
    <x v="2"/>
    <s v="77 Sycamore Pass"/>
    <x v="217"/>
    <x v="2"/>
    <s v="OX12"/>
    <x v="1"/>
  </r>
  <r>
    <x v="681"/>
    <x v="242"/>
    <x v="657"/>
    <x v="36"/>
    <n v="1"/>
    <x v="0"/>
    <x v="0"/>
    <x v="1"/>
    <n v="2.9849999999999999"/>
    <n v="2.9849999999999999"/>
    <x v="657"/>
    <x v="523"/>
    <x v="566"/>
    <s v="44 Northview Lane"/>
    <x v="83"/>
    <x v="0"/>
    <n v="95210"/>
    <x v="1"/>
  </r>
  <r>
    <x v="682"/>
    <x v="299"/>
    <x v="658"/>
    <x v="21"/>
    <n v="4"/>
    <x v="2"/>
    <x v="2"/>
    <x v="1"/>
    <n v="3.645"/>
    <n v="14.58"/>
    <x v="658"/>
    <x v="524"/>
    <x v="567"/>
    <s v="043 American Circle"/>
    <x v="322"/>
    <x v="1"/>
    <s v="D11"/>
    <x v="0"/>
  </r>
  <r>
    <x v="683"/>
    <x v="343"/>
    <x v="659"/>
    <x v="33"/>
    <n v="6"/>
    <x v="2"/>
    <x v="1"/>
    <x v="0"/>
    <n v="14.85"/>
    <n v="89.1"/>
    <x v="659"/>
    <x v="525"/>
    <x v="2"/>
    <s v="39353 Northview Avenue"/>
    <x v="47"/>
    <x v="0"/>
    <n v="33686"/>
    <x v="1"/>
  </r>
  <r>
    <x v="684"/>
    <x v="538"/>
    <x v="636"/>
    <x v="41"/>
    <n v="3"/>
    <x v="0"/>
    <x v="1"/>
    <x v="0"/>
    <n v="11.95"/>
    <n v="35.849999999999994"/>
    <x v="636"/>
    <x v="508"/>
    <x v="549"/>
    <s v="8424 Milwaukee Court"/>
    <x v="75"/>
    <x v="1"/>
    <s v="D17"/>
    <x v="1"/>
  </r>
  <r>
    <x v="685"/>
    <x v="539"/>
    <x v="660"/>
    <x v="17"/>
    <n v="3"/>
    <x v="1"/>
    <x v="2"/>
    <x v="3"/>
    <n v="22.884999999999998"/>
    <n v="68.655000000000001"/>
    <x v="660"/>
    <x v="526"/>
    <x v="568"/>
    <s v="0 Sachs Way"/>
    <x v="29"/>
    <x v="0"/>
    <n v="19104"/>
    <x v="1"/>
  </r>
  <r>
    <x v="686"/>
    <x v="21"/>
    <x v="661"/>
    <x v="7"/>
    <n v="3"/>
    <x v="3"/>
    <x v="2"/>
    <x v="0"/>
    <n v="12.95"/>
    <n v="38.849999999999994"/>
    <x v="661"/>
    <x v="527"/>
    <x v="569"/>
    <s v="43 Grasskamp Junction"/>
    <x v="299"/>
    <x v="0"/>
    <n v="76905"/>
    <x v="1"/>
  </r>
  <r>
    <x v="687"/>
    <x v="540"/>
    <x v="662"/>
    <x v="32"/>
    <n v="5"/>
    <x v="3"/>
    <x v="1"/>
    <x v="0"/>
    <n v="15.85"/>
    <n v="79.25"/>
    <x v="662"/>
    <x v="528"/>
    <x v="570"/>
    <s v="46555 Graceland Court"/>
    <x v="17"/>
    <x v="0"/>
    <n v="90035"/>
    <x v="0"/>
  </r>
  <r>
    <x v="688"/>
    <x v="541"/>
    <x v="663"/>
    <x v="9"/>
    <n v="5"/>
    <x v="2"/>
    <x v="2"/>
    <x v="2"/>
    <n v="7.29"/>
    <n v="36.450000000000003"/>
    <x v="663"/>
    <x v="529"/>
    <x v="571"/>
    <s v="52495 Pawling Place"/>
    <x v="133"/>
    <x v="0"/>
    <n v="48912"/>
    <x v="0"/>
  </r>
  <r>
    <x v="689"/>
    <x v="390"/>
    <x v="664"/>
    <x v="36"/>
    <n v="3"/>
    <x v="0"/>
    <x v="0"/>
    <x v="1"/>
    <n v="2.9849999999999999"/>
    <n v="8.9550000000000001"/>
    <x v="664"/>
    <x v="530"/>
    <x v="572"/>
    <s v="1138 Vermont Alley"/>
    <x v="120"/>
    <x v="0"/>
    <n v="34615"/>
    <x v="0"/>
  </r>
  <r>
    <x v="690"/>
    <x v="396"/>
    <x v="665"/>
    <x v="45"/>
    <n v="2"/>
    <x v="2"/>
    <x v="2"/>
    <x v="0"/>
    <n v="12.15"/>
    <n v="24.3"/>
    <x v="665"/>
    <x v="2"/>
    <x v="573"/>
    <s v="3287 Corry Plaza"/>
    <x v="127"/>
    <x v="0"/>
    <n v="90605"/>
    <x v="1"/>
  </r>
  <r>
    <x v="691"/>
    <x v="185"/>
    <x v="666"/>
    <x v="30"/>
    <n v="2"/>
    <x v="2"/>
    <x v="0"/>
    <x v="3"/>
    <n v="31.624999999999996"/>
    <n v="63.249999999999993"/>
    <x v="666"/>
    <x v="531"/>
    <x v="574"/>
    <s v="60707 Hallows Point"/>
    <x v="74"/>
    <x v="0"/>
    <n v="93773"/>
    <x v="1"/>
  </r>
  <r>
    <x v="692"/>
    <x v="542"/>
    <x v="667"/>
    <x v="6"/>
    <n v="2"/>
    <x v="1"/>
    <x v="0"/>
    <x v="1"/>
    <n v="3.375"/>
    <n v="6.75"/>
    <x v="667"/>
    <x v="2"/>
    <x v="575"/>
    <s v="027 Village Avenue"/>
    <x v="9"/>
    <x v="0"/>
    <n v="10155"/>
    <x v="0"/>
  </r>
  <r>
    <x v="693"/>
    <x v="117"/>
    <x v="668"/>
    <x v="1"/>
    <n v="6"/>
    <x v="1"/>
    <x v="1"/>
    <x v="1"/>
    <n v="3.8849999999999998"/>
    <n v="23.31"/>
    <x v="668"/>
    <x v="532"/>
    <x v="576"/>
    <s v="9 Lindbergh Center"/>
    <x v="71"/>
    <x v="0"/>
    <n v="80935"/>
    <x v="1"/>
  </r>
  <r>
    <x v="694"/>
    <x v="543"/>
    <x v="669"/>
    <x v="25"/>
    <n v="4"/>
    <x v="3"/>
    <x v="1"/>
    <x v="3"/>
    <n v="36.454999999999998"/>
    <n v="145.82"/>
    <x v="669"/>
    <x v="2"/>
    <x v="577"/>
    <s v="66 Lakeland Trail"/>
    <x v="323"/>
    <x v="0"/>
    <n v="90831"/>
    <x v="1"/>
  </r>
  <r>
    <x v="695"/>
    <x v="544"/>
    <x v="670"/>
    <x v="12"/>
    <n v="5"/>
    <x v="0"/>
    <x v="0"/>
    <x v="2"/>
    <n v="5.97"/>
    <n v="29.849999999999998"/>
    <x v="670"/>
    <x v="533"/>
    <x v="578"/>
    <s v="76 Larry Junction"/>
    <x v="324"/>
    <x v="1"/>
    <s v="K45"/>
    <x v="0"/>
  </r>
  <r>
    <x v="696"/>
    <x v="545"/>
    <x v="671"/>
    <x v="9"/>
    <n v="3"/>
    <x v="2"/>
    <x v="2"/>
    <x v="2"/>
    <n v="7.29"/>
    <n v="21.87"/>
    <x v="671"/>
    <x v="534"/>
    <x v="579"/>
    <s v="6111 Bobwhite Way"/>
    <x v="76"/>
    <x v="0"/>
    <n v="89510"/>
    <x v="0"/>
  </r>
  <r>
    <x v="697"/>
    <x v="546"/>
    <x v="672"/>
    <x v="26"/>
    <n v="1"/>
    <x v="3"/>
    <x v="0"/>
    <x v="1"/>
    <n v="4.3650000000000002"/>
    <n v="4.3650000000000002"/>
    <x v="672"/>
    <x v="535"/>
    <x v="580"/>
    <s v="99 Mariners Cove Trail"/>
    <x v="34"/>
    <x v="2"/>
    <s v="DN21"/>
    <x v="1"/>
  </r>
  <r>
    <x v="698"/>
    <x v="420"/>
    <x v="673"/>
    <x v="25"/>
    <n v="1"/>
    <x v="3"/>
    <x v="1"/>
    <x v="3"/>
    <n v="36.454999999999998"/>
    <n v="36.454999999999998"/>
    <x v="673"/>
    <x v="536"/>
    <x v="581"/>
    <s v="5600 Bultman Court"/>
    <x v="198"/>
    <x v="0"/>
    <n v="89155"/>
    <x v="1"/>
  </r>
  <r>
    <x v="699"/>
    <x v="547"/>
    <x v="674"/>
    <x v="19"/>
    <n v="4"/>
    <x v="3"/>
    <x v="2"/>
    <x v="1"/>
    <n v="3.8849999999999998"/>
    <n v="15.54"/>
    <x v="674"/>
    <x v="2"/>
    <x v="582"/>
    <s v="12504 Westport Hill"/>
    <x v="325"/>
    <x v="0"/>
    <n v="19805"/>
    <x v="0"/>
  </r>
  <r>
    <x v="700"/>
    <x v="548"/>
    <x v="675"/>
    <x v="46"/>
    <n v="2"/>
    <x v="2"/>
    <x v="1"/>
    <x v="1"/>
    <n v="4.4550000000000001"/>
    <n v="8.91"/>
    <x v="675"/>
    <x v="537"/>
    <x v="583"/>
    <s v="604 Hintze Place"/>
    <x v="76"/>
    <x v="0"/>
    <n v="89550"/>
    <x v="1"/>
  </r>
  <r>
    <x v="701"/>
    <x v="549"/>
    <x v="676"/>
    <x v="43"/>
    <n v="3"/>
    <x v="3"/>
    <x v="0"/>
    <x v="3"/>
    <n v="33.464999999999996"/>
    <n v="100.39499999999998"/>
    <x v="676"/>
    <x v="538"/>
    <x v="584"/>
    <s v="5 Pleasure Point"/>
    <x v="86"/>
    <x v="0"/>
    <n v="35487"/>
    <x v="0"/>
  </r>
  <r>
    <x v="702"/>
    <x v="550"/>
    <x v="677"/>
    <x v="22"/>
    <n v="5"/>
    <x v="0"/>
    <x v="2"/>
    <x v="1"/>
    <n v="2.6849999999999996"/>
    <n v="13.424999999999997"/>
    <x v="677"/>
    <x v="2"/>
    <x v="585"/>
    <s v="4214 Amoth Avenue"/>
    <x v="326"/>
    <x v="0"/>
    <n v="92645"/>
    <x v="1"/>
  </r>
  <r>
    <x v="703"/>
    <x v="551"/>
    <x v="678"/>
    <x v="21"/>
    <n v="6"/>
    <x v="2"/>
    <x v="2"/>
    <x v="1"/>
    <n v="3.645"/>
    <n v="21.87"/>
    <x v="678"/>
    <x v="539"/>
    <x v="2"/>
    <s v="76 Ilene Way"/>
    <x v="153"/>
    <x v="0"/>
    <n v="66225"/>
    <x v="1"/>
  </r>
  <r>
    <x v="704"/>
    <x v="552"/>
    <x v="679"/>
    <x v="7"/>
    <n v="2"/>
    <x v="3"/>
    <x v="2"/>
    <x v="0"/>
    <n v="12.95"/>
    <n v="25.9"/>
    <x v="679"/>
    <x v="540"/>
    <x v="586"/>
    <s v="89789 Sachtjen Hill"/>
    <x v="104"/>
    <x v="1"/>
    <s v="D17"/>
    <x v="0"/>
  </r>
  <r>
    <x v="705"/>
    <x v="553"/>
    <x v="680"/>
    <x v="10"/>
    <n v="5"/>
    <x v="1"/>
    <x v="0"/>
    <x v="0"/>
    <n v="11.25"/>
    <n v="56.25"/>
    <x v="680"/>
    <x v="541"/>
    <x v="587"/>
    <s v="05296 Debra Alley"/>
    <x v="159"/>
    <x v="0"/>
    <n v="45228"/>
    <x v="1"/>
  </r>
  <r>
    <x v="706"/>
    <x v="554"/>
    <x v="681"/>
    <x v="40"/>
    <n v="3"/>
    <x v="0"/>
    <x v="1"/>
    <x v="1"/>
    <n v="3.5849999999999995"/>
    <n v="10.754999999999999"/>
    <x v="681"/>
    <x v="542"/>
    <x v="588"/>
    <s v="1375 Parkside Junction"/>
    <x v="145"/>
    <x v="2"/>
    <s v="DL10"/>
    <x v="1"/>
  </r>
  <r>
    <x v="707"/>
    <x v="555"/>
    <x v="636"/>
    <x v="21"/>
    <n v="5"/>
    <x v="2"/>
    <x v="2"/>
    <x v="1"/>
    <n v="3.645"/>
    <n v="18.225000000000001"/>
    <x v="636"/>
    <x v="508"/>
    <x v="549"/>
    <s v="8424 Milwaukee Court"/>
    <x v="75"/>
    <x v="1"/>
    <s v="D17"/>
    <x v="1"/>
  </r>
  <r>
    <x v="708"/>
    <x v="150"/>
    <x v="682"/>
    <x v="35"/>
    <n v="4"/>
    <x v="0"/>
    <x v="1"/>
    <x v="2"/>
    <n v="7.169999999999999"/>
    <n v="28.679999999999996"/>
    <x v="682"/>
    <x v="543"/>
    <x v="589"/>
    <s v="772 Buhler Point"/>
    <x v="319"/>
    <x v="1"/>
    <s v="T56"/>
    <x v="1"/>
  </r>
  <r>
    <x v="709"/>
    <x v="556"/>
    <x v="683"/>
    <x v="26"/>
    <n v="2"/>
    <x v="3"/>
    <x v="0"/>
    <x v="1"/>
    <n v="4.3650000000000002"/>
    <n v="8.73"/>
    <x v="683"/>
    <x v="544"/>
    <x v="590"/>
    <s v="623 Paget Crossing"/>
    <x v="304"/>
    <x v="0"/>
    <n v="94089"/>
    <x v="1"/>
  </r>
  <r>
    <x v="710"/>
    <x v="327"/>
    <x v="684"/>
    <x v="28"/>
    <n v="4"/>
    <x v="3"/>
    <x v="0"/>
    <x v="0"/>
    <n v="14.55"/>
    <n v="58.2"/>
    <x v="684"/>
    <x v="545"/>
    <x v="591"/>
    <s v="22 Northwestern Alley"/>
    <x v="139"/>
    <x v="0"/>
    <n v="38188"/>
    <x v="1"/>
  </r>
  <r>
    <x v="711"/>
    <x v="557"/>
    <x v="685"/>
    <x v="14"/>
    <n v="3"/>
    <x v="1"/>
    <x v="2"/>
    <x v="2"/>
    <n v="5.97"/>
    <n v="17.91"/>
    <x v="685"/>
    <x v="546"/>
    <x v="592"/>
    <s v="403 Mifflin Pass"/>
    <x v="327"/>
    <x v="0"/>
    <n v="32868"/>
    <x v="1"/>
  </r>
  <r>
    <x v="712"/>
    <x v="333"/>
    <x v="686"/>
    <x v="36"/>
    <n v="6"/>
    <x v="0"/>
    <x v="0"/>
    <x v="1"/>
    <n v="2.9849999999999999"/>
    <n v="17.91"/>
    <x v="686"/>
    <x v="2"/>
    <x v="593"/>
    <s v="52 2nd Road"/>
    <x v="135"/>
    <x v="0"/>
    <n v="48232"/>
    <x v="0"/>
  </r>
  <r>
    <x v="713"/>
    <x v="558"/>
    <x v="687"/>
    <x v="9"/>
    <n v="2"/>
    <x v="2"/>
    <x v="2"/>
    <x v="2"/>
    <n v="7.29"/>
    <n v="14.58"/>
    <x v="687"/>
    <x v="547"/>
    <x v="594"/>
    <s v="70 Oriole Lane"/>
    <x v="328"/>
    <x v="1"/>
    <s v="H23"/>
    <x v="1"/>
  </r>
  <r>
    <x v="714"/>
    <x v="559"/>
    <x v="688"/>
    <x v="10"/>
    <n v="3"/>
    <x v="1"/>
    <x v="0"/>
    <x v="0"/>
    <n v="11.25"/>
    <n v="33.75"/>
    <x v="688"/>
    <x v="548"/>
    <x v="595"/>
    <s v="251 Shoshone Terrace"/>
    <x v="329"/>
    <x v="1"/>
    <s v="Y34"/>
    <x v="1"/>
  </r>
  <r>
    <x v="715"/>
    <x v="310"/>
    <x v="689"/>
    <x v="27"/>
    <n v="4"/>
    <x v="3"/>
    <x v="0"/>
    <x v="2"/>
    <n v="8.73"/>
    <n v="34.92"/>
    <x v="689"/>
    <x v="549"/>
    <x v="596"/>
    <s v="35 Meadow Vale Circle"/>
    <x v="330"/>
    <x v="1"/>
    <s v="F26"/>
    <x v="0"/>
  </r>
  <r>
    <x v="716"/>
    <x v="560"/>
    <x v="690"/>
    <x v="9"/>
    <n v="2"/>
    <x v="2"/>
    <x v="2"/>
    <x v="2"/>
    <n v="7.29"/>
    <n v="14.58"/>
    <x v="690"/>
    <x v="550"/>
    <x v="597"/>
    <s v="08 Shopko Park"/>
    <x v="1"/>
    <x v="0"/>
    <n v="23203"/>
    <x v="1"/>
  </r>
  <r>
    <x v="717"/>
    <x v="561"/>
    <x v="691"/>
    <x v="22"/>
    <n v="2"/>
    <x v="0"/>
    <x v="2"/>
    <x v="1"/>
    <n v="2.6849999999999996"/>
    <n v="5.3699999999999992"/>
    <x v="691"/>
    <x v="551"/>
    <x v="598"/>
    <s v="146 Waxwing Point"/>
    <x v="331"/>
    <x v="1"/>
    <s v="D11"/>
    <x v="0"/>
  </r>
  <r>
    <x v="718"/>
    <x v="562"/>
    <x v="692"/>
    <x v="12"/>
    <n v="1"/>
    <x v="0"/>
    <x v="0"/>
    <x v="2"/>
    <n v="5.97"/>
    <n v="5.97"/>
    <x v="692"/>
    <x v="2"/>
    <x v="599"/>
    <s v="7594 Hollow Ridge Road"/>
    <x v="57"/>
    <x v="0"/>
    <n v="76178"/>
    <x v="0"/>
  </r>
  <r>
    <x v="719"/>
    <x v="563"/>
    <x v="693"/>
    <x v="24"/>
    <n v="2"/>
    <x v="3"/>
    <x v="1"/>
    <x v="2"/>
    <n v="9.51"/>
    <n v="19.02"/>
    <x v="693"/>
    <x v="552"/>
    <x v="600"/>
    <s v="93569 Hintze Way"/>
    <x v="130"/>
    <x v="0"/>
    <n v="11254"/>
    <x v="1"/>
  </r>
  <r>
    <x v="720"/>
    <x v="564"/>
    <x v="694"/>
    <x v="4"/>
    <n v="2"/>
    <x v="2"/>
    <x v="0"/>
    <x v="0"/>
    <n v="13.75"/>
    <n v="27.5"/>
    <x v="694"/>
    <x v="553"/>
    <x v="601"/>
    <s v="0066 Hanover Avenue"/>
    <x v="57"/>
    <x v="0"/>
    <n v="76198"/>
    <x v="0"/>
  </r>
  <r>
    <x v="721"/>
    <x v="565"/>
    <x v="695"/>
    <x v="14"/>
    <n v="5"/>
    <x v="1"/>
    <x v="2"/>
    <x v="2"/>
    <n v="5.97"/>
    <n v="29.849999999999998"/>
    <x v="695"/>
    <x v="554"/>
    <x v="602"/>
    <s v="0616 Utah Parkway"/>
    <x v="167"/>
    <x v="0"/>
    <n v="85053"/>
    <x v="1"/>
  </r>
  <r>
    <x v="722"/>
    <x v="566"/>
    <x v="636"/>
    <x v="13"/>
    <n v="6"/>
    <x v="1"/>
    <x v="2"/>
    <x v="1"/>
    <n v="2.9849999999999999"/>
    <n v="17.91"/>
    <x v="636"/>
    <x v="508"/>
    <x v="549"/>
    <s v="8424 Milwaukee Court"/>
    <x v="75"/>
    <x v="1"/>
    <s v="D17"/>
    <x v="1"/>
  </r>
  <r>
    <x v="723"/>
    <x v="160"/>
    <x v="696"/>
    <x v="11"/>
    <n v="6"/>
    <x v="3"/>
    <x v="1"/>
    <x v="1"/>
    <n v="4.7549999999999999"/>
    <n v="28.53"/>
    <x v="696"/>
    <x v="555"/>
    <x v="603"/>
    <s v="2236 Mitchell Trail"/>
    <x v="68"/>
    <x v="0"/>
    <n v="75287"/>
    <x v="1"/>
  </r>
  <r>
    <x v="724"/>
    <x v="567"/>
    <x v="697"/>
    <x v="39"/>
    <n v="4"/>
    <x v="0"/>
    <x v="2"/>
    <x v="0"/>
    <n v="8.9499999999999993"/>
    <n v="35.799999999999997"/>
    <x v="697"/>
    <x v="556"/>
    <x v="604"/>
    <s v="45 Village Terrace"/>
    <x v="228"/>
    <x v="0"/>
    <n v="28805"/>
    <x v="0"/>
  </r>
  <r>
    <x v="725"/>
    <x v="568"/>
    <x v="698"/>
    <x v="14"/>
    <n v="3"/>
    <x v="1"/>
    <x v="2"/>
    <x v="2"/>
    <n v="5.97"/>
    <n v="17.91"/>
    <x v="698"/>
    <x v="557"/>
    <x v="605"/>
    <s v="46861 Esker Avenue"/>
    <x v="332"/>
    <x v="0"/>
    <n v="59112"/>
    <x v="0"/>
  </r>
  <r>
    <x v="726"/>
    <x v="569"/>
    <x v="699"/>
    <x v="39"/>
    <n v="1"/>
    <x v="0"/>
    <x v="2"/>
    <x v="0"/>
    <n v="8.9499999999999993"/>
    <n v="8.9499999999999993"/>
    <x v="699"/>
    <x v="558"/>
    <x v="2"/>
    <s v="77724 Roxbury Road"/>
    <x v="28"/>
    <x v="0"/>
    <n v="63126"/>
    <x v="1"/>
  </r>
  <r>
    <x v="727"/>
    <x v="570"/>
    <x v="700"/>
    <x v="29"/>
    <n v="1"/>
    <x v="3"/>
    <x v="2"/>
    <x v="3"/>
    <n v="29.784999999999997"/>
    <n v="29.784999999999997"/>
    <x v="700"/>
    <x v="559"/>
    <x v="606"/>
    <s v="689 8th Hill"/>
    <x v="333"/>
    <x v="0"/>
    <n v="64054"/>
    <x v="0"/>
  </r>
  <r>
    <x v="728"/>
    <x v="571"/>
    <x v="701"/>
    <x v="38"/>
    <n v="5"/>
    <x v="2"/>
    <x v="1"/>
    <x v="2"/>
    <n v="8.91"/>
    <n v="44.55"/>
    <x v="701"/>
    <x v="560"/>
    <x v="2"/>
    <s v="5299 Springs Park"/>
    <x v="116"/>
    <x v="0"/>
    <n v="27404"/>
    <x v="1"/>
  </r>
  <r>
    <x v="729"/>
    <x v="139"/>
    <x v="702"/>
    <x v="33"/>
    <n v="6"/>
    <x v="2"/>
    <x v="1"/>
    <x v="0"/>
    <n v="14.85"/>
    <n v="89.1"/>
    <x v="702"/>
    <x v="561"/>
    <x v="2"/>
    <s v="74028 Hansons Crossing"/>
    <x v="334"/>
    <x v="0"/>
    <n v="71213"/>
    <x v="0"/>
  </r>
  <r>
    <x v="730"/>
    <x v="303"/>
    <x v="703"/>
    <x v="27"/>
    <n v="5"/>
    <x v="3"/>
    <x v="0"/>
    <x v="2"/>
    <n v="8.73"/>
    <n v="43.650000000000006"/>
    <x v="703"/>
    <x v="562"/>
    <x v="607"/>
    <s v="273 Nelson Parkway"/>
    <x v="281"/>
    <x v="2"/>
    <s v="LS9"/>
    <x v="1"/>
  </r>
  <r>
    <x v="731"/>
    <x v="572"/>
    <x v="704"/>
    <x v="42"/>
    <n v="3"/>
    <x v="1"/>
    <x v="1"/>
    <x v="2"/>
    <n v="7.77"/>
    <n v="23.31"/>
    <x v="704"/>
    <x v="2"/>
    <x v="608"/>
    <s v="5 Hermina Drive"/>
    <x v="57"/>
    <x v="0"/>
    <n v="76129"/>
    <x v="1"/>
  </r>
  <r>
    <x v="732"/>
    <x v="573"/>
    <x v="705"/>
    <x v="44"/>
    <n v="6"/>
    <x v="1"/>
    <x v="1"/>
    <x v="3"/>
    <n v="29.784999999999997"/>
    <n v="178.70999999999998"/>
    <x v="705"/>
    <x v="563"/>
    <x v="609"/>
    <s v="2676 Alpine Lane"/>
    <x v="97"/>
    <x v="0"/>
    <n v="58122"/>
    <x v="0"/>
  </r>
  <r>
    <x v="733"/>
    <x v="574"/>
    <x v="706"/>
    <x v="0"/>
    <n v="6"/>
    <x v="0"/>
    <x v="0"/>
    <x v="0"/>
    <n v="9.9499999999999993"/>
    <n v="59.699999999999996"/>
    <x v="706"/>
    <x v="564"/>
    <x v="610"/>
    <s v="4 Buena Vista Circle"/>
    <x v="132"/>
    <x v="0"/>
    <n v="75044"/>
    <x v="0"/>
  </r>
  <r>
    <x v="733"/>
    <x v="574"/>
    <x v="706"/>
    <x v="42"/>
    <n v="2"/>
    <x v="1"/>
    <x v="1"/>
    <x v="2"/>
    <n v="7.77"/>
    <n v="15.54"/>
    <x v="706"/>
    <x v="564"/>
    <x v="610"/>
    <s v="4 Buena Vista Circle"/>
    <x v="132"/>
    <x v="0"/>
    <n v="75044"/>
    <x v="0"/>
  </r>
  <r>
    <x v="734"/>
    <x v="455"/>
    <x v="696"/>
    <x v="44"/>
    <n v="3"/>
    <x v="1"/>
    <x v="1"/>
    <x v="3"/>
    <n v="29.784999999999997"/>
    <n v="89.35499999999999"/>
    <x v="696"/>
    <x v="555"/>
    <x v="603"/>
    <s v="2236 Mitchell Trail"/>
    <x v="68"/>
    <x v="0"/>
    <n v="75287"/>
    <x v="1"/>
  </r>
  <r>
    <x v="735"/>
    <x v="575"/>
    <x v="696"/>
    <x v="41"/>
    <n v="2"/>
    <x v="0"/>
    <x v="1"/>
    <x v="0"/>
    <n v="11.95"/>
    <n v="23.9"/>
    <x v="696"/>
    <x v="555"/>
    <x v="603"/>
    <s v="2236 Mitchell Trail"/>
    <x v="68"/>
    <x v="0"/>
    <n v="75287"/>
    <x v="1"/>
  </r>
  <r>
    <x v="736"/>
    <x v="576"/>
    <x v="707"/>
    <x v="20"/>
    <n v="6"/>
    <x v="0"/>
    <x v="0"/>
    <x v="3"/>
    <n v="22.884999999999998"/>
    <n v="137.31"/>
    <x v="707"/>
    <x v="565"/>
    <x v="611"/>
    <s v="23 Summerview Place"/>
    <x v="40"/>
    <x v="2"/>
    <s v="B12"/>
    <x v="1"/>
  </r>
  <r>
    <x v="737"/>
    <x v="577"/>
    <x v="708"/>
    <x v="15"/>
    <n v="1"/>
    <x v="1"/>
    <x v="2"/>
    <x v="0"/>
    <n v="9.9499999999999993"/>
    <n v="9.9499999999999993"/>
    <x v="708"/>
    <x v="566"/>
    <x v="2"/>
    <s v="2260 Kinsman Junction"/>
    <x v="64"/>
    <x v="0"/>
    <n v="22156"/>
    <x v="1"/>
  </r>
  <r>
    <x v="738"/>
    <x v="578"/>
    <x v="709"/>
    <x v="35"/>
    <n v="3"/>
    <x v="0"/>
    <x v="1"/>
    <x v="2"/>
    <n v="7.169999999999999"/>
    <n v="21.509999999999998"/>
    <x v="709"/>
    <x v="567"/>
    <x v="612"/>
    <s v="5 Buhler Center"/>
    <x v="335"/>
    <x v="0"/>
    <n v="80126"/>
    <x v="1"/>
  </r>
  <r>
    <x v="739"/>
    <x v="579"/>
    <x v="710"/>
    <x v="4"/>
    <n v="6"/>
    <x v="2"/>
    <x v="0"/>
    <x v="0"/>
    <n v="13.75"/>
    <n v="82.5"/>
    <x v="710"/>
    <x v="2"/>
    <x v="613"/>
    <s v="803 Crest Line Parkway"/>
    <x v="192"/>
    <x v="0"/>
    <n v="21275"/>
    <x v="1"/>
  </r>
  <r>
    <x v="740"/>
    <x v="91"/>
    <x v="711"/>
    <x v="26"/>
    <n v="2"/>
    <x v="3"/>
    <x v="0"/>
    <x v="1"/>
    <n v="4.3650000000000002"/>
    <n v="8.73"/>
    <x v="711"/>
    <x v="568"/>
    <x v="614"/>
    <s v="4847 Vera Crossing"/>
    <x v="66"/>
    <x v="1"/>
    <s v="A41"/>
    <x v="1"/>
  </r>
  <r>
    <x v="741"/>
    <x v="272"/>
    <x v="712"/>
    <x v="0"/>
    <n v="2"/>
    <x v="0"/>
    <x v="0"/>
    <x v="0"/>
    <n v="9.9499999999999993"/>
    <n v="19.899999999999999"/>
    <x v="712"/>
    <x v="2"/>
    <x v="615"/>
    <s v="121 Union Point"/>
    <x v="42"/>
    <x v="0"/>
    <n v="33345"/>
    <x v="0"/>
  </r>
  <r>
    <x v="742"/>
    <x v="65"/>
    <x v="713"/>
    <x v="38"/>
    <n v="2"/>
    <x v="2"/>
    <x v="1"/>
    <x v="2"/>
    <n v="8.91"/>
    <n v="17.82"/>
    <x v="713"/>
    <x v="569"/>
    <x v="616"/>
    <s v="48 Randy Street"/>
    <x v="236"/>
    <x v="0"/>
    <n v="92191"/>
    <x v="0"/>
  </r>
  <r>
    <x v="743"/>
    <x v="580"/>
    <x v="714"/>
    <x v="8"/>
    <n v="3"/>
    <x v="1"/>
    <x v="0"/>
    <x v="2"/>
    <n v="6.75"/>
    <n v="20.25"/>
    <x v="714"/>
    <x v="570"/>
    <x v="617"/>
    <s v="11217 Maywood Terrace"/>
    <x v="68"/>
    <x v="0"/>
    <n v="75216"/>
    <x v="1"/>
  </r>
  <r>
    <x v="744"/>
    <x v="581"/>
    <x v="715"/>
    <x v="44"/>
    <n v="2"/>
    <x v="1"/>
    <x v="1"/>
    <x v="3"/>
    <n v="29.784999999999997"/>
    <n v="59.569999999999993"/>
    <x v="715"/>
    <x v="571"/>
    <x v="2"/>
    <s v="613 Merrick Way"/>
    <x v="336"/>
    <x v="0"/>
    <n v="60435"/>
    <x v="1"/>
  </r>
  <r>
    <x v="745"/>
    <x v="489"/>
    <x v="716"/>
    <x v="24"/>
    <n v="2"/>
    <x v="3"/>
    <x v="1"/>
    <x v="2"/>
    <n v="9.51"/>
    <n v="19.02"/>
    <x v="716"/>
    <x v="572"/>
    <x v="618"/>
    <s v="24010 Sunnyside Drive"/>
    <x v="13"/>
    <x v="0"/>
    <n v="45426"/>
    <x v="0"/>
  </r>
  <r>
    <x v="746"/>
    <x v="234"/>
    <x v="717"/>
    <x v="7"/>
    <n v="6"/>
    <x v="3"/>
    <x v="2"/>
    <x v="0"/>
    <n v="12.95"/>
    <n v="77.699999999999989"/>
    <x v="717"/>
    <x v="573"/>
    <x v="619"/>
    <s v="63 Holmberg Avenue"/>
    <x v="120"/>
    <x v="0"/>
    <n v="34620"/>
    <x v="0"/>
  </r>
  <r>
    <x v="747"/>
    <x v="175"/>
    <x v="718"/>
    <x v="4"/>
    <n v="3"/>
    <x v="2"/>
    <x v="0"/>
    <x v="0"/>
    <n v="13.75"/>
    <n v="41.25"/>
    <x v="718"/>
    <x v="2"/>
    <x v="620"/>
    <s v="5770 Crest Line Place"/>
    <x v="31"/>
    <x v="0"/>
    <n v="55441"/>
    <x v="1"/>
  </r>
  <r>
    <x v="748"/>
    <x v="582"/>
    <x v="719"/>
    <x v="25"/>
    <n v="4"/>
    <x v="3"/>
    <x v="1"/>
    <x v="3"/>
    <n v="36.454999999999998"/>
    <n v="145.82"/>
    <x v="719"/>
    <x v="574"/>
    <x v="621"/>
    <s v="8 Prentice Way"/>
    <x v="227"/>
    <x v="0"/>
    <n v="30045"/>
    <x v="1"/>
  </r>
  <r>
    <x v="749"/>
    <x v="583"/>
    <x v="720"/>
    <x v="46"/>
    <n v="6"/>
    <x v="2"/>
    <x v="1"/>
    <x v="1"/>
    <n v="4.4550000000000001"/>
    <n v="26.73"/>
    <x v="720"/>
    <x v="575"/>
    <x v="622"/>
    <s v="27208 Maple Avenue"/>
    <x v="337"/>
    <x v="1"/>
    <s v="K36"/>
    <x v="1"/>
  </r>
  <r>
    <x v="750"/>
    <x v="548"/>
    <x v="721"/>
    <x v="27"/>
    <n v="5"/>
    <x v="3"/>
    <x v="0"/>
    <x v="2"/>
    <n v="8.73"/>
    <n v="43.650000000000006"/>
    <x v="721"/>
    <x v="576"/>
    <x v="623"/>
    <s v="9 Brickson Park Street"/>
    <x v="47"/>
    <x v="0"/>
    <n v="33673"/>
    <x v="0"/>
  </r>
  <r>
    <x v="751"/>
    <x v="584"/>
    <x v="722"/>
    <x v="32"/>
    <n v="2"/>
    <x v="3"/>
    <x v="1"/>
    <x v="0"/>
    <n v="15.85"/>
    <n v="31.7"/>
    <x v="722"/>
    <x v="577"/>
    <x v="2"/>
    <s v="39 Pawling Place"/>
    <x v="93"/>
    <x v="0"/>
    <n v="37240"/>
    <x v="1"/>
  </r>
  <r>
    <x v="752"/>
    <x v="64"/>
    <x v="723"/>
    <x v="17"/>
    <n v="1"/>
    <x v="1"/>
    <x v="2"/>
    <x v="3"/>
    <n v="22.884999999999998"/>
    <n v="22.884999999999998"/>
    <x v="723"/>
    <x v="578"/>
    <x v="624"/>
    <s v="9 Macpherson Avenue"/>
    <x v="218"/>
    <x v="0"/>
    <n v="33175"/>
    <x v="1"/>
  </r>
  <r>
    <x v="753"/>
    <x v="585"/>
    <x v="716"/>
    <x v="47"/>
    <n v="1"/>
    <x v="2"/>
    <x v="2"/>
    <x v="3"/>
    <n v="27.945"/>
    <n v="27.945"/>
    <x v="716"/>
    <x v="572"/>
    <x v="618"/>
    <s v="24010 Sunnyside Drive"/>
    <x v="13"/>
    <x v="0"/>
    <n v="45426"/>
    <x v="0"/>
  </r>
  <r>
    <x v="754"/>
    <x v="38"/>
    <x v="724"/>
    <x v="4"/>
    <n v="6"/>
    <x v="2"/>
    <x v="0"/>
    <x v="0"/>
    <n v="13.75"/>
    <n v="82.5"/>
    <x v="724"/>
    <x v="2"/>
    <x v="625"/>
    <s v="71 Donald Trail"/>
    <x v="54"/>
    <x v="0"/>
    <n v="60686"/>
    <x v="0"/>
  </r>
  <r>
    <x v="755"/>
    <x v="586"/>
    <x v="725"/>
    <x v="20"/>
    <n v="2"/>
    <x v="0"/>
    <x v="0"/>
    <x v="3"/>
    <n v="22.884999999999998"/>
    <n v="45.769999999999996"/>
    <x v="725"/>
    <x v="579"/>
    <x v="626"/>
    <s v="5 Moulton Court"/>
    <x v="338"/>
    <x v="1"/>
    <s v="Y14"/>
    <x v="0"/>
  </r>
  <r>
    <x v="756"/>
    <x v="535"/>
    <x v="726"/>
    <x v="3"/>
    <n v="6"/>
    <x v="1"/>
    <x v="1"/>
    <x v="0"/>
    <n v="12.95"/>
    <n v="77.699999999999989"/>
    <x v="726"/>
    <x v="580"/>
    <x v="627"/>
    <s v="7 Anzinger Parkway"/>
    <x v="1"/>
    <x v="0"/>
    <n v="94807"/>
    <x v="1"/>
  </r>
  <r>
    <x v="757"/>
    <x v="587"/>
    <x v="727"/>
    <x v="42"/>
    <n v="3"/>
    <x v="1"/>
    <x v="1"/>
    <x v="2"/>
    <n v="7.77"/>
    <n v="23.31"/>
    <x v="727"/>
    <x v="581"/>
    <x v="628"/>
    <s v="017 Loeprich Trail"/>
    <x v="339"/>
    <x v="0"/>
    <n v="98506"/>
    <x v="1"/>
  </r>
  <r>
    <x v="758"/>
    <x v="393"/>
    <x v="728"/>
    <x v="11"/>
    <n v="5"/>
    <x v="3"/>
    <x v="1"/>
    <x v="1"/>
    <n v="4.7549999999999999"/>
    <n v="23.774999999999999"/>
    <x v="728"/>
    <x v="582"/>
    <x v="629"/>
    <s v="831 Meadow Valley Way"/>
    <x v="113"/>
    <x v="0"/>
    <n v="76011"/>
    <x v="0"/>
  </r>
  <r>
    <x v="759"/>
    <x v="588"/>
    <x v="729"/>
    <x v="27"/>
    <n v="6"/>
    <x v="3"/>
    <x v="0"/>
    <x v="2"/>
    <n v="8.73"/>
    <n v="52.38"/>
    <x v="729"/>
    <x v="583"/>
    <x v="630"/>
    <s v="47392 Spenser Trail"/>
    <x v="340"/>
    <x v="2"/>
    <s v="LE14"/>
    <x v="0"/>
  </r>
  <r>
    <x v="760"/>
    <x v="26"/>
    <x v="730"/>
    <x v="40"/>
    <n v="5"/>
    <x v="0"/>
    <x v="1"/>
    <x v="1"/>
    <n v="3.5849999999999995"/>
    <n v="17.924999999999997"/>
    <x v="730"/>
    <x v="584"/>
    <x v="631"/>
    <s v="720 Victoria Parkway"/>
    <x v="110"/>
    <x v="0"/>
    <n v="24009"/>
    <x v="1"/>
  </r>
  <r>
    <x v="761"/>
    <x v="507"/>
    <x v="731"/>
    <x v="44"/>
    <n v="5"/>
    <x v="1"/>
    <x v="1"/>
    <x v="3"/>
    <n v="29.784999999999997"/>
    <n v="148.92499999999998"/>
    <x v="731"/>
    <x v="585"/>
    <x v="632"/>
    <s v="0862 Farwell Avenue"/>
    <x v="341"/>
    <x v="0"/>
    <n v="11044"/>
    <x v="1"/>
  </r>
  <r>
    <x v="762"/>
    <x v="533"/>
    <x v="732"/>
    <x v="35"/>
    <n v="4"/>
    <x v="0"/>
    <x v="1"/>
    <x v="2"/>
    <n v="7.169999999999999"/>
    <n v="28.679999999999996"/>
    <x v="732"/>
    <x v="586"/>
    <x v="633"/>
    <s v="5933 Graceland Way"/>
    <x v="219"/>
    <x v="0"/>
    <n v="92825"/>
    <x v="1"/>
  </r>
  <r>
    <x v="763"/>
    <x v="589"/>
    <x v="733"/>
    <x v="24"/>
    <n v="1"/>
    <x v="3"/>
    <x v="1"/>
    <x v="2"/>
    <n v="9.51"/>
    <n v="9.51"/>
    <x v="733"/>
    <x v="2"/>
    <x v="634"/>
    <s v="4 Memorial Place"/>
    <x v="193"/>
    <x v="0"/>
    <n v="40596"/>
    <x v="1"/>
  </r>
  <r>
    <x v="764"/>
    <x v="590"/>
    <x v="734"/>
    <x v="42"/>
    <n v="4"/>
    <x v="1"/>
    <x v="1"/>
    <x v="2"/>
    <n v="7.77"/>
    <n v="31.08"/>
    <x v="734"/>
    <x v="587"/>
    <x v="635"/>
    <s v="2 Holy Cross Pass"/>
    <x v="47"/>
    <x v="0"/>
    <n v="33673"/>
    <x v="1"/>
  </r>
  <r>
    <x v="765"/>
    <x v="457"/>
    <x v="735"/>
    <x v="22"/>
    <n v="3"/>
    <x v="0"/>
    <x v="2"/>
    <x v="1"/>
    <n v="2.6849999999999996"/>
    <n v="8.0549999999999997"/>
    <x v="735"/>
    <x v="588"/>
    <x v="636"/>
    <s v="67 Mendota Hill"/>
    <x v="23"/>
    <x v="0"/>
    <n v="95138"/>
    <x v="0"/>
  </r>
  <r>
    <x v="766"/>
    <x v="591"/>
    <x v="736"/>
    <x v="45"/>
    <n v="3"/>
    <x v="2"/>
    <x v="2"/>
    <x v="0"/>
    <n v="12.15"/>
    <n v="36.450000000000003"/>
    <x v="736"/>
    <x v="2"/>
    <x v="2"/>
    <s v="63861 Bunting Road"/>
    <x v="41"/>
    <x v="0"/>
    <n v="20470"/>
    <x v="0"/>
  </r>
  <r>
    <x v="767"/>
    <x v="592"/>
    <x v="737"/>
    <x v="22"/>
    <n v="6"/>
    <x v="0"/>
    <x v="2"/>
    <x v="1"/>
    <n v="2.6849999999999996"/>
    <n v="16.11"/>
    <x v="737"/>
    <x v="589"/>
    <x v="637"/>
    <s v="27242 Fordem Crossing"/>
    <x v="280"/>
    <x v="1"/>
    <s v="E91"/>
    <x v="1"/>
  </r>
  <r>
    <x v="768"/>
    <x v="402"/>
    <x v="738"/>
    <x v="18"/>
    <n v="2"/>
    <x v="0"/>
    <x v="2"/>
    <x v="3"/>
    <n v="20.584999999999997"/>
    <n v="41.169999999999995"/>
    <x v="738"/>
    <x v="590"/>
    <x v="638"/>
    <s v="084 Reindahl Park"/>
    <x v="339"/>
    <x v="0"/>
    <n v="98506"/>
    <x v="0"/>
  </r>
  <r>
    <x v="769"/>
    <x v="593"/>
    <x v="739"/>
    <x v="22"/>
    <n v="4"/>
    <x v="0"/>
    <x v="2"/>
    <x v="1"/>
    <n v="2.6849999999999996"/>
    <n v="10.739999999999998"/>
    <x v="739"/>
    <x v="591"/>
    <x v="639"/>
    <s v="6 Dayton Alley"/>
    <x v="342"/>
    <x v="0"/>
    <n v="75185"/>
    <x v="1"/>
  </r>
  <r>
    <x v="770"/>
    <x v="594"/>
    <x v="740"/>
    <x v="30"/>
    <n v="4"/>
    <x v="2"/>
    <x v="0"/>
    <x v="3"/>
    <n v="31.624999999999996"/>
    <n v="126.49999999999999"/>
    <x v="740"/>
    <x v="592"/>
    <x v="2"/>
    <s v="19199 Mariners Cove Avenue"/>
    <x v="155"/>
    <x v="0"/>
    <n v="94207"/>
    <x v="1"/>
  </r>
  <r>
    <x v="771"/>
    <x v="77"/>
    <x v="741"/>
    <x v="41"/>
    <n v="2"/>
    <x v="0"/>
    <x v="1"/>
    <x v="0"/>
    <n v="11.95"/>
    <n v="23.9"/>
    <x v="741"/>
    <x v="2"/>
    <x v="640"/>
    <s v="844 Lawn Drive"/>
    <x v="176"/>
    <x v="2"/>
    <s v="NG34"/>
    <x v="1"/>
  </r>
  <r>
    <x v="772"/>
    <x v="595"/>
    <x v="742"/>
    <x v="12"/>
    <n v="1"/>
    <x v="0"/>
    <x v="0"/>
    <x v="2"/>
    <n v="5.97"/>
    <n v="5.97"/>
    <x v="742"/>
    <x v="2"/>
    <x v="641"/>
    <s v="15196 Pleasure Court"/>
    <x v="343"/>
    <x v="0"/>
    <n v="55590"/>
    <x v="1"/>
  </r>
  <r>
    <x v="773"/>
    <x v="596"/>
    <x v="743"/>
    <x v="19"/>
    <n v="2"/>
    <x v="3"/>
    <x v="2"/>
    <x v="1"/>
    <n v="3.8849999999999998"/>
    <n v="7.77"/>
    <x v="743"/>
    <x v="2"/>
    <x v="2"/>
    <s v="81 Arapahoe Circle"/>
    <x v="44"/>
    <x v="2"/>
    <s v="PH43"/>
    <x v="0"/>
  </r>
  <r>
    <x v="774"/>
    <x v="514"/>
    <x v="744"/>
    <x v="31"/>
    <n v="3"/>
    <x v="3"/>
    <x v="2"/>
    <x v="2"/>
    <n v="7.77"/>
    <n v="23.31"/>
    <x v="744"/>
    <x v="593"/>
    <x v="642"/>
    <s v="372 Northland Street"/>
    <x v="232"/>
    <x v="1"/>
    <s v="K32"/>
    <x v="1"/>
  </r>
  <r>
    <x v="775"/>
    <x v="54"/>
    <x v="745"/>
    <x v="5"/>
    <n v="5"/>
    <x v="0"/>
    <x v="1"/>
    <x v="3"/>
    <n v="27.484999999999996"/>
    <n v="137.42499999999998"/>
    <x v="745"/>
    <x v="2"/>
    <x v="643"/>
    <s v="94 Moulton Street"/>
    <x v="6"/>
    <x v="0"/>
    <n v="77260"/>
    <x v="1"/>
  </r>
  <r>
    <x v="776"/>
    <x v="597"/>
    <x v="746"/>
    <x v="22"/>
    <n v="3"/>
    <x v="0"/>
    <x v="2"/>
    <x v="1"/>
    <n v="2.6849999999999996"/>
    <n v="8.0549999999999997"/>
    <x v="746"/>
    <x v="2"/>
    <x v="644"/>
    <s v="935 Lawn Circle"/>
    <x v="87"/>
    <x v="0"/>
    <n v="79934"/>
    <x v="0"/>
  </r>
  <r>
    <x v="777"/>
    <x v="105"/>
    <x v="747"/>
    <x v="24"/>
    <n v="3"/>
    <x v="3"/>
    <x v="1"/>
    <x v="2"/>
    <n v="9.51"/>
    <n v="28.53"/>
    <x v="747"/>
    <x v="594"/>
    <x v="645"/>
    <s v="3 Kings Plaza"/>
    <x v="344"/>
    <x v="0"/>
    <n v="34643"/>
    <x v="1"/>
  </r>
  <r>
    <x v="778"/>
    <x v="210"/>
    <x v="748"/>
    <x v="10"/>
    <n v="6"/>
    <x v="1"/>
    <x v="0"/>
    <x v="0"/>
    <n v="11.25"/>
    <n v="67.5"/>
    <x v="748"/>
    <x v="595"/>
    <x v="646"/>
    <s v="2311 Eastlawn Plaza"/>
    <x v="345"/>
    <x v="1"/>
    <s v="D04"/>
    <x v="0"/>
  </r>
  <r>
    <x v="778"/>
    <x v="210"/>
    <x v="748"/>
    <x v="29"/>
    <n v="6"/>
    <x v="3"/>
    <x v="2"/>
    <x v="3"/>
    <n v="29.784999999999997"/>
    <n v="178.70999999999998"/>
    <x v="748"/>
    <x v="595"/>
    <x v="646"/>
    <s v="2311 Eastlawn Plaza"/>
    <x v="345"/>
    <x v="1"/>
    <s v="D04"/>
    <x v="0"/>
  </r>
  <r>
    <x v="779"/>
    <x v="598"/>
    <x v="749"/>
    <x v="30"/>
    <n v="1"/>
    <x v="2"/>
    <x v="0"/>
    <x v="3"/>
    <n v="31.624999999999996"/>
    <n v="31.624999999999996"/>
    <x v="749"/>
    <x v="596"/>
    <x v="647"/>
    <s v="74 Crowley Plaza"/>
    <x v="101"/>
    <x v="0"/>
    <n v="73179"/>
    <x v="0"/>
  </r>
  <r>
    <x v="780"/>
    <x v="360"/>
    <x v="750"/>
    <x v="46"/>
    <n v="2"/>
    <x v="2"/>
    <x v="1"/>
    <x v="1"/>
    <n v="4.4550000000000001"/>
    <n v="8.91"/>
    <x v="750"/>
    <x v="597"/>
    <x v="648"/>
    <s v="52 Carey Plaza"/>
    <x v="41"/>
    <x v="0"/>
    <n v="20051"/>
    <x v="1"/>
  </r>
  <r>
    <x v="781"/>
    <x v="62"/>
    <x v="751"/>
    <x v="12"/>
    <n v="6"/>
    <x v="0"/>
    <x v="0"/>
    <x v="2"/>
    <n v="5.97"/>
    <n v="35.82"/>
    <x v="751"/>
    <x v="598"/>
    <x v="649"/>
    <s v="52441 Evergreen Lane"/>
    <x v="161"/>
    <x v="0"/>
    <n v="30351"/>
    <x v="1"/>
  </r>
  <r>
    <x v="782"/>
    <x v="599"/>
    <x v="752"/>
    <x v="24"/>
    <n v="4"/>
    <x v="3"/>
    <x v="1"/>
    <x v="2"/>
    <n v="9.51"/>
    <n v="38.04"/>
    <x v="752"/>
    <x v="599"/>
    <x v="650"/>
    <s v="4 Harper Avenue"/>
    <x v="118"/>
    <x v="1"/>
    <s v="R14"/>
    <x v="1"/>
  </r>
  <r>
    <x v="783"/>
    <x v="600"/>
    <x v="753"/>
    <x v="31"/>
    <n v="2"/>
    <x v="3"/>
    <x v="2"/>
    <x v="2"/>
    <n v="7.77"/>
    <n v="15.54"/>
    <x v="753"/>
    <x v="600"/>
    <x v="2"/>
    <s v="7203 Main Crossing"/>
    <x v="73"/>
    <x v="0"/>
    <n v="14276"/>
    <x v="1"/>
  </r>
  <r>
    <x v="784"/>
    <x v="601"/>
    <x v="745"/>
    <x v="32"/>
    <n v="5"/>
    <x v="3"/>
    <x v="1"/>
    <x v="0"/>
    <n v="15.85"/>
    <n v="79.25"/>
    <x v="745"/>
    <x v="2"/>
    <x v="643"/>
    <s v="94 Moulton Street"/>
    <x v="6"/>
    <x v="0"/>
    <n v="77260"/>
    <x v="1"/>
  </r>
  <r>
    <x v="785"/>
    <x v="602"/>
    <x v="754"/>
    <x v="11"/>
    <n v="1"/>
    <x v="3"/>
    <x v="1"/>
    <x v="1"/>
    <n v="4.7549999999999999"/>
    <n v="4.7549999999999999"/>
    <x v="754"/>
    <x v="601"/>
    <x v="651"/>
    <s v="1 Hovde Pass"/>
    <x v="41"/>
    <x v="0"/>
    <n v="20470"/>
    <x v="0"/>
  </r>
  <r>
    <x v="786"/>
    <x v="603"/>
    <x v="755"/>
    <x v="4"/>
    <n v="4"/>
    <x v="2"/>
    <x v="0"/>
    <x v="0"/>
    <n v="13.75"/>
    <n v="55"/>
    <x v="755"/>
    <x v="602"/>
    <x v="652"/>
    <s v="8472 Graedel Circle"/>
    <x v="79"/>
    <x v="0"/>
    <n v="78764"/>
    <x v="0"/>
  </r>
  <r>
    <x v="787"/>
    <x v="604"/>
    <x v="756"/>
    <x v="34"/>
    <n v="5"/>
    <x v="0"/>
    <x v="2"/>
    <x v="2"/>
    <n v="5.3699999999999992"/>
    <n v="26.849999999999994"/>
    <x v="756"/>
    <x v="603"/>
    <x v="653"/>
    <s v="4 4th Pass"/>
    <x v="137"/>
    <x v="0"/>
    <n v="85205"/>
    <x v="1"/>
  </r>
  <r>
    <x v="788"/>
    <x v="605"/>
    <x v="757"/>
    <x v="16"/>
    <n v="4"/>
    <x v="2"/>
    <x v="1"/>
    <x v="3"/>
    <n v="34.154999999999994"/>
    <n v="136.61999999999998"/>
    <x v="757"/>
    <x v="604"/>
    <x v="654"/>
    <s v="9 Springs Crossing"/>
    <x v="346"/>
    <x v="0"/>
    <n v="31416"/>
    <x v="1"/>
  </r>
  <r>
    <x v="789"/>
    <x v="606"/>
    <x v="758"/>
    <x v="32"/>
    <n v="3"/>
    <x v="3"/>
    <x v="1"/>
    <x v="0"/>
    <n v="15.85"/>
    <n v="47.55"/>
    <x v="758"/>
    <x v="605"/>
    <x v="655"/>
    <s v="1068 Sutherland Plaza"/>
    <x v="347"/>
    <x v="0"/>
    <n v="87140"/>
    <x v="0"/>
  </r>
  <r>
    <x v="790"/>
    <x v="446"/>
    <x v="759"/>
    <x v="6"/>
    <n v="5"/>
    <x v="1"/>
    <x v="0"/>
    <x v="1"/>
    <n v="3.375"/>
    <n v="16.875"/>
    <x v="759"/>
    <x v="606"/>
    <x v="2"/>
    <s v="6058 Lunder Junction"/>
    <x v="63"/>
    <x v="0"/>
    <n v="28299"/>
    <x v="0"/>
  </r>
  <r>
    <x v="791"/>
    <x v="18"/>
    <x v="760"/>
    <x v="15"/>
    <n v="3"/>
    <x v="1"/>
    <x v="2"/>
    <x v="0"/>
    <n v="9.9499999999999993"/>
    <n v="29.849999999999998"/>
    <x v="760"/>
    <x v="607"/>
    <x v="656"/>
    <s v="4 Tony Circle"/>
    <x v="101"/>
    <x v="0"/>
    <n v="73167"/>
    <x v="0"/>
  </r>
  <r>
    <x v="792"/>
    <x v="180"/>
    <x v="761"/>
    <x v="2"/>
    <n v="5"/>
    <x v="2"/>
    <x v="0"/>
    <x v="2"/>
    <n v="8.25"/>
    <n v="41.25"/>
    <x v="761"/>
    <x v="608"/>
    <x v="657"/>
    <s v="6234 Heath Court"/>
    <x v="48"/>
    <x v="0"/>
    <n v="32575"/>
    <x v="0"/>
  </r>
  <r>
    <x v="793"/>
    <x v="580"/>
    <x v="762"/>
    <x v="23"/>
    <n v="5"/>
    <x v="2"/>
    <x v="0"/>
    <x v="1"/>
    <n v="4.125"/>
    <n v="20.625"/>
    <x v="762"/>
    <x v="609"/>
    <x v="658"/>
    <s v="9435 Troy Circle"/>
    <x v="41"/>
    <x v="0"/>
    <n v="20470"/>
    <x v="1"/>
  </r>
  <r>
    <x v="794"/>
    <x v="453"/>
    <x v="763"/>
    <x v="17"/>
    <n v="6"/>
    <x v="1"/>
    <x v="2"/>
    <x v="3"/>
    <n v="22.884999999999998"/>
    <n v="137.31"/>
    <x v="763"/>
    <x v="610"/>
    <x v="659"/>
    <s v="27591 Michigan Place"/>
    <x v="348"/>
    <x v="0"/>
    <n v="34985"/>
    <x v="0"/>
  </r>
  <r>
    <x v="795"/>
    <x v="259"/>
    <x v="764"/>
    <x v="13"/>
    <n v="1"/>
    <x v="1"/>
    <x v="2"/>
    <x v="1"/>
    <n v="2.9849999999999999"/>
    <n v="2.9849999999999999"/>
    <x v="764"/>
    <x v="611"/>
    <x v="660"/>
    <s v="325 Forest Run Crossing"/>
    <x v="90"/>
    <x v="0"/>
    <n v="25705"/>
    <x v="1"/>
  </r>
  <r>
    <x v="796"/>
    <x v="607"/>
    <x v="765"/>
    <x v="4"/>
    <n v="2"/>
    <x v="2"/>
    <x v="0"/>
    <x v="0"/>
    <n v="13.75"/>
    <n v="27.5"/>
    <x v="765"/>
    <x v="612"/>
    <x v="661"/>
    <s v="132 New Castle Drive"/>
    <x v="29"/>
    <x v="0"/>
    <n v="19172"/>
    <x v="1"/>
  </r>
  <r>
    <x v="796"/>
    <x v="607"/>
    <x v="765"/>
    <x v="13"/>
    <n v="2"/>
    <x v="1"/>
    <x v="2"/>
    <x v="1"/>
    <n v="2.9849999999999999"/>
    <n v="5.97"/>
    <x v="765"/>
    <x v="612"/>
    <x v="661"/>
    <s v="132 New Castle Drive"/>
    <x v="29"/>
    <x v="0"/>
    <n v="19172"/>
    <x v="1"/>
  </r>
  <r>
    <x v="797"/>
    <x v="385"/>
    <x v="766"/>
    <x v="0"/>
    <n v="6"/>
    <x v="0"/>
    <x v="0"/>
    <x v="0"/>
    <n v="9.9499999999999993"/>
    <n v="59.699999999999996"/>
    <x v="766"/>
    <x v="613"/>
    <x v="662"/>
    <s v="810 Sage Court"/>
    <x v="53"/>
    <x v="0"/>
    <n v="34114"/>
    <x v="1"/>
  </r>
  <r>
    <x v="798"/>
    <x v="608"/>
    <x v="767"/>
    <x v="18"/>
    <n v="4"/>
    <x v="0"/>
    <x v="2"/>
    <x v="3"/>
    <n v="20.584999999999997"/>
    <n v="82.339999999999989"/>
    <x v="767"/>
    <x v="614"/>
    <x v="663"/>
    <s v="2 Wayridge Court"/>
    <x v="57"/>
    <x v="0"/>
    <n v="76105"/>
    <x v="0"/>
  </r>
  <r>
    <x v="799"/>
    <x v="609"/>
    <x v="768"/>
    <x v="17"/>
    <n v="1"/>
    <x v="1"/>
    <x v="2"/>
    <x v="3"/>
    <n v="22.884999999999998"/>
    <n v="22.884999999999998"/>
    <x v="768"/>
    <x v="615"/>
    <x v="664"/>
    <s v="51 Straubel Terrace"/>
    <x v="349"/>
    <x v="0"/>
    <n v="68117"/>
    <x v="1"/>
  </r>
  <r>
    <x v="800"/>
    <x v="147"/>
    <x v="769"/>
    <x v="38"/>
    <n v="1"/>
    <x v="2"/>
    <x v="1"/>
    <x v="2"/>
    <n v="8.91"/>
    <n v="8.91"/>
    <x v="769"/>
    <x v="616"/>
    <x v="2"/>
    <s v="342 North Lane"/>
    <x v="2"/>
    <x v="0"/>
    <n v="85732"/>
    <x v="0"/>
  </r>
  <r>
    <x v="801"/>
    <x v="172"/>
    <x v="770"/>
    <x v="13"/>
    <n v="4"/>
    <x v="1"/>
    <x v="2"/>
    <x v="1"/>
    <n v="2.9849999999999999"/>
    <n v="11.94"/>
    <x v="770"/>
    <x v="617"/>
    <x v="665"/>
    <s v="76 Fallview Crossing"/>
    <x v="125"/>
    <x v="0"/>
    <n v="89436"/>
    <x v="1"/>
  </r>
  <r>
    <x v="802"/>
    <x v="610"/>
    <x v="745"/>
    <x v="43"/>
    <n v="3"/>
    <x v="3"/>
    <x v="0"/>
    <x v="3"/>
    <n v="33.464999999999996"/>
    <n v="100.39499999999998"/>
    <x v="745"/>
    <x v="2"/>
    <x v="643"/>
    <s v="94 Moulton Street"/>
    <x v="6"/>
    <x v="0"/>
    <n v="77260"/>
    <x v="1"/>
  </r>
  <r>
    <x v="803"/>
    <x v="611"/>
    <x v="771"/>
    <x v="17"/>
    <n v="5"/>
    <x v="1"/>
    <x v="2"/>
    <x v="3"/>
    <n v="22.884999999999998"/>
    <n v="114.42499999999998"/>
    <x v="771"/>
    <x v="618"/>
    <x v="666"/>
    <s v="88 Westerfield Point"/>
    <x v="41"/>
    <x v="0"/>
    <n v="20067"/>
    <x v="1"/>
  </r>
  <r>
    <x v="804"/>
    <x v="612"/>
    <x v="772"/>
    <x v="2"/>
    <n v="5"/>
    <x v="2"/>
    <x v="0"/>
    <x v="2"/>
    <n v="8.25"/>
    <n v="41.25"/>
    <x v="772"/>
    <x v="619"/>
    <x v="667"/>
    <s v="94 Del Mar Lane"/>
    <x v="350"/>
    <x v="0"/>
    <n v="93907"/>
    <x v="1"/>
  </r>
  <r>
    <x v="805"/>
    <x v="613"/>
    <x v="773"/>
    <x v="35"/>
    <n v="4"/>
    <x v="0"/>
    <x v="1"/>
    <x v="2"/>
    <n v="7.169999999999999"/>
    <n v="28.679999999999996"/>
    <x v="773"/>
    <x v="620"/>
    <x v="668"/>
    <s v="24 Bowman Point"/>
    <x v="42"/>
    <x v="0"/>
    <n v="33345"/>
    <x v="0"/>
  </r>
  <r>
    <x v="806"/>
    <x v="611"/>
    <x v="774"/>
    <x v="26"/>
    <n v="1"/>
    <x v="3"/>
    <x v="0"/>
    <x v="1"/>
    <n v="4.3650000000000002"/>
    <n v="4.3650000000000002"/>
    <x v="774"/>
    <x v="621"/>
    <x v="2"/>
    <s v="903 Scoville Court"/>
    <x v="87"/>
    <x v="0"/>
    <n v="88553"/>
    <x v="1"/>
  </r>
  <r>
    <x v="807"/>
    <x v="493"/>
    <x v="760"/>
    <x v="23"/>
    <n v="2"/>
    <x v="2"/>
    <x v="0"/>
    <x v="1"/>
    <n v="4.125"/>
    <n v="8.25"/>
    <x v="760"/>
    <x v="607"/>
    <x v="656"/>
    <s v="4 Tony Circle"/>
    <x v="101"/>
    <x v="0"/>
    <n v="73167"/>
    <x v="0"/>
  </r>
  <r>
    <x v="808"/>
    <x v="614"/>
    <x v="775"/>
    <x v="23"/>
    <n v="2"/>
    <x v="2"/>
    <x v="0"/>
    <x v="1"/>
    <n v="4.125"/>
    <n v="8.25"/>
    <x v="775"/>
    <x v="622"/>
    <x v="669"/>
    <s v="6 Tomscot Hill"/>
    <x v="117"/>
    <x v="0"/>
    <n v="22313"/>
    <x v="0"/>
  </r>
  <r>
    <x v="809"/>
    <x v="151"/>
    <x v="776"/>
    <x v="14"/>
    <n v="6"/>
    <x v="1"/>
    <x v="2"/>
    <x v="2"/>
    <n v="5.97"/>
    <n v="35.82"/>
    <x v="776"/>
    <x v="623"/>
    <x v="670"/>
    <s v="36 Atwood Plaza"/>
    <x v="192"/>
    <x v="0"/>
    <n v="21290"/>
    <x v="0"/>
  </r>
  <r>
    <x v="810"/>
    <x v="489"/>
    <x v="777"/>
    <x v="47"/>
    <n v="6"/>
    <x v="2"/>
    <x v="2"/>
    <x v="3"/>
    <n v="27.945"/>
    <n v="167.67000000000002"/>
    <x v="777"/>
    <x v="624"/>
    <x v="2"/>
    <s v="029 Bluejay Circle"/>
    <x v="98"/>
    <x v="0"/>
    <n v="47732"/>
    <x v="1"/>
  </r>
  <r>
    <x v="811"/>
    <x v="615"/>
    <x v="778"/>
    <x v="37"/>
    <n v="2"/>
    <x v="1"/>
    <x v="0"/>
    <x v="3"/>
    <n v="25.874999999999996"/>
    <n v="51.749999999999993"/>
    <x v="778"/>
    <x v="2"/>
    <x v="671"/>
    <s v="49261 Merry Crossing"/>
    <x v="227"/>
    <x v="0"/>
    <n v="30045"/>
    <x v="0"/>
  </r>
  <r>
    <x v="812"/>
    <x v="616"/>
    <x v="779"/>
    <x v="13"/>
    <n v="3"/>
    <x v="1"/>
    <x v="2"/>
    <x v="1"/>
    <n v="2.9849999999999999"/>
    <n v="8.9550000000000001"/>
    <x v="779"/>
    <x v="625"/>
    <x v="2"/>
    <s v="297 Fulton Way"/>
    <x v="351"/>
    <x v="0"/>
    <n v="36670"/>
    <x v="0"/>
  </r>
  <r>
    <x v="813"/>
    <x v="578"/>
    <x v="780"/>
    <x v="38"/>
    <n v="6"/>
    <x v="2"/>
    <x v="1"/>
    <x v="2"/>
    <n v="8.91"/>
    <n v="53.46"/>
    <x v="780"/>
    <x v="2"/>
    <x v="672"/>
    <s v="80 Oak Alley"/>
    <x v="67"/>
    <x v="0"/>
    <n v="79705"/>
    <x v="1"/>
  </r>
  <r>
    <x v="814"/>
    <x v="617"/>
    <x v="781"/>
    <x v="1"/>
    <n v="6"/>
    <x v="1"/>
    <x v="1"/>
    <x v="1"/>
    <n v="3.8849999999999998"/>
    <n v="23.31"/>
    <x v="781"/>
    <x v="626"/>
    <x v="673"/>
    <s v="676 Mcbride Lane"/>
    <x v="352"/>
    <x v="0"/>
    <n v="33023"/>
    <x v="0"/>
  </r>
  <r>
    <x v="814"/>
    <x v="617"/>
    <x v="781"/>
    <x v="6"/>
    <n v="2"/>
    <x v="1"/>
    <x v="0"/>
    <x v="1"/>
    <n v="3.375"/>
    <n v="6.75"/>
    <x v="781"/>
    <x v="626"/>
    <x v="673"/>
    <s v="676 Mcbride Lane"/>
    <x v="352"/>
    <x v="0"/>
    <n v="33023"/>
    <x v="0"/>
  </r>
  <r>
    <x v="815"/>
    <x v="155"/>
    <x v="782"/>
    <x v="31"/>
    <n v="1"/>
    <x v="3"/>
    <x v="2"/>
    <x v="2"/>
    <n v="7.77"/>
    <n v="7.77"/>
    <x v="782"/>
    <x v="627"/>
    <x v="674"/>
    <s v="490 Elmside Court"/>
    <x v="231"/>
    <x v="0"/>
    <n v="95973"/>
    <x v="0"/>
  </r>
  <r>
    <x v="816"/>
    <x v="461"/>
    <x v="783"/>
    <x v="29"/>
    <n v="4"/>
    <x v="3"/>
    <x v="2"/>
    <x v="3"/>
    <n v="29.784999999999997"/>
    <n v="119.13999999999999"/>
    <x v="783"/>
    <x v="628"/>
    <x v="2"/>
    <s v="0010 Dayton Crossing"/>
    <x v="79"/>
    <x v="0"/>
    <n v="78737"/>
    <x v="0"/>
  </r>
  <r>
    <x v="817"/>
    <x v="87"/>
    <x v="784"/>
    <x v="15"/>
    <n v="2"/>
    <x v="1"/>
    <x v="2"/>
    <x v="0"/>
    <n v="9.9499999999999993"/>
    <n v="19.899999999999999"/>
    <x v="784"/>
    <x v="629"/>
    <x v="2"/>
    <s v="111 Mosinee Alley"/>
    <x v="87"/>
    <x v="0"/>
    <n v="88546"/>
    <x v="1"/>
  </r>
  <r>
    <x v="818"/>
    <x v="618"/>
    <x v="785"/>
    <x v="35"/>
    <n v="5"/>
    <x v="0"/>
    <x v="1"/>
    <x v="2"/>
    <n v="7.169999999999999"/>
    <n v="35.849999999999994"/>
    <x v="785"/>
    <x v="630"/>
    <x v="675"/>
    <s v="52731 Fair Oaks Way"/>
    <x v="22"/>
    <x v="0"/>
    <n v="25326"/>
    <x v="0"/>
  </r>
  <r>
    <x v="819"/>
    <x v="619"/>
    <x v="786"/>
    <x v="29"/>
    <n v="3"/>
    <x v="3"/>
    <x v="2"/>
    <x v="3"/>
    <n v="29.784999999999997"/>
    <n v="89.35499999999999"/>
    <x v="786"/>
    <x v="631"/>
    <x v="676"/>
    <s v="25669 Spohn Plaza"/>
    <x v="311"/>
    <x v="0"/>
    <n v="18105"/>
    <x v="1"/>
  </r>
  <r>
    <x v="820"/>
    <x v="440"/>
    <x v="760"/>
    <x v="26"/>
    <n v="2"/>
    <x v="3"/>
    <x v="0"/>
    <x v="1"/>
    <n v="4.3650000000000002"/>
    <n v="8.73"/>
    <x v="760"/>
    <x v="607"/>
    <x v="656"/>
    <s v="4 Tony Circle"/>
    <x v="101"/>
    <x v="0"/>
    <n v="73167"/>
    <x v="0"/>
  </r>
  <r>
    <x v="821"/>
    <x v="489"/>
    <x v="787"/>
    <x v="5"/>
    <n v="5"/>
    <x v="0"/>
    <x v="1"/>
    <x v="3"/>
    <n v="27.484999999999996"/>
    <n v="137.42499999999998"/>
    <x v="787"/>
    <x v="632"/>
    <x v="677"/>
    <s v="79075 Helena Road"/>
    <x v="344"/>
    <x v="0"/>
    <n v="34643"/>
    <x v="1"/>
  </r>
  <r>
    <x v="822"/>
    <x v="620"/>
    <x v="788"/>
    <x v="27"/>
    <n v="4"/>
    <x v="3"/>
    <x v="0"/>
    <x v="2"/>
    <n v="8.73"/>
    <n v="34.92"/>
    <x v="788"/>
    <x v="633"/>
    <x v="678"/>
    <s v="8279 Old Gate Lane"/>
    <x v="97"/>
    <x v="0"/>
    <n v="58122"/>
    <x v="1"/>
  </r>
  <r>
    <x v="823"/>
    <x v="621"/>
    <x v="789"/>
    <x v="44"/>
    <n v="6"/>
    <x v="1"/>
    <x v="1"/>
    <x v="3"/>
    <n v="29.784999999999997"/>
    <n v="178.70999999999998"/>
    <x v="789"/>
    <x v="634"/>
    <x v="679"/>
    <s v="37 Ridgeway Street"/>
    <x v="321"/>
    <x v="0"/>
    <n v="72905"/>
    <x v="1"/>
  </r>
  <r>
    <x v="824"/>
    <x v="374"/>
    <x v="790"/>
    <x v="37"/>
    <n v="1"/>
    <x v="1"/>
    <x v="0"/>
    <x v="3"/>
    <n v="25.874999999999996"/>
    <n v="25.874999999999996"/>
    <x v="790"/>
    <x v="2"/>
    <x v="680"/>
    <s v="67 Annamark Street"/>
    <x v="269"/>
    <x v="0"/>
    <n v="33811"/>
    <x v="1"/>
  </r>
  <r>
    <x v="825"/>
    <x v="345"/>
    <x v="791"/>
    <x v="7"/>
    <n v="6"/>
    <x v="3"/>
    <x v="2"/>
    <x v="0"/>
    <n v="12.95"/>
    <n v="77.699999999999989"/>
    <x v="791"/>
    <x v="635"/>
    <x v="681"/>
    <s v="85 Calypso Place"/>
    <x v="203"/>
    <x v="0"/>
    <n v="37924"/>
    <x v="0"/>
  </r>
  <r>
    <x v="826"/>
    <x v="622"/>
    <x v="792"/>
    <x v="0"/>
    <n v="1"/>
    <x v="0"/>
    <x v="0"/>
    <x v="0"/>
    <n v="9.9499999999999993"/>
    <n v="9.9499999999999993"/>
    <x v="792"/>
    <x v="636"/>
    <x v="682"/>
    <s v="7552 Dottie Road"/>
    <x v="17"/>
    <x v="0"/>
    <n v="90030"/>
    <x v="0"/>
  </r>
  <r>
    <x v="827"/>
    <x v="623"/>
    <x v="793"/>
    <x v="28"/>
    <n v="2"/>
    <x v="3"/>
    <x v="0"/>
    <x v="0"/>
    <n v="14.55"/>
    <n v="29.1"/>
    <x v="793"/>
    <x v="637"/>
    <x v="683"/>
    <s v="218 Elka Trail"/>
    <x v="218"/>
    <x v="0"/>
    <n v="33169"/>
    <x v="0"/>
  </r>
  <r>
    <x v="828"/>
    <x v="354"/>
    <x v="794"/>
    <x v="40"/>
    <n v="6"/>
    <x v="0"/>
    <x v="1"/>
    <x v="1"/>
    <n v="3.5849999999999995"/>
    <n v="21.509999999999998"/>
    <x v="794"/>
    <x v="638"/>
    <x v="684"/>
    <s v="850 Jenna Court"/>
    <x v="328"/>
    <x v="1"/>
    <s v="H23"/>
    <x v="1"/>
  </r>
  <r>
    <x v="829"/>
    <x v="624"/>
    <x v="795"/>
    <x v="8"/>
    <n v="1"/>
    <x v="1"/>
    <x v="0"/>
    <x v="2"/>
    <n v="6.75"/>
    <n v="6.75"/>
    <x v="795"/>
    <x v="639"/>
    <x v="685"/>
    <s v="526 Onsgard Park"/>
    <x v="22"/>
    <x v="0"/>
    <n v="25362"/>
    <x v="0"/>
  </r>
  <r>
    <x v="830"/>
    <x v="561"/>
    <x v="796"/>
    <x v="14"/>
    <n v="3"/>
    <x v="1"/>
    <x v="2"/>
    <x v="2"/>
    <n v="5.97"/>
    <n v="17.91"/>
    <x v="796"/>
    <x v="640"/>
    <x v="686"/>
    <s v="16 Prentice Court"/>
    <x v="353"/>
    <x v="1"/>
    <s v="A63"/>
    <x v="1"/>
  </r>
  <r>
    <x v="831"/>
    <x v="42"/>
    <x v="797"/>
    <x v="44"/>
    <n v="1"/>
    <x v="1"/>
    <x v="1"/>
    <x v="3"/>
    <n v="29.784999999999997"/>
    <n v="29.784999999999997"/>
    <x v="797"/>
    <x v="641"/>
    <x v="2"/>
    <s v="433 Caliangt Park"/>
    <x v="354"/>
    <x v="1"/>
    <s v="H18"/>
    <x v="0"/>
  </r>
  <r>
    <x v="832"/>
    <x v="267"/>
    <x v="798"/>
    <x v="2"/>
    <n v="5"/>
    <x v="2"/>
    <x v="0"/>
    <x v="2"/>
    <n v="8.25"/>
    <n v="41.25"/>
    <x v="798"/>
    <x v="642"/>
    <x v="687"/>
    <s v="30 Dixon Trail"/>
    <x v="171"/>
    <x v="0"/>
    <n v="33064"/>
    <x v="0"/>
  </r>
  <r>
    <x v="833"/>
    <x v="625"/>
    <x v="799"/>
    <x v="12"/>
    <n v="3"/>
    <x v="0"/>
    <x v="0"/>
    <x v="2"/>
    <n v="5.97"/>
    <n v="17.91"/>
    <x v="799"/>
    <x v="2"/>
    <x v="688"/>
    <s v="713 Hayes Junction"/>
    <x v="155"/>
    <x v="0"/>
    <n v="94297"/>
    <x v="0"/>
  </r>
  <r>
    <x v="834"/>
    <x v="616"/>
    <x v="800"/>
    <x v="9"/>
    <n v="1"/>
    <x v="2"/>
    <x v="2"/>
    <x v="2"/>
    <n v="7.29"/>
    <n v="7.29"/>
    <x v="800"/>
    <x v="643"/>
    <x v="689"/>
    <s v="05 Bobwhite Pass"/>
    <x v="20"/>
    <x v="1"/>
    <s v="D04"/>
    <x v="0"/>
  </r>
  <r>
    <x v="835"/>
    <x v="626"/>
    <x v="801"/>
    <x v="33"/>
    <n v="2"/>
    <x v="2"/>
    <x v="1"/>
    <x v="0"/>
    <n v="14.85"/>
    <n v="29.7"/>
    <x v="801"/>
    <x v="644"/>
    <x v="690"/>
    <s v="3162 Arizona Way"/>
    <x v="355"/>
    <x v="2"/>
    <s v="KW10"/>
    <x v="0"/>
  </r>
  <r>
    <x v="836"/>
    <x v="52"/>
    <x v="802"/>
    <x v="10"/>
    <n v="2"/>
    <x v="1"/>
    <x v="0"/>
    <x v="0"/>
    <n v="11.25"/>
    <n v="22.5"/>
    <x v="802"/>
    <x v="645"/>
    <x v="691"/>
    <s v="41 Coolidge Way"/>
    <x v="228"/>
    <x v="0"/>
    <n v="28805"/>
    <x v="1"/>
  </r>
  <r>
    <x v="837"/>
    <x v="622"/>
    <x v="795"/>
    <x v="36"/>
    <n v="4"/>
    <x v="0"/>
    <x v="0"/>
    <x v="1"/>
    <n v="2.9849999999999999"/>
    <n v="11.94"/>
    <x v="795"/>
    <x v="639"/>
    <x v="685"/>
    <s v="526 Onsgard Park"/>
    <x v="22"/>
    <x v="0"/>
    <n v="25362"/>
    <x v="0"/>
  </r>
  <r>
    <x v="838"/>
    <x v="627"/>
    <x v="803"/>
    <x v="3"/>
    <n v="2"/>
    <x v="1"/>
    <x v="1"/>
    <x v="0"/>
    <n v="12.95"/>
    <n v="25.9"/>
    <x v="803"/>
    <x v="646"/>
    <x v="692"/>
    <s v="90235 Holy Cross Parkway"/>
    <x v="6"/>
    <x v="0"/>
    <n v="77281"/>
    <x v="1"/>
  </r>
  <r>
    <x v="839"/>
    <x v="628"/>
    <x v="804"/>
    <x v="27"/>
    <n v="5"/>
    <x v="3"/>
    <x v="0"/>
    <x v="2"/>
    <n v="8.73"/>
    <n v="43.650000000000006"/>
    <x v="804"/>
    <x v="647"/>
    <x v="693"/>
    <s v="725 Autumn Leaf Place"/>
    <x v="82"/>
    <x v="1"/>
    <s v="A86"/>
    <x v="1"/>
  </r>
  <r>
    <x v="839"/>
    <x v="628"/>
    <x v="804"/>
    <x v="42"/>
    <n v="6"/>
    <x v="1"/>
    <x v="1"/>
    <x v="2"/>
    <n v="7.77"/>
    <n v="46.62"/>
    <x v="804"/>
    <x v="647"/>
    <x v="693"/>
    <s v="725 Autumn Leaf Place"/>
    <x v="82"/>
    <x v="1"/>
    <s v="A86"/>
    <x v="1"/>
  </r>
  <r>
    <x v="840"/>
    <x v="629"/>
    <x v="805"/>
    <x v="24"/>
    <n v="3"/>
    <x v="3"/>
    <x v="1"/>
    <x v="2"/>
    <n v="9.51"/>
    <n v="28.53"/>
    <x v="805"/>
    <x v="648"/>
    <x v="694"/>
    <s v="28834 Wayridge Lane"/>
    <x v="55"/>
    <x v="0"/>
    <n v="7195"/>
    <x v="1"/>
  </r>
  <r>
    <x v="841"/>
    <x v="630"/>
    <x v="806"/>
    <x v="5"/>
    <n v="1"/>
    <x v="0"/>
    <x v="1"/>
    <x v="3"/>
    <n v="27.484999999999996"/>
    <n v="27.484999999999996"/>
    <x v="806"/>
    <x v="2"/>
    <x v="695"/>
    <s v="55 Buhler Pass"/>
    <x v="208"/>
    <x v="0"/>
    <n v="98195"/>
    <x v="0"/>
  </r>
  <r>
    <x v="842"/>
    <x v="631"/>
    <x v="807"/>
    <x v="21"/>
    <n v="3"/>
    <x v="2"/>
    <x v="2"/>
    <x v="1"/>
    <n v="3.645"/>
    <n v="10.935"/>
    <x v="807"/>
    <x v="2"/>
    <x v="696"/>
    <s v="643 Logan Plaza"/>
    <x v="14"/>
    <x v="0"/>
    <n v="80150"/>
    <x v="1"/>
  </r>
  <r>
    <x v="843"/>
    <x v="229"/>
    <x v="808"/>
    <x v="40"/>
    <n v="2"/>
    <x v="0"/>
    <x v="1"/>
    <x v="1"/>
    <n v="3.5849999999999995"/>
    <n v="7.169999999999999"/>
    <x v="808"/>
    <x v="649"/>
    <x v="697"/>
    <s v="2 Nelson Alley"/>
    <x v="356"/>
    <x v="0"/>
    <n v="61105"/>
    <x v="1"/>
  </r>
  <r>
    <x v="844"/>
    <x v="632"/>
    <x v="809"/>
    <x v="1"/>
    <n v="6"/>
    <x v="1"/>
    <x v="1"/>
    <x v="1"/>
    <n v="3.8849999999999998"/>
    <n v="23.31"/>
    <x v="809"/>
    <x v="2"/>
    <x v="698"/>
    <s v="5 Moose Terrace"/>
    <x v="332"/>
    <x v="0"/>
    <n v="59112"/>
    <x v="0"/>
  </r>
  <r>
    <x v="845"/>
    <x v="633"/>
    <x v="810"/>
    <x v="17"/>
    <n v="5"/>
    <x v="1"/>
    <x v="2"/>
    <x v="3"/>
    <n v="22.884999999999998"/>
    <n v="114.42499999999998"/>
    <x v="810"/>
    <x v="650"/>
    <x v="699"/>
    <s v="84 Sutherland Alley"/>
    <x v="35"/>
    <x v="0"/>
    <n v="80243"/>
    <x v="0"/>
  </r>
  <r>
    <x v="846"/>
    <x v="95"/>
    <x v="811"/>
    <x v="37"/>
    <n v="3"/>
    <x v="1"/>
    <x v="0"/>
    <x v="3"/>
    <n v="25.874999999999996"/>
    <n v="77.624999999999986"/>
    <x v="811"/>
    <x v="651"/>
    <x v="700"/>
    <s v="82499 Mallard Lane"/>
    <x v="134"/>
    <x v="0"/>
    <n v="74108"/>
    <x v="0"/>
  </r>
  <r>
    <x v="847"/>
    <x v="521"/>
    <x v="812"/>
    <x v="34"/>
    <n v="1"/>
    <x v="0"/>
    <x v="2"/>
    <x v="2"/>
    <n v="5.3699999999999992"/>
    <n v="5.3699999999999992"/>
    <x v="812"/>
    <x v="652"/>
    <x v="701"/>
    <s v="66184 Melby Avenue"/>
    <x v="74"/>
    <x v="0"/>
    <n v="93704"/>
    <x v="0"/>
  </r>
  <r>
    <x v="848"/>
    <x v="76"/>
    <x v="813"/>
    <x v="18"/>
    <n v="6"/>
    <x v="0"/>
    <x v="2"/>
    <x v="3"/>
    <n v="20.584999999999997"/>
    <n v="123.50999999999999"/>
    <x v="813"/>
    <x v="653"/>
    <x v="702"/>
    <s v="56 Hollow Ridge Circle"/>
    <x v="357"/>
    <x v="1"/>
    <s v="V31"/>
    <x v="1"/>
  </r>
  <r>
    <x v="849"/>
    <x v="634"/>
    <x v="814"/>
    <x v="27"/>
    <n v="2"/>
    <x v="3"/>
    <x v="0"/>
    <x v="2"/>
    <n v="8.73"/>
    <n v="17.46"/>
    <x v="814"/>
    <x v="654"/>
    <x v="703"/>
    <s v="59992 Canary Crossing"/>
    <x v="204"/>
    <x v="0"/>
    <n v="94154"/>
    <x v="1"/>
  </r>
  <r>
    <x v="850"/>
    <x v="635"/>
    <x v="815"/>
    <x v="46"/>
    <n v="3"/>
    <x v="2"/>
    <x v="1"/>
    <x v="1"/>
    <n v="4.4550000000000001"/>
    <n v="13.365"/>
    <x v="815"/>
    <x v="655"/>
    <x v="704"/>
    <s v="72997 Annamark Plaza"/>
    <x v="351"/>
    <x v="0"/>
    <n v="36689"/>
    <x v="1"/>
  </r>
  <r>
    <x v="851"/>
    <x v="636"/>
    <x v="816"/>
    <x v="1"/>
    <n v="2"/>
    <x v="1"/>
    <x v="1"/>
    <x v="1"/>
    <n v="3.8849999999999998"/>
    <n v="7.77"/>
    <x v="816"/>
    <x v="656"/>
    <x v="705"/>
    <s v="7351 Sloan Pass"/>
    <x v="204"/>
    <x v="0"/>
    <n v="94110"/>
    <x v="0"/>
  </r>
  <r>
    <x v="852"/>
    <x v="637"/>
    <x v="817"/>
    <x v="22"/>
    <n v="1"/>
    <x v="0"/>
    <x v="2"/>
    <x v="1"/>
    <n v="2.6849999999999996"/>
    <n v="2.6849999999999996"/>
    <x v="817"/>
    <x v="657"/>
    <x v="706"/>
    <s v="1866 Ohio Point"/>
    <x v="168"/>
    <x v="0"/>
    <n v="11470"/>
    <x v="0"/>
  </r>
  <r>
    <x v="853"/>
    <x v="182"/>
    <x v="810"/>
    <x v="18"/>
    <n v="1"/>
    <x v="0"/>
    <x v="2"/>
    <x v="3"/>
    <n v="20.584999999999997"/>
    <n v="20.584999999999997"/>
    <x v="810"/>
    <x v="650"/>
    <x v="699"/>
    <s v="84 Sutherland Alley"/>
    <x v="35"/>
    <x v="0"/>
    <n v="80243"/>
    <x v="0"/>
  </r>
  <r>
    <x v="854"/>
    <x v="479"/>
    <x v="818"/>
    <x v="17"/>
    <n v="5"/>
    <x v="1"/>
    <x v="2"/>
    <x v="3"/>
    <n v="22.884999999999998"/>
    <n v="114.42499999999998"/>
    <x v="818"/>
    <x v="658"/>
    <x v="707"/>
    <s v="836 Towne Court"/>
    <x v="236"/>
    <x v="0"/>
    <n v="92165"/>
    <x v="0"/>
  </r>
  <r>
    <x v="855"/>
    <x v="638"/>
    <x v="819"/>
    <x v="23"/>
    <n v="5"/>
    <x v="2"/>
    <x v="0"/>
    <x v="1"/>
    <n v="4.125"/>
    <n v="20.625"/>
    <x v="819"/>
    <x v="659"/>
    <x v="708"/>
    <s v="56 Ridge Oak Point"/>
    <x v="229"/>
    <x v="2"/>
    <s v="PR1"/>
    <x v="1"/>
  </r>
  <r>
    <x v="856"/>
    <x v="639"/>
    <x v="820"/>
    <x v="24"/>
    <n v="6"/>
    <x v="3"/>
    <x v="1"/>
    <x v="2"/>
    <n v="9.51"/>
    <n v="57.06"/>
    <x v="820"/>
    <x v="660"/>
    <x v="2"/>
    <s v="528 Debs Terrace"/>
    <x v="291"/>
    <x v="0"/>
    <n v="15250"/>
    <x v="0"/>
  </r>
  <r>
    <x v="857"/>
    <x v="640"/>
    <x v="821"/>
    <x v="18"/>
    <n v="4"/>
    <x v="0"/>
    <x v="2"/>
    <x v="3"/>
    <n v="20.584999999999997"/>
    <n v="82.339999999999989"/>
    <x v="821"/>
    <x v="2"/>
    <x v="709"/>
    <s v="5873 Lake View Parkway"/>
    <x v="358"/>
    <x v="1"/>
    <s v="H12"/>
    <x v="0"/>
  </r>
  <r>
    <x v="858"/>
    <x v="612"/>
    <x v="822"/>
    <x v="30"/>
    <n v="5"/>
    <x v="2"/>
    <x v="0"/>
    <x v="3"/>
    <n v="31.624999999999996"/>
    <n v="158.12499999999997"/>
    <x v="822"/>
    <x v="2"/>
    <x v="710"/>
    <s v="813 La Follette Place"/>
    <x v="9"/>
    <x v="0"/>
    <n v="10004"/>
    <x v="1"/>
  </r>
  <r>
    <x v="859"/>
    <x v="641"/>
    <x v="823"/>
    <x v="34"/>
    <n v="6"/>
    <x v="0"/>
    <x v="2"/>
    <x v="2"/>
    <n v="5.3699999999999992"/>
    <n v="32.22"/>
    <x v="823"/>
    <x v="661"/>
    <x v="711"/>
    <s v="58 Carpenter Pass"/>
    <x v="208"/>
    <x v="0"/>
    <n v="98148"/>
    <x v="0"/>
  </r>
  <r>
    <x v="860"/>
    <x v="4"/>
    <x v="824"/>
    <x v="45"/>
    <n v="2"/>
    <x v="2"/>
    <x v="2"/>
    <x v="0"/>
    <n v="12.15"/>
    <n v="24.3"/>
    <x v="824"/>
    <x v="662"/>
    <x v="712"/>
    <s v="471 Sage Center"/>
    <x v="40"/>
    <x v="2"/>
    <s v="B40"/>
    <x v="1"/>
  </r>
  <r>
    <x v="861"/>
    <x v="642"/>
    <x v="825"/>
    <x v="35"/>
    <n v="5"/>
    <x v="0"/>
    <x v="1"/>
    <x v="2"/>
    <n v="7.169999999999999"/>
    <n v="35.849999999999994"/>
    <x v="825"/>
    <x v="2"/>
    <x v="713"/>
    <s v="19 Ridgeway Road"/>
    <x v="359"/>
    <x v="0"/>
    <n v="49018"/>
    <x v="1"/>
  </r>
  <r>
    <x v="862"/>
    <x v="219"/>
    <x v="822"/>
    <x v="28"/>
    <n v="5"/>
    <x v="3"/>
    <x v="0"/>
    <x v="0"/>
    <n v="14.55"/>
    <n v="72.75"/>
    <x v="822"/>
    <x v="2"/>
    <x v="710"/>
    <s v="813 La Follette Place"/>
    <x v="9"/>
    <x v="0"/>
    <n v="10004"/>
    <x v="1"/>
  </r>
  <r>
    <x v="863"/>
    <x v="643"/>
    <x v="826"/>
    <x v="32"/>
    <n v="3"/>
    <x v="3"/>
    <x v="1"/>
    <x v="0"/>
    <n v="15.85"/>
    <n v="47.55"/>
    <x v="826"/>
    <x v="2"/>
    <x v="714"/>
    <s v="34010 Kensington Trail"/>
    <x v="360"/>
    <x v="1"/>
    <s v="D11"/>
    <x v="1"/>
  </r>
  <r>
    <x v="864"/>
    <x v="644"/>
    <x v="827"/>
    <x v="40"/>
    <n v="1"/>
    <x v="0"/>
    <x v="1"/>
    <x v="1"/>
    <n v="3.5849999999999995"/>
    <n v="3.5849999999999995"/>
    <x v="827"/>
    <x v="663"/>
    <x v="715"/>
    <s v="27430 Fairfield Parkway"/>
    <x v="6"/>
    <x v="0"/>
    <n v="77070"/>
    <x v="0"/>
  </r>
  <r>
    <x v="865"/>
    <x v="136"/>
    <x v="828"/>
    <x v="30"/>
    <n v="5"/>
    <x v="2"/>
    <x v="0"/>
    <x v="3"/>
    <n v="31.624999999999996"/>
    <n v="158.12499999999997"/>
    <x v="828"/>
    <x v="664"/>
    <x v="716"/>
    <s v="51 Sunfield Crossing"/>
    <x v="159"/>
    <x v="0"/>
    <n v="45249"/>
    <x v="1"/>
  </r>
  <r>
    <x v="866"/>
    <x v="645"/>
    <x v="829"/>
    <x v="27"/>
    <n v="2"/>
    <x v="3"/>
    <x v="0"/>
    <x v="2"/>
    <n v="8.73"/>
    <n v="17.46"/>
    <x v="829"/>
    <x v="665"/>
    <x v="717"/>
    <s v="1815 Annamark Way"/>
    <x v="74"/>
    <x v="0"/>
    <n v="93704"/>
    <x v="1"/>
  </r>
  <r>
    <x v="867"/>
    <x v="646"/>
    <x v="830"/>
    <x v="44"/>
    <n v="5"/>
    <x v="1"/>
    <x v="1"/>
    <x v="3"/>
    <n v="29.784999999999997"/>
    <n v="148.92499999999998"/>
    <x v="830"/>
    <x v="666"/>
    <x v="718"/>
    <s v="0244 Northfield Place"/>
    <x v="50"/>
    <x v="0"/>
    <n v="55123"/>
    <x v="1"/>
  </r>
  <r>
    <x v="868"/>
    <x v="647"/>
    <x v="831"/>
    <x v="8"/>
    <n v="6"/>
    <x v="1"/>
    <x v="0"/>
    <x v="2"/>
    <n v="6.75"/>
    <n v="40.5"/>
    <x v="831"/>
    <x v="2"/>
    <x v="719"/>
    <s v="7464 Nobel Way"/>
    <x v="87"/>
    <x v="0"/>
    <n v="88519"/>
    <x v="0"/>
  </r>
  <r>
    <x v="869"/>
    <x v="591"/>
    <x v="832"/>
    <x v="8"/>
    <n v="4"/>
    <x v="1"/>
    <x v="0"/>
    <x v="2"/>
    <n v="6.75"/>
    <n v="27"/>
    <x v="832"/>
    <x v="667"/>
    <x v="720"/>
    <s v="99138 Waywood Junction"/>
    <x v="111"/>
    <x v="0"/>
    <n v="50981"/>
    <x v="0"/>
  </r>
  <r>
    <x v="870"/>
    <x v="648"/>
    <x v="833"/>
    <x v="7"/>
    <n v="3"/>
    <x v="3"/>
    <x v="2"/>
    <x v="0"/>
    <n v="12.95"/>
    <n v="38.849999999999994"/>
    <x v="833"/>
    <x v="668"/>
    <x v="721"/>
    <s v="5546 Kensington Hill"/>
    <x v="8"/>
    <x v="0"/>
    <n v="97240"/>
    <x v="1"/>
  </r>
  <r>
    <x v="871"/>
    <x v="191"/>
    <x v="834"/>
    <x v="41"/>
    <n v="5"/>
    <x v="0"/>
    <x v="1"/>
    <x v="0"/>
    <n v="11.95"/>
    <n v="59.75"/>
    <x v="834"/>
    <x v="669"/>
    <x v="722"/>
    <s v="94417 Boyd Trail"/>
    <x v="6"/>
    <x v="0"/>
    <n v="77070"/>
    <x v="1"/>
  </r>
  <r>
    <x v="872"/>
    <x v="649"/>
    <x v="835"/>
    <x v="40"/>
    <n v="3"/>
    <x v="0"/>
    <x v="1"/>
    <x v="1"/>
    <n v="3.5849999999999995"/>
    <n v="10.754999999999999"/>
    <x v="835"/>
    <x v="2"/>
    <x v="723"/>
    <s v="9 Westerfield Place"/>
    <x v="285"/>
    <x v="0"/>
    <n v="27705"/>
    <x v="1"/>
  </r>
  <r>
    <x v="873"/>
    <x v="553"/>
    <x v="836"/>
    <x v="17"/>
    <n v="4"/>
    <x v="1"/>
    <x v="2"/>
    <x v="3"/>
    <n v="22.884999999999998"/>
    <n v="91.539999999999992"/>
    <x v="836"/>
    <x v="670"/>
    <x v="724"/>
    <s v="6511 Haas Road"/>
    <x v="36"/>
    <x v="0"/>
    <n v="2298"/>
    <x v="1"/>
  </r>
  <r>
    <x v="874"/>
    <x v="584"/>
    <x v="837"/>
    <x v="10"/>
    <n v="4"/>
    <x v="1"/>
    <x v="0"/>
    <x v="0"/>
    <n v="11.25"/>
    <n v="45"/>
    <x v="837"/>
    <x v="671"/>
    <x v="725"/>
    <s v="7791 Westend Point"/>
    <x v="41"/>
    <x v="0"/>
    <n v="20226"/>
    <x v="0"/>
  </r>
  <r>
    <x v="875"/>
    <x v="650"/>
    <x v="838"/>
    <x v="20"/>
    <n v="6"/>
    <x v="0"/>
    <x v="0"/>
    <x v="3"/>
    <n v="22.884999999999998"/>
    <n v="137.31"/>
    <x v="838"/>
    <x v="2"/>
    <x v="726"/>
    <s v="596 Manufacturers Alley"/>
    <x v="140"/>
    <x v="0"/>
    <n v="12205"/>
    <x v="0"/>
  </r>
  <r>
    <x v="876"/>
    <x v="121"/>
    <x v="839"/>
    <x v="8"/>
    <n v="1"/>
    <x v="1"/>
    <x v="0"/>
    <x v="2"/>
    <n v="6.75"/>
    <n v="6.75"/>
    <x v="839"/>
    <x v="672"/>
    <x v="727"/>
    <s v="949 Nobel Plaza"/>
    <x v="2"/>
    <x v="0"/>
    <n v="85732"/>
    <x v="1"/>
  </r>
  <r>
    <x v="877"/>
    <x v="472"/>
    <x v="840"/>
    <x v="10"/>
    <n v="4"/>
    <x v="1"/>
    <x v="0"/>
    <x v="0"/>
    <n v="11.25"/>
    <n v="45"/>
    <x v="840"/>
    <x v="673"/>
    <x v="728"/>
    <s v="86 Pine View Pass"/>
    <x v="124"/>
    <x v="0"/>
    <n v="36195"/>
    <x v="1"/>
  </r>
  <r>
    <x v="878"/>
    <x v="594"/>
    <x v="841"/>
    <x v="47"/>
    <n v="3"/>
    <x v="2"/>
    <x v="2"/>
    <x v="3"/>
    <n v="27.945"/>
    <n v="83.835000000000008"/>
    <x v="841"/>
    <x v="674"/>
    <x v="729"/>
    <s v="2900 Pennsylvania Court"/>
    <x v="361"/>
    <x v="0"/>
    <n v="99709"/>
    <x v="0"/>
  </r>
  <r>
    <x v="879"/>
    <x v="89"/>
    <x v="842"/>
    <x v="21"/>
    <n v="1"/>
    <x v="2"/>
    <x v="2"/>
    <x v="1"/>
    <n v="3.645"/>
    <n v="3.645"/>
    <x v="842"/>
    <x v="2"/>
    <x v="2"/>
    <s v="1235 Shopko Point"/>
    <x v="244"/>
    <x v="1"/>
    <s v="W34"/>
    <x v="0"/>
  </r>
  <r>
    <x v="880"/>
    <x v="651"/>
    <x v="843"/>
    <x v="8"/>
    <n v="1"/>
    <x v="1"/>
    <x v="0"/>
    <x v="2"/>
    <n v="6.75"/>
    <n v="6.75"/>
    <x v="843"/>
    <x v="675"/>
    <x v="730"/>
    <s v="5 Scott Lane"/>
    <x v="184"/>
    <x v="2"/>
    <s v="S8"/>
    <x v="1"/>
  </r>
  <r>
    <x v="880"/>
    <x v="651"/>
    <x v="843"/>
    <x v="9"/>
    <n v="3"/>
    <x v="2"/>
    <x v="2"/>
    <x v="2"/>
    <n v="7.29"/>
    <n v="21.87"/>
    <x v="843"/>
    <x v="675"/>
    <x v="730"/>
    <s v="5 Scott Lane"/>
    <x v="184"/>
    <x v="2"/>
    <s v="S8"/>
    <x v="1"/>
  </r>
  <r>
    <x v="881"/>
    <x v="249"/>
    <x v="844"/>
    <x v="22"/>
    <n v="5"/>
    <x v="0"/>
    <x v="2"/>
    <x v="1"/>
    <n v="2.6849999999999996"/>
    <n v="13.424999999999997"/>
    <x v="844"/>
    <x v="676"/>
    <x v="731"/>
    <s v="7995 Macpherson Drive"/>
    <x v="193"/>
    <x v="0"/>
    <n v="40515"/>
    <x v="0"/>
  </r>
  <r>
    <x v="882"/>
    <x v="652"/>
    <x v="845"/>
    <x v="18"/>
    <n v="6"/>
    <x v="0"/>
    <x v="2"/>
    <x v="3"/>
    <n v="20.584999999999997"/>
    <n v="123.50999999999999"/>
    <x v="845"/>
    <x v="677"/>
    <x v="732"/>
    <s v="227 Burning Wood Drive"/>
    <x v="18"/>
    <x v="0"/>
    <n v="49560"/>
    <x v="1"/>
  </r>
  <r>
    <x v="883"/>
    <x v="653"/>
    <x v="846"/>
    <x v="19"/>
    <n v="2"/>
    <x v="3"/>
    <x v="2"/>
    <x v="1"/>
    <n v="3.8849999999999998"/>
    <n v="7.77"/>
    <x v="846"/>
    <x v="678"/>
    <x v="733"/>
    <s v="6229 Dawn Junction"/>
    <x v="111"/>
    <x v="0"/>
    <n v="50369"/>
    <x v="1"/>
  </r>
  <r>
    <x v="884"/>
    <x v="177"/>
    <x v="847"/>
    <x v="10"/>
    <n v="6"/>
    <x v="1"/>
    <x v="0"/>
    <x v="0"/>
    <n v="11.25"/>
    <n v="67.5"/>
    <x v="847"/>
    <x v="2"/>
    <x v="2"/>
    <s v="35 Alpine Circle"/>
    <x v="325"/>
    <x v="0"/>
    <n v="19810"/>
    <x v="0"/>
  </r>
  <r>
    <x v="885"/>
    <x v="10"/>
    <x v="848"/>
    <x v="47"/>
    <n v="1"/>
    <x v="2"/>
    <x v="2"/>
    <x v="3"/>
    <n v="27.945"/>
    <n v="27.945"/>
    <x v="848"/>
    <x v="679"/>
    <x v="734"/>
    <s v="5251 Everett Way"/>
    <x v="79"/>
    <x v="0"/>
    <n v="78726"/>
    <x v="1"/>
  </r>
  <r>
    <x v="886"/>
    <x v="508"/>
    <x v="849"/>
    <x v="44"/>
    <n v="3"/>
    <x v="1"/>
    <x v="1"/>
    <x v="3"/>
    <n v="29.784999999999997"/>
    <n v="89.35499999999999"/>
    <x v="849"/>
    <x v="680"/>
    <x v="2"/>
    <s v="01678 4th Hill"/>
    <x v="327"/>
    <x v="0"/>
    <n v="32835"/>
    <x v="1"/>
  </r>
  <r>
    <x v="887"/>
    <x v="654"/>
    <x v="822"/>
    <x v="8"/>
    <n v="3"/>
    <x v="1"/>
    <x v="0"/>
    <x v="2"/>
    <n v="6.75"/>
    <n v="20.25"/>
    <x v="822"/>
    <x v="2"/>
    <x v="710"/>
    <s v="813 La Follette Place"/>
    <x v="9"/>
    <x v="0"/>
    <n v="10004"/>
    <x v="1"/>
  </r>
  <r>
    <x v="888"/>
    <x v="524"/>
    <x v="850"/>
    <x v="8"/>
    <n v="5"/>
    <x v="1"/>
    <x v="0"/>
    <x v="2"/>
    <n v="6.75"/>
    <n v="33.75"/>
    <x v="850"/>
    <x v="681"/>
    <x v="735"/>
    <s v="13130 Heffernan Point"/>
    <x v="41"/>
    <x v="0"/>
    <n v="20238"/>
    <x v="0"/>
  </r>
  <r>
    <x v="889"/>
    <x v="655"/>
    <x v="851"/>
    <x v="47"/>
    <n v="4"/>
    <x v="2"/>
    <x v="2"/>
    <x v="3"/>
    <n v="27.945"/>
    <n v="111.78"/>
    <x v="851"/>
    <x v="682"/>
    <x v="736"/>
    <s v="3 Jenifer Circle"/>
    <x v="8"/>
    <x v="0"/>
    <n v="97271"/>
    <x v="1"/>
  </r>
  <r>
    <x v="890"/>
    <x v="523"/>
    <x v="852"/>
    <x v="30"/>
    <n v="2"/>
    <x v="2"/>
    <x v="0"/>
    <x v="3"/>
    <n v="31.624999999999996"/>
    <n v="63.249999999999993"/>
    <x v="852"/>
    <x v="683"/>
    <x v="2"/>
    <s v="30867 Magdeline Way"/>
    <x v="9"/>
    <x v="0"/>
    <n v="10004"/>
    <x v="0"/>
  </r>
  <r>
    <x v="891"/>
    <x v="656"/>
    <x v="853"/>
    <x v="46"/>
    <n v="2"/>
    <x v="2"/>
    <x v="1"/>
    <x v="1"/>
    <n v="4.4550000000000001"/>
    <n v="8.91"/>
    <x v="853"/>
    <x v="684"/>
    <x v="737"/>
    <s v="48965 Mesta Lane"/>
    <x v="41"/>
    <x v="0"/>
    <n v="20404"/>
    <x v="0"/>
  </r>
  <r>
    <x v="892"/>
    <x v="657"/>
    <x v="854"/>
    <x v="45"/>
    <n v="1"/>
    <x v="2"/>
    <x v="2"/>
    <x v="0"/>
    <n v="12.15"/>
    <n v="12.15"/>
    <x v="854"/>
    <x v="685"/>
    <x v="2"/>
    <s v="987 Westridge Terrace"/>
    <x v="41"/>
    <x v="0"/>
    <n v="20067"/>
    <x v="0"/>
  </r>
  <r>
    <x v="893"/>
    <x v="658"/>
    <x v="855"/>
    <x v="14"/>
    <n v="4"/>
    <x v="1"/>
    <x v="2"/>
    <x v="2"/>
    <n v="5.97"/>
    <n v="23.88"/>
    <x v="855"/>
    <x v="2"/>
    <x v="2"/>
    <s v="40 Declaration Point"/>
    <x v="311"/>
    <x v="0"/>
    <n v="18105"/>
    <x v="0"/>
  </r>
  <r>
    <x v="894"/>
    <x v="659"/>
    <x v="856"/>
    <x v="4"/>
    <n v="4"/>
    <x v="2"/>
    <x v="0"/>
    <x v="0"/>
    <n v="13.75"/>
    <n v="55"/>
    <x v="856"/>
    <x v="686"/>
    <x v="738"/>
    <s v="53 Shasta Plaza"/>
    <x v="218"/>
    <x v="0"/>
    <n v="33169"/>
    <x v="1"/>
  </r>
  <r>
    <x v="895"/>
    <x v="558"/>
    <x v="857"/>
    <x v="39"/>
    <n v="3"/>
    <x v="0"/>
    <x v="2"/>
    <x v="0"/>
    <n v="8.9499999999999993"/>
    <n v="26.849999999999998"/>
    <x v="857"/>
    <x v="2"/>
    <x v="739"/>
    <s v="5 Morrow Street"/>
    <x v="101"/>
    <x v="0"/>
    <n v="73129"/>
    <x v="0"/>
  </r>
  <r>
    <x v="896"/>
    <x v="660"/>
    <x v="858"/>
    <x v="20"/>
    <n v="5"/>
    <x v="0"/>
    <x v="0"/>
    <x v="3"/>
    <n v="22.884999999999998"/>
    <n v="114.42499999999998"/>
    <x v="858"/>
    <x v="687"/>
    <x v="740"/>
    <s v="820 Reinke Pass"/>
    <x v="356"/>
    <x v="0"/>
    <n v="61105"/>
    <x v="1"/>
  </r>
  <r>
    <x v="897"/>
    <x v="661"/>
    <x v="859"/>
    <x v="37"/>
    <n v="6"/>
    <x v="1"/>
    <x v="0"/>
    <x v="3"/>
    <n v="25.874999999999996"/>
    <n v="155.24999999999997"/>
    <x v="859"/>
    <x v="688"/>
    <x v="741"/>
    <s v="670 Shoshone Circle"/>
    <x v="124"/>
    <x v="0"/>
    <n v="36177"/>
    <x v="0"/>
  </r>
  <r>
    <x v="898"/>
    <x v="662"/>
    <x v="860"/>
    <x v="31"/>
    <n v="3"/>
    <x v="3"/>
    <x v="2"/>
    <x v="2"/>
    <n v="7.77"/>
    <n v="23.31"/>
    <x v="860"/>
    <x v="689"/>
    <x v="742"/>
    <s v="095 Jenna Junction"/>
    <x v="148"/>
    <x v="0"/>
    <n v="91117"/>
    <x v="0"/>
  </r>
  <r>
    <x v="898"/>
    <x v="662"/>
    <x v="860"/>
    <x v="20"/>
    <n v="4"/>
    <x v="0"/>
    <x v="0"/>
    <x v="3"/>
    <n v="22.884999999999998"/>
    <n v="91.539999999999992"/>
    <x v="860"/>
    <x v="689"/>
    <x v="742"/>
    <s v="095 Jenna Junction"/>
    <x v="148"/>
    <x v="0"/>
    <n v="91117"/>
    <x v="0"/>
  </r>
  <r>
    <x v="899"/>
    <x v="184"/>
    <x v="861"/>
    <x v="33"/>
    <n v="5"/>
    <x v="2"/>
    <x v="1"/>
    <x v="0"/>
    <n v="14.85"/>
    <n v="74.25"/>
    <x v="861"/>
    <x v="690"/>
    <x v="743"/>
    <s v="30506 Bowman Avenue"/>
    <x v="6"/>
    <x v="0"/>
    <n v="77293"/>
    <x v="0"/>
  </r>
  <r>
    <x v="900"/>
    <x v="663"/>
    <x v="862"/>
    <x v="11"/>
    <n v="6"/>
    <x v="3"/>
    <x v="1"/>
    <x v="1"/>
    <n v="4.7549999999999999"/>
    <n v="28.53"/>
    <x v="862"/>
    <x v="691"/>
    <x v="744"/>
    <s v="9795 Acker Plaza"/>
    <x v="362"/>
    <x v="0"/>
    <n v="49444"/>
    <x v="1"/>
  </r>
  <r>
    <x v="901"/>
    <x v="334"/>
    <x v="863"/>
    <x v="35"/>
    <n v="2"/>
    <x v="0"/>
    <x v="1"/>
    <x v="2"/>
    <n v="7.169999999999999"/>
    <n v="14.339999999999998"/>
    <x v="863"/>
    <x v="692"/>
    <x v="745"/>
    <s v="64284 Pearson Parkway"/>
    <x v="41"/>
    <x v="0"/>
    <n v="20380"/>
    <x v="0"/>
  </r>
  <r>
    <x v="902"/>
    <x v="664"/>
    <x v="864"/>
    <x v="42"/>
    <n v="2"/>
    <x v="1"/>
    <x v="1"/>
    <x v="2"/>
    <n v="7.77"/>
    <n v="15.54"/>
    <x v="864"/>
    <x v="693"/>
    <x v="746"/>
    <s v="706 Eagan Lane"/>
    <x v="363"/>
    <x v="1"/>
    <s v="W91"/>
    <x v="0"/>
  </r>
  <r>
    <x v="903"/>
    <x v="20"/>
    <x v="865"/>
    <x v="41"/>
    <n v="3"/>
    <x v="0"/>
    <x v="1"/>
    <x v="0"/>
    <n v="11.95"/>
    <n v="35.849999999999994"/>
    <x v="865"/>
    <x v="694"/>
    <x v="747"/>
    <s v="883 Eagan Point"/>
    <x v="126"/>
    <x v="0"/>
    <n v="31205"/>
    <x v="1"/>
  </r>
  <r>
    <x v="904"/>
    <x v="28"/>
    <x v="866"/>
    <x v="42"/>
    <n v="6"/>
    <x v="1"/>
    <x v="1"/>
    <x v="2"/>
    <n v="7.77"/>
    <n v="46.62"/>
    <x v="866"/>
    <x v="695"/>
    <x v="748"/>
    <s v="23530 Lake View Trail"/>
    <x v="212"/>
    <x v="0"/>
    <n v="71105"/>
    <x v="1"/>
  </r>
  <r>
    <x v="905"/>
    <x v="105"/>
    <x v="867"/>
    <x v="35"/>
    <n v="5"/>
    <x v="0"/>
    <x v="1"/>
    <x v="2"/>
    <n v="7.169999999999999"/>
    <n v="35.849999999999994"/>
    <x v="867"/>
    <x v="696"/>
    <x v="749"/>
    <s v="2017 Ronald Regan Trail"/>
    <x v="174"/>
    <x v="0"/>
    <n v="98405"/>
    <x v="1"/>
  </r>
  <r>
    <x v="906"/>
    <x v="665"/>
    <x v="868"/>
    <x v="29"/>
    <n v="4"/>
    <x v="3"/>
    <x v="2"/>
    <x v="3"/>
    <n v="29.784999999999997"/>
    <n v="119.13999999999999"/>
    <x v="868"/>
    <x v="2"/>
    <x v="750"/>
    <s v="3 Atwood Avenue"/>
    <x v="87"/>
    <x v="0"/>
    <n v="79934"/>
    <x v="1"/>
  </r>
  <r>
    <x v="907"/>
    <x v="44"/>
    <x v="869"/>
    <x v="31"/>
    <n v="3"/>
    <x v="3"/>
    <x v="2"/>
    <x v="2"/>
    <n v="7.77"/>
    <n v="23.31"/>
    <x v="869"/>
    <x v="2"/>
    <x v="751"/>
    <s v="43 Crest Line Road"/>
    <x v="40"/>
    <x v="0"/>
    <n v="35263"/>
    <x v="1"/>
  </r>
  <r>
    <x v="908"/>
    <x v="171"/>
    <x v="870"/>
    <x v="10"/>
    <n v="1"/>
    <x v="1"/>
    <x v="0"/>
    <x v="0"/>
    <n v="11.25"/>
    <n v="11.25"/>
    <x v="870"/>
    <x v="697"/>
    <x v="2"/>
    <s v="2 Laurel Drive"/>
    <x v="105"/>
    <x v="1"/>
    <s v="V31"/>
    <x v="1"/>
  </r>
  <r>
    <x v="909"/>
    <x v="328"/>
    <x v="871"/>
    <x v="47"/>
    <n v="3"/>
    <x v="2"/>
    <x v="2"/>
    <x v="3"/>
    <n v="27.945"/>
    <n v="83.835000000000008"/>
    <x v="871"/>
    <x v="698"/>
    <x v="752"/>
    <s v="934 Loomis Junction"/>
    <x v="282"/>
    <x v="2"/>
    <s v="EC3M"/>
    <x v="0"/>
  </r>
  <r>
    <x v="910"/>
    <x v="648"/>
    <x v="872"/>
    <x v="5"/>
    <n v="4"/>
    <x v="0"/>
    <x v="1"/>
    <x v="3"/>
    <n v="27.484999999999996"/>
    <n v="109.93999999999998"/>
    <x v="872"/>
    <x v="699"/>
    <x v="753"/>
    <s v="55 Montana Road"/>
    <x v="364"/>
    <x v="1"/>
    <s v="H71"/>
    <x v="1"/>
  </r>
  <r>
    <x v="911"/>
    <x v="666"/>
    <x v="873"/>
    <x v="40"/>
    <n v="4"/>
    <x v="0"/>
    <x v="1"/>
    <x v="1"/>
    <n v="3.5849999999999995"/>
    <n v="14.339999999999998"/>
    <x v="873"/>
    <x v="2"/>
    <x v="754"/>
    <s v="05 Bluestem Street"/>
    <x v="325"/>
    <x v="0"/>
    <n v="19810"/>
    <x v="0"/>
  </r>
  <r>
    <x v="912"/>
    <x v="577"/>
    <x v="874"/>
    <x v="40"/>
    <n v="6"/>
    <x v="0"/>
    <x v="1"/>
    <x v="1"/>
    <n v="3.5849999999999995"/>
    <n v="21.509999999999998"/>
    <x v="874"/>
    <x v="700"/>
    <x v="755"/>
    <s v="8 Delaware Circle"/>
    <x v="225"/>
    <x v="0"/>
    <n v="17121"/>
    <x v="1"/>
  </r>
  <r>
    <x v="913"/>
    <x v="114"/>
    <x v="875"/>
    <x v="10"/>
    <n v="2"/>
    <x v="1"/>
    <x v="0"/>
    <x v="0"/>
    <n v="11.25"/>
    <n v="22.5"/>
    <x v="875"/>
    <x v="701"/>
    <x v="756"/>
    <s v="0 Cardinal Park"/>
    <x v="363"/>
    <x v="1"/>
    <s v="W91"/>
    <x v="0"/>
  </r>
  <r>
    <x v="914"/>
    <x v="13"/>
    <x v="857"/>
    <x v="1"/>
    <n v="1"/>
    <x v="1"/>
    <x v="1"/>
    <x v="1"/>
    <n v="3.8849999999999998"/>
    <n v="3.8849999999999998"/>
    <x v="857"/>
    <x v="2"/>
    <x v="739"/>
    <s v="5 Morrow Street"/>
    <x v="101"/>
    <x v="0"/>
    <n v="73129"/>
    <x v="0"/>
  </r>
  <r>
    <x v="915"/>
    <x v="667"/>
    <x v="857"/>
    <x v="47"/>
    <n v="1"/>
    <x v="2"/>
    <x v="2"/>
    <x v="3"/>
    <n v="27.945"/>
    <n v="27.945"/>
    <x v="857"/>
    <x v="2"/>
    <x v="739"/>
    <s v="5 Morrow Street"/>
    <x v="101"/>
    <x v="0"/>
    <n v="73129"/>
    <x v="0"/>
  </r>
  <r>
    <x v="916"/>
    <x v="110"/>
    <x v="857"/>
    <x v="16"/>
    <n v="5"/>
    <x v="2"/>
    <x v="1"/>
    <x v="3"/>
    <n v="34.154999999999994"/>
    <n v="170.77499999999998"/>
    <x v="857"/>
    <x v="2"/>
    <x v="739"/>
    <s v="5 Morrow Street"/>
    <x v="101"/>
    <x v="0"/>
    <n v="73129"/>
    <x v="0"/>
  </r>
  <r>
    <x v="916"/>
    <x v="110"/>
    <x v="857"/>
    <x v="5"/>
    <n v="2"/>
    <x v="0"/>
    <x v="1"/>
    <x v="3"/>
    <n v="27.484999999999996"/>
    <n v="54.969999999999992"/>
    <x v="857"/>
    <x v="2"/>
    <x v="739"/>
    <s v="5 Morrow Street"/>
    <x v="101"/>
    <x v="0"/>
    <n v="73129"/>
    <x v="0"/>
  </r>
  <r>
    <x v="916"/>
    <x v="110"/>
    <x v="857"/>
    <x v="33"/>
    <n v="1"/>
    <x v="2"/>
    <x v="1"/>
    <x v="0"/>
    <n v="14.85"/>
    <n v="14.85"/>
    <x v="857"/>
    <x v="2"/>
    <x v="739"/>
    <s v="5 Morrow Street"/>
    <x v="101"/>
    <x v="0"/>
    <n v="73129"/>
    <x v="0"/>
  </r>
  <r>
    <x v="916"/>
    <x v="110"/>
    <x v="857"/>
    <x v="1"/>
    <n v="2"/>
    <x v="1"/>
    <x v="1"/>
    <x v="1"/>
    <n v="3.8849999999999998"/>
    <n v="7.77"/>
    <x v="857"/>
    <x v="2"/>
    <x v="739"/>
    <s v="5 Morrow Street"/>
    <x v="101"/>
    <x v="0"/>
    <n v="73129"/>
    <x v="0"/>
  </r>
  <r>
    <x v="917"/>
    <x v="668"/>
    <x v="876"/>
    <x v="11"/>
    <n v="5"/>
    <x v="3"/>
    <x v="1"/>
    <x v="1"/>
    <n v="4.7549999999999999"/>
    <n v="23.774999999999999"/>
    <x v="876"/>
    <x v="702"/>
    <x v="2"/>
    <s v="63071 Warner Terrace"/>
    <x v="37"/>
    <x v="0"/>
    <n v="72215"/>
    <x v="0"/>
  </r>
  <r>
    <x v="918"/>
    <x v="422"/>
    <x v="877"/>
    <x v="32"/>
    <n v="5"/>
    <x v="3"/>
    <x v="1"/>
    <x v="0"/>
    <n v="15.85"/>
    <n v="79.25"/>
    <x v="877"/>
    <x v="703"/>
    <x v="757"/>
    <s v="83 Sauthoff Junction"/>
    <x v="365"/>
    <x v="0"/>
    <n v="21747"/>
    <x v="0"/>
  </r>
  <r>
    <x v="919"/>
    <x v="669"/>
    <x v="878"/>
    <x v="17"/>
    <n v="2"/>
    <x v="1"/>
    <x v="2"/>
    <x v="3"/>
    <n v="22.884999999999998"/>
    <n v="45.769999999999996"/>
    <x v="878"/>
    <x v="2"/>
    <x v="758"/>
    <s v="2 Moland Court"/>
    <x v="140"/>
    <x v="0"/>
    <n v="12205"/>
    <x v="0"/>
  </r>
  <r>
    <x v="920"/>
    <x v="670"/>
    <x v="879"/>
    <x v="39"/>
    <n v="1"/>
    <x v="0"/>
    <x v="2"/>
    <x v="0"/>
    <n v="8.9499999999999993"/>
    <n v="8.9499999999999993"/>
    <x v="879"/>
    <x v="704"/>
    <x v="759"/>
    <s v="21 Spenser Court"/>
    <x v="366"/>
    <x v="1"/>
    <s v="A98"/>
    <x v="0"/>
  </r>
  <r>
    <x v="921"/>
    <x v="341"/>
    <x v="880"/>
    <x v="12"/>
    <n v="4"/>
    <x v="0"/>
    <x v="0"/>
    <x v="2"/>
    <n v="5.97"/>
    <n v="23.88"/>
    <x v="880"/>
    <x v="705"/>
    <x v="760"/>
    <s v="4 Brickson Park Court"/>
    <x v="193"/>
    <x v="0"/>
    <n v="40510"/>
    <x v="0"/>
  </r>
  <r>
    <x v="922"/>
    <x v="671"/>
    <x v="881"/>
    <x v="46"/>
    <n v="5"/>
    <x v="2"/>
    <x v="1"/>
    <x v="1"/>
    <n v="4.4550000000000001"/>
    <n v="22.274999999999999"/>
    <x v="881"/>
    <x v="706"/>
    <x v="761"/>
    <s v="94 Roxbury Road"/>
    <x v="236"/>
    <x v="0"/>
    <n v="92165"/>
    <x v="1"/>
  </r>
  <r>
    <x v="923"/>
    <x v="672"/>
    <x v="882"/>
    <x v="0"/>
    <n v="3"/>
    <x v="0"/>
    <x v="0"/>
    <x v="0"/>
    <n v="9.9499999999999993"/>
    <n v="29.849999999999998"/>
    <x v="882"/>
    <x v="707"/>
    <x v="2"/>
    <s v="526 Helena Crossing"/>
    <x v="17"/>
    <x v="0"/>
    <n v="90040"/>
    <x v="0"/>
  </r>
  <r>
    <x v="924"/>
    <x v="673"/>
    <x v="883"/>
    <x v="38"/>
    <n v="6"/>
    <x v="2"/>
    <x v="1"/>
    <x v="2"/>
    <n v="8.91"/>
    <n v="53.46"/>
    <x v="883"/>
    <x v="708"/>
    <x v="762"/>
    <s v="57299 Tennessee Hill"/>
    <x v="130"/>
    <x v="0"/>
    <n v="11210"/>
    <x v="0"/>
  </r>
  <r>
    <x v="925"/>
    <x v="674"/>
    <x v="884"/>
    <x v="22"/>
    <n v="1"/>
    <x v="0"/>
    <x v="2"/>
    <x v="1"/>
    <n v="2.6849999999999996"/>
    <n v="2.6849999999999996"/>
    <x v="884"/>
    <x v="709"/>
    <x v="763"/>
    <s v="7 Birchwood Street"/>
    <x v="367"/>
    <x v="1"/>
    <s v="D04"/>
    <x v="0"/>
  </r>
  <r>
    <x v="926"/>
    <x v="675"/>
    <x v="885"/>
    <x v="36"/>
    <n v="2"/>
    <x v="0"/>
    <x v="0"/>
    <x v="1"/>
    <n v="2.9849999999999999"/>
    <n v="5.97"/>
    <x v="885"/>
    <x v="710"/>
    <x v="764"/>
    <s v="5 Elmside Terrace"/>
    <x v="368"/>
    <x v="0"/>
    <n v="32627"/>
    <x v="1"/>
  </r>
  <r>
    <x v="927"/>
    <x v="539"/>
    <x v="886"/>
    <x v="7"/>
    <n v="1"/>
    <x v="3"/>
    <x v="2"/>
    <x v="0"/>
    <n v="12.95"/>
    <n v="12.95"/>
    <x v="886"/>
    <x v="711"/>
    <x v="765"/>
    <s v="445 Heath Terrace"/>
    <x v="120"/>
    <x v="0"/>
    <n v="34620"/>
    <x v="0"/>
  </r>
  <r>
    <x v="928"/>
    <x v="676"/>
    <x v="887"/>
    <x v="2"/>
    <n v="1"/>
    <x v="2"/>
    <x v="0"/>
    <x v="2"/>
    <n v="8.25"/>
    <n v="8.25"/>
    <x v="887"/>
    <x v="2"/>
    <x v="766"/>
    <s v="39 Nelson Pass"/>
    <x v="279"/>
    <x v="0"/>
    <n v="79165"/>
    <x v="1"/>
  </r>
  <r>
    <x v="929"/>
    <x v="677"/>
    <x v="888"/>
    <x v="44"/>
    <n v="5"/>
    <x v="1"/>
    <x v="1"/>
    <x v="3"/>
    <n v="29.784999999999997"/>
    <n v="148.92499999999998"/>
    <x v="888"/>
    <x v="712"/>
    <x v="767"/>
    <s v="565 Sloan Avenue"/>
    <x v="57"/>
    <x v="0"/>
    <n v="76121"/>
    <x v="1"/>
  </r>
  <r>
    <x v="930"/>
    <x v="629"/>
    <x v="889"/>
    <x v="44"/>
    <n v="3"/>
    <x v="1"/>
    <x v="1"/>
    <x v="3"/>
    <n v="29.784999999999997"/>
    <n v="89.35499999999999"/>
    <x v="889"/>
    <x v="2"/>
    <x v="768"/>
    <s v="89147 Northport Trail"/>
    <x v="324"/>
    <x v="1"/>
    <s v="K45"/>
    <x v="0"/>
  </r>
  <r>
    <x v="931"/>
    <x v="662"/>
    <x v="890"/>
    <x v="28"/>
    <n v="6"/>
    <x v="3"/>
    <x v="0"/>
    <x v="0"/>
    <n v="14.55"/>
    <n v="87.300000000000011"/>
    <x v="890"/>
    <x v="713"/>
    <x v="769"/>
    <s v="08019 Fairfield Pass"/>
    <x v="48"/>
    <x v="0"/>
    <n v="32575"/>
    <x v="1"/>
  </r>
  <r>
    <x v="932"/>
    <x v="102"/>
    <x v="891"/>
    <x v="34"/>
    <n v="1"/>
    <x v="0"/>
    <x v="2"/>
    <x v="2"/>
    <n v="5.3699999999999992"/>
    <n v="5.3699999999999992"/>
    <x v="891"/>
    <x v="714"/>
    <x v="770"/>
    <s v="779 Memorial Avenue"/>
    <x v="174"/>
    <x v="0"/>
    <n v="98405"/>
    <x v="0"/>
  </r>
  <r>
    <x v="933"/>
    <x v="678"/>
    <x v="892"/>
    <x v="13"/>
    <n v="3"/>
    <x v="1"/>
    <x v="2"/>
    <x v="1"/>
    <n v="2.9849999999999999"/>
    <n v="8.9550000000000001"/>
    <x v="892"/>
    <x v="715"/>
    <x v="771"/>
    <s v="947 Burrows Park"/>
    <x v="369"/>
    <x v="1"/>
    <s v="R35"/>
    <x v="0"/>
  </r>
  <r>
    <x v="934"/>
    <x v="679"/>
    <x v="893"/>
    <x v="5"/>
    <n v="5"/>
    <x v="0"/>
    <x v="1"/>
    <x v="3"/>
    <n v="27.484999999999996"/>
    <n v="137.42499999999998"/>
    <x v="893"/>
    <x v="716"/>
    <x v="772"/>
    <s v="43 Doe Crossing Center"/>
    <x v="51"/>
    <x v="0"/>
    <n v="46896"/>
    <x v="0"/>
  </r>
  <r>
    <x v="935"/>
    <x v="112"/>
    <x v="894"/>
    <x v="41"/>
    <n v="5"/>
    <x v="0"/>
    <x v="1"/>
    <x v="0"/>
    <n v="11.95"/>
    <n v="59.75"/>
    <x v="894"/>
    <x v="717"/>
    <x v="773"/>
    <s v="70 Crescent Oaks Junction"/>
    <x v="279"/>
    <x v="0"/>
    <n v="79105"/>
    <x v="1"/>
  </r>
  <r>
    <x v="936"/>
    <x v="55"/>
    <x v="890"/>
    <x v="42"/>
    <n v="3"/>
    <x v="1"/>
    <x v="1"/>
    <x v="2"/>
    <n v="7.77"/>
    <n v="23.31"/>
    <x v="890"/>
    <x v="713"/>
    <x v="769"/>
    <s v="08019 Fairfield Pass"/>
    <x v="48"/>
    <x v="0"/>
    <n v="32575"/>
    <x v="1"/>
  </r>
  <r>
    <x v="937"/>
    <x v="680"/>
    <x v="895"/>
    <x v="34"/>
    <n v="2"/>
    <x v="0"/>
    <x v="2"/>
    <x v="2"/>
    <n v="5.3699999999999992"/>
    <n v="10.739999999999998"/>
    <x v="895"/>
    <x v="2"/>
    <x v="774"/>
    <s v="511 Rowland Alley"/>
    <x v="370"/>
    <x v="0"/>
    <n v="20910"/>
    <x v="1"/>
  </r>
  <r>
    <x v="938"/>
    <x v="94"/>
    <x v="896"/>
    <x v="47"/>
    <n v="6"/>
    <x v="2"/>
    <x v="2"/>
    <x v="3"/>
    <n v="27.945"/>
    <n v="167.67000000000002"/>
    <x v="896"/>
    <x v="2"/>
    <x v="775"/>
    <s v="33123 Rigney Pass"/>
    <x v="238"/>
    <x v="0"/>
    <n v="53726"/>
    <x v="0"/>
  </r>
  <r>
    <x v="939"/>
    <x v="160"/>
    <x v="897"/>
    <x v="21"/>
    <n v="6"/>
    <x v="2"/>
    <x v="2"/>
    <x v="1"/>
    <n v="3.645"/>
    <n v="21.87"/>
    <x v="897"/>
    <x v="718"/>
    <x v="776"/>
    <s v="6672 Cordelia Point"/>
    <x v="371"/>
    <x v="0"/>
    <n v="77305"/>
    <x v="0"/>
  </r>
  <r>
    <x v="940"/>
    <x v="681"/>
    <x v="898"/>
    <x v="41"/>
    <n v="2"/>
    <x v="0"/>
    <x v="1"/>
    <x v="0"/>
    <n v="11.95"/>
    <n v="23.9"/>
    <x v="898"/>
    <x v="719"/>
    <x v="777"/>
    <s v="95 Delladonna Parkway"/>
    <x v="177"/>
    <x v="0"/>
    <n v="76205"/>
    <x v="0"/>
  </r>
  <r>
    <x v="941"/>
    <x v="502"/>
    <x v="899"/>
    <x v="6"/>
    <n v="2"/>
    <x v="1"/>
    <x v="0"/>
    <x v="1"/>
    <n v="3.375"/>
    <n v="6.75"/>
    <x v="899"/>
    <x v="720"/>
    <x v="778"/>
    <s v="7765 Westridge Lane"/>
    <x v="61"/>
    <x v="0"/>
    <n v="43231"/>
    <x v="0"/>
  </r>
  <r>
    <x v="942"/>
    <x v="682"/>
    <x v="900"/>
    <x v="30"/>
    <n v="1"/>
    <x v="2"/>
    <x v="0"/>
    <x v="3"/>
    <n v="31.624999999999996"/>
    <n v="31.624999999999996"/>
    <x v="900"/>
    <x v="721"/>
    <x v="2"/>
    <s v="23 Paget Point"/>
    <x v="372"/>
    <x v="1"/>
    <s v="F94"/>
    <x v="0"/>
  </r>
  <r>
    <x v="943"/>
    <x v="683"/>
    <x v="901"/>
    <x v="41"/>
    <n v="4"/>
    <x v="0"/>
    <x v="1"/>
    <x v="0"/>
    <n v="11.95"/>
    <n v="47.8"/>
    <x v="901"/>
    <x v="722"/>
    <x v="779"/>
    <s v="77 Rigney Hill"/>
    <x v="21"/>
    <x v="0"/>
    <n v="80045"/>
    <x v="1"/>
  </r>
  <r>
    <x v="944"/>
    <x v="594"/>
    <x v="902"/>
    <x v="43"/>
    <n v="1"/>
    <x v="3"/>
    <x v="0"/>
    <x v="3"/>
    <n v="33.464999999999996"/>
    <n v="33.464999999999996"/>
    <x v="902"/>
    <x v="723"/>
    <x v="780"/>
    <s v="5645 Lotheville Crossing"/>
    <x v="373"/>
    <x v="0"/>
    <n v="32128"/>
    <x v="1"/>
  </r>
  <r>
    <x v="945"/>
    <x v="389"/>
    <x v="903"/>
    <x v="14"/>
    <n v="5"/>
    <x v="1"/>
    <x v="2"/>
    <x v="2"/>
    <n v="5.97"/>
    <n v="29.849999999999998"/>
    <x v="903"/>
    <x v="724"/>
    <x v="781"/>
    <s v="1926 3rd Center"/>
    <x v="258"/>
    <x v="2"/>
    <s v="LE15"/>
    <x v="0"/>
  </r>
  <r>
    <x v="946"/>
    <x v="583"/>
    <x v="904"/>
    <x v="0"/>
    <n v="3"/>
    <x v="0"/>
    <x v="0"/>
    <x v="0"/>
    <n v="9.9499999999999993"/>
    <n v="29.849999999999998"/>
    <x v="904"/>
    <x v="2"/>
    <x v="782"/>
    <s v="28 Darwin Terrace"/>
    <x v="374"/>
    <x v="2"/>
    <s v="CH48"/>
    <x v="0"/>
  </r>
  <r>
    <x v="947"/>
    <x v="647"/>
    <x v="905"/>
    <x v="37"/>
    <n v="6"/>
    <x v="1"/>
    <x v="0"/>
    <x v="3"/>
    <n v="25.874999999999996"/>
    <n v="155.24999999999997"/>
    <x v="905"/>
    <x v="2"/>
    <x v="783"/>
    <s v="5495 Talisman Plaza"/>
    <x v="28"/>
    <x v="0"/>
    <n v="63131"/>
    <x v="0"/>
  </r>
  <r>
    <x v="948"/>
    <x v="366"/>
    <x v="906"/>
    <x v="21"/>
    <n v="5"/>
    <x v="2"/>
    <x v="2"/>
    <x v="1"/>
    <n v="3.645"/>
    <n v="18.225000000000001"/>
    <x v="906"/>
    <x v="2"/>
    <x v="784"/>
    <s v="91413 Scott Way"/>
    <x v="321"/>
    <x v="0"/>
    <n v="72905"/>
    <x v="1"/>
  </r>
  <r>
    <x v="948"/>
    <x v="366"/>
    <x v="906"/>
    <x v="31"/>
    <n v="2"/>
    <x v="3"/>
    <x v="2"/>
    <x v="2"/>
    <n v="7.77"/>
    <n v="15.54"/>
    <x v="906"/>
    <x v="2"/>
    <x v="784"/>
    <s v="91413 Scott Way"/>
    <x v="321"/>
    <x v="0"/>
    <n v="72905"/>
    <x v="1"/>
  </r>
  <r>
    <x v="949"/>
    <x v="684"/>
    <x v="907"/>
    <x v="25"/>
    <n v="3"/>
    <x v="3"/>
    <x v="1"/>
    <x v="3"/>
    <n v="36.454999999999998"/>
    <n v="109.36499999999999"/>
    <x v="907"/>
    <x v="2"/>
    <x v="785"/>
    <s v="191 Manitowish Crossing"/>
    <x v="248"/>
    <x v="1"/>
    <s v="R21"/>
    <x v="1"/>
  </r>
  <r>
    <x v="950"/>
    <x v="506"/>
    <x v="908"/>
    <x v="3"/>
    <n v="6"/>
    <x v="1"/>
    <x v="1"/>
    <x v="0"/>
    <n v="12.95"/>
    <n v="77.699999999999989"/>
    <x v="908"/>
    <x v="2"/>
    <x v="786"/>
    <s v="5 Kenwood Pass"/>
    <x v="29"/>
    <x v="0"/>
    <n v="19125"/>
    <x v="1"/>
  </r>
  <r>
    <x v="951"/>
    <x v="685"/>
    <x v="909"/>
    <x v="13"/>
    <n v="3"/>
    <x v="1"/>
    <x v="2"/>
    <x v="1"/>
    <n v="2.9849999999999999"/>
    <n v="8.9550000000000001"/>
    <x v="909"/>
    <x v="2"/>
    <x v="787"/>
    <s v="39192 Glendale Hill"/>
    <x v="243"/>
    <x v="1"/>
    <s v="T56"/>
    <x v="1"/>
  </r>
  <r>
    <x v="952"/>
    <x v="191"/>
    <x v="910"/>
    <x v="5"/>
    <n v="1"/>
    <x v="0"/>
    <x v="1"/>
    <x v="3"/>
    <n v="27.484999999999996"/>
    <n v="27.484999999999996"/>
    <x v="910"/>
    <x v="725"/>
    <x v="788"/>
    <s v="4040 Hoard Junction"/>
    <x v="68"/>
    <x v="0"/>
    <n v="75210"/>
    <x v="1"/>
  </r>
  <r>
    <x v="953"/>
    <x v="686"/>
    <x v="906"/>
    <x v="12"/>
    <n v="5"/>
    <x v="0"/>
    <x v="0"/>
    <x v="2"/>
    <n v="5.97"/>
    <n v="29.849999999999998"/>
    <x v="906"/>
    <x v="2"/>
    <x v="784"/>
    <s v="91413 Scott Way"/>
    <x v="321"/>
    <x v="0"/>
    <n v="72905"/>
    <x v="1"/>
  </r>
  <r>
    <x v="954"/>
    <x v="687"/>
    <x v="906"/>
    <x v="8"/>
    <n v="4"/>
    <x v="1"/>
    <x v="0"/>
    <x v="2"/>
    <n v="6.75"/>
    <n v="27"/>
    <x v="906"/>
    <x v="2"/>
    <x v="784"/>
    <s v="91413 Scott Way"/>
    <x v="321"/>
    <x v="0"/>
    <n v="72905"/>
    <x v="1"/>
  </r>
  <r>
    <x v="955"/>
    <x v="629"/>
    <x v="911"/>
    <x v="15"/>
    <n v="1"/>
    <x v="1"/>
    <x v="2"/>
    <x v="0"/>
    <n v="9.9499999999999993"/>
    <n v="9.9499999999999993"/>
    <x v="911"/>
    <x v="726"/>
    <x v="789"/>
    <s v="6099 American Ash Court"/>
    <x v="127"/>
    <x v="0"/>
    <n v="90610"/>
    <x v="1"/>
  </r>
  <r>
    <x v="956"/>
    <x v="688"/>
    <x v="912"/>
    <x v="23"/>
    <n v="3"/>
    <x v="2"/>
    <x v="0"/>
    <x v="1"/>
    <n v="4.125"/>
    <n v="12.375"/>
    <x v="912"/>
    <x v="2"/>
    <x v="790"/>
    <s v="3242 Corscot Pass"/>
    <x v="282"/>
    <x v="2"/>
    <s v="EC1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F106DD-68CB-554A-8249-4B1E1723CDF0}" name="PivotTable3"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location ref="L12:S27" firstHeaderRow="1" firstDataRow="1" firstDataCol="7"/>
  <pivotFields count="20">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axis="axisRow" compact="0" outline="0" showAll="0" measureFilter="1" sortType="descending" defaultSubtotal="0">
      <items count="913">
        <item x="555"/>
        <item x="531"/>
        <item x="430"/>
        <item x="437"/>
        <item x="8"/>
        <item x="237"/>
        <item x="277"/>
        <item x="327"/>
        <item x="827"/>
        <item x="396"/>
        <item x="724"/>
        <item x="474"/>
        <item x="726"/>
        <item x="203"/>
        <item x="593"/>
        <item x="896"/>
        <item x="631"/>
        <item x="742"/>
        <item x="152"/>
        <item x="660"/>
        <item x="307"/>
        <item x="831"/>
        <item x="230"/>
        <item x="616"/>
        <item x="800"/>
        <item x="309"/>
        <item x="729"/>
        <item x="642"/>
        <item x="153"/>
        <item x="750"/>
        <item x="302"/>
        <item x="892"/>
        <item x="768"/>
        <item x="580"/>
        <item x="263"/>
        <item x="825"/>
        <item x="30"/>
        <item x="494"/>
        <item x="20"/>
        <item x="638"/>
        <item x="880"/>
        <item x="848"/>
        <item x="311"/>
        <item x="160"/>
        <item x="837"/>
        <item x="328"/>
        <item x="577"/>
        <item x="636"/>
        <item x="617"/>
        <item x="341"/>
        <item x="663"/>
        <item x="192"/>
        <item x="818"/>
        <item x="606"/>
        <item x="229"/>
        <item x="406"/>
        <item x="392"/>
        <item x="450"/>
        <item x="508"/>
        <item x="104"/>
        <item x="471"/>
        <item x="549"/>
        <item x="485"/>
        <item x="389"/>
        <item x="639"/>
        <item x="894"/>
        <item x="527"/>
        <item x="166"/>
        <item x="816"/>
        <item x="701"/>
        <item x="77"/>
        <item x="707"/>
        <item x="536"/>
        <item x="44"/>
        <item x="820"/>
        <item x="317"/>
        <item x="129"/>
        <item x="458"/>
        <item x="558"/>
        <item x="210"/>
        <item x="523"/>
        <item x="805"/>
        <item x="560"/>
        <item x="690"/>
        <item x="859"/>
        <item x="439"/>
        <item x="681"/>
        <item x="127"/>
        <item x="98"/>
        <item x="751"/>
        <item x="191"/>
        <item x="629"/>
        <item x="509"/>
        <item x="114"/>
        <item x="222"/>
        <item x="655"/>
        <item x="713"/>
        <item x="836"/>
        <item x="86"/>
        <item x="180"/>
        <item x="411"/>
        <item x="217"/>
        <item x="212"/>
        <item x="540"/>
        <item x="120"/>
        <item x="839"/>
        <item x="141"/>
        <item x="782"/>
        <item x="394"/>
        <item x="770"/>
        <item x="712"/>
        <item x="115"/>
        <item x="609"/>
        <item x="404"/>
        <item x="546"/>
        <item x="82"/>
        <item x="791"/>
        <item x="683"/>
        <item x="504"/>
        <item x="96"/>
        <item x="743"/>
        <item x="124"/>
        <item x="182"/>
        <item x="283"/>
        <item x="853"/>
        <item x="382"/>
        <item x="515"/>
        <item x="857"/>
        <item x="11"/>
        <item x="168"/>
        <item x="161"/>
        <item x="71"/>
        <item x="365"/>
        <item x="733"/>
        <item x="333"/>
        <item x="794"/>
        <item x="171"/>
        <item x="590"/>
        <item x="43"/>
        <item x="193"/>
        <item x="817"/>
        <item x="673"/>
        <item x="623"/>
        <item x="533"/>
        <item x="480"/>
        <item x="903"/>
        <item x="235"/>
        <item x="214"/>
        <item x="196"/>
        <item x="292"/>
        <item x="753"/>
        <item x="804"/>
        <item x="890"/>
        <item x="224"/>
        <item x="343"/>
        <item x="110"/>
        <item x="882"/>
        <item x="708"/>
        <item x="322"/>
        <item x="904"/>
        <item x="492"/>
        <item x="755"/>
        <item x="297"/>
        <item x="179"/>
        <item x="326"/>
        <item x="475"/>
        <item x="512"/>
        <item x="329"/>
        <item x="552"/>
        <item x="809"/>
        <item x="122"/>
        <item x="91"/>
        <item x="76"/>
        <item x="80"/>
        <item x="312"/>
        <item x="353"/>
        <item x="68"/>
        <item x="765"/>
        <item x="575"/>
        <item x="465"/>
        <item x="734"/>
        <item x="207"/>
        <item x="173"/>
        <item x="198"/>
        <item x="239"/>
        <item x="661"/>
        <item x="444"/>
        <item x="305"/>
        <item x="887"/>
        <item x="55"/>
        <item x="260"/>
        <item x="231"/>
        <item x="216"/>
        <item x="612"/>
        <item x="473"/>
        <item x="744"/>
        <item x="325"/>
        <item x="443"/>
        <item x="792"/>
        <item x="244"/>
        <item x="369"/>
        <item x="908"/>
        <item x="692"/>
        <item x="877"/>
        <item x="669"/>
        <item x="40"/>
        <item x="431"/>
        <item x="518"/>
        <item x="61"/>
        <item x="412"/>
        <item x="793"/>
        <item x="811"/>
        <item x="705"/>
        <item x="912"/>
        <item x="324"/>
        <item x="687"/>
        <item x="313"/>
        <item x="824"/>
        <item x="9"/>
        <item x="253"/>
        <item x="75"/>
        <item x="481"/>
        <item x="46"/>
        <item x="700"/>
        <item x="181"/>
        <item x="407"/>
        <item x="24"/>
        <item x="871"/>
        <item x="510"/>
        <item x="823"/>
        <item x="66"/>
        <item x="169"/>
        <item x="144"/>
        <item x="722"/>
        <item x="375"/>
        <item x="644"/>
        <item x="749"/>
        <item x="542"/>
        <item x="777"/>
        <item x="834"/>
        <item x="582"/>
        <item x="348"/>
        <item x="286"/>
        <item x="116"/>
        <item x="573"/>
        <item x="500"/>
        <item x="381"/>
        <item x="507"/>
        <item x="148"/>
        <item x="457"/>
        <item x="502"/>
        <item x="35"/>
        <item x="495"/>
        <item x="766"/>
        <item x="723"/>
        <item x="204"/>
        <item x="624"/>
        <item x="149"/>
        <item x="387"/>
        <item x="422"/>
        <item x="521"/>
        <item x="433"/>
        <item x="597"/>
        <item x="435"/>
        <item x="598"/>
        <item x="416"/>
        <item x="578"/>
        <item x="653"/>
        <item x="477"/>
        <item x="759"/>
        <item x="409"/>
        <item x="907"/>
        <item x="320"/>
        <item x="288"/>
        <item x="526"/>
        <item x="554"/>
        <item x="64"/>
        <item x="57"/>
        <item x="197"/>
        <item x="561"/>
        <item x="65"/>
        <item x="310"/>
        <item x="358"/>
        <item x="864"/>
        <item x="659"/>
        <item x="695"/>
        <item x="881"/>
        <item x="873"/>
        <item x="841"/>
        <item x="787"/>
        <item x="133"/>
        <item x="451"/>
        <item x="81"/>
        <item x="359"/>
        <item x="866"/>
        <item x="408"/>
        <item x="132"/>
        <item x="780"/>
        <item x="128"/>
        <item x="415"/>
        <item x="840"/>
        <item x="814"/>
        <item x="829"/>
        <item x="496"/>
        <item x="658"/>
        <item x="393"/>
        <item x="466"/>
        <item x="710"/>
        <item x="423"/>
        <item x="272"/>
        <item x="183"/>
        <item x="493"/>
        <item x="170"/>
        <item x="186"/>
        <item x="649"/>
        <item x="704"/>
        <item x="108"/>
        <item x="464"/>
        <item x="267"/>
        <item x="551"/>
        <item x="483"/>
        <item x="900"/>
        <item x="176"/>
        <item x="798"/>
        <item x="810"/>
        <item x="56"/>
        <item x="13"/>
        <item x="656"/>
        <item x="911"/>
        <item x="589"/>
        <item x="501"/>
        <item x="672"/>
        <item x="184"/>
        <item x="273"/>
        <item x="599"/>
        <item x="337"/>
        <item x="524"/>
        <item x="472"/>
        <item x="334"/>
        <item x="308"/>
        <item x="90"/>
        <item x="303"/>
        <item x="106"/>
        <item x="626"/>
        <item x="865"/>
        <item x="730"/>
        <item x="736"/>
        <item x="72"/>
        <item x="281"/>
        <item x="275"/>
        <item x="799"/>
        <item x="315"/>
        <item x="157"/>
        <item x="290"/>
        <item x="906"/>
        <item x="548"/>
        <item x="429"/>
        <item x="6"/>
        <item x="111"/>
        <item x="517"/>
        <item x="345"/>
        <item x="113"/>
        <item x="646"/>
        <item x="628"/>
        <item x="370"/>
        <item x="728"/>
        <item x="18"/>
        <item x="366"/>
        <item x="344"/>
        <item x="420"/>
        <item x="136"/>
        <item x="585"/>
        <item x="462"/>
        <item x="665"/>
        <item x="418"/>
        <item x="764"/>
        <item x="280"/>
        <item x="779"/>
        <item x="368"/>
        <item x="146"/>
        <item x="346"/>
        <item x="156"/>
        <item x="338"/>
        <item x="516"/>
        <item x="342"/>
        <item x="530"/>
        <item x="350"/>
        <item x="240"/>
        <item x="410"/>
        <item x="447"/>
        <item x="274"/>
        <item x="54"/>
        <item x="126"/>
        <item x="838"/>
        <item x="294"/>
        <item x="654"/>
        <item x="522"/>
        <item x="676"/>
        <item x="505"/>
        <item x="822"/>
        <item x="29"/>
        <item x="261"/>
        <item x="889"/>
        <item x="143"/>
        <item x="670"/>
        <item x="266"/>
        <item x="211"/>
        <item x="715"/>
        <item x="607"/>
        <item x="702"/>
        <item x="151"/>
        <item x="842"/>
        <item x="363"/>
        <item x="677"/>
        <item x="99"/>
        <item x="615"/>
        <item x="594"/>
        <item x="468"/>
        <item x="884"/>
        <item x="897"/>
        <item x="686"/>
        <item x="397"/>
        <item x="172"/>
        <item x="118"/>
        <item x="73"/>
        <item x="760"/>
        <item x="813"/>
        <item x="42"/>
        <item x="460"/>
        <item x="689"/>
        <item x="194"/>
        <item x="299"/>
        <item x="543"/>
        <item x="797"/>
        <item x="758"/>
        <item x="388"/>
        <item x="550"/>
        <item x="262"/>
        <item x="756"/>
        <item x="249"/>
        <item x="856"/>
        <item x="487"/>
        <item x="402"/>
        <item x="478"/>
        <item x="620"/>
        <item x="247"/>
        <item x="296"/>
        <item x="268"/>
        <item x="633"/>
        <item x="861"/>
        <item x="602"/>
        <item x="740"/>
        <item x="588"/>
        <item x="778"/>
        <item x="154"/>
        <item x="826"/>
        <item x="547"/>
        <item x="852"/>
        <item x="725"/>
        <item x="265"/>
        <item x="162"/>
        <item x="22"/>
        <item x="902"/>
        <item x="815"/>
        <item x="738"/>
        <item x="668"/>
        <item x="413"/>
        <item x="757"/>
        <item x="461"/>
        <item x="10"/>
        <item x="432"/>
        <item x="419"/>
        <item x="2"/>
        <item x="675"/>
        <item x="878"/>
        <item x="271"/>
        <item x="107"/>
        <item x="621"/>
        <item x="476"/>
        <item x="773"/>
        <item x="26"/>
        <item x="12"/>
        <item x="252"/>
        <item x="737"/>
        <item x="220"/>
        <item x="352"/>
        <item x="384"/>
        <item x="497"/>
        <item x="860"/>
        <item x="886"/>
        <item x="355"/>
        <item x="781"/>
        <item x="400"/>
        <item x="453"/>
        <item x="223"/>
        <item x="664"/>
        <item x="206"/>
        <item x="112"/>
        <item x="295"/>
        <item x="121"/>
        <item x="398"/>
        <item x="625"/>
        <item x="784"/>
        <item x="727"/>
        <item x="662"/>
        <item x="456"/>
        <item x="891"/>
        <item x="843"/>
        <item x="610"/>
        <item x="377"/>
        <item x="238"/>
        <item x="634"/>
        <item x="584"/>
        <item x="697"/>
        <item x="847"/>
        <item x="269"/>
        <item x="595"/>
        <item x="278"/>
        <item x="95"/>
        <item x="45"/>
        <item x="37"/>
        <item x="316"/>
        <item x="373"/>
        <item x="855"/>
        <item x="330"/>
        <item x="335"/>
        <item x="830"/>
        <item x="372"/>
        <item x="698"/>
        <item x="391"/>
        <item x="255"/>
        <item x="479"/>
        <item x="356"/>
        <item x="711"/>
        <item x="306"/>
        <item x="528"/>
        <item x="163"/>
        <item x="910"/>
        <item x="62"/>
        <item x="428"/>
        <item x="362"/>
        <item x="762"/>
        <item x="553"/>
        <item x="226"/>
        <item x="565"/>
        <item x="774"/>
        <item x="693"/>
        <item x="876"/>
        <item x="88"/>
        <item x="747"/>
        <item x="703"/>
        <item x="746"/>
        <item x="833"/>
        <item x="608"/>
        <item x="850"/>
        <item x="618"/>
        <item x="591"/>
        <item x="137"/>
        <item x="135"/>
        <item x="534"/>
        <item x="482"/>
        <item x="604"/>
        <item x="557"/>
        <item x="28"/>
        <item x="645"/>
        <item x="627"/>
        <item x="83"/>
        <item x="16"/>
        <item x="138"/>
        <item x="763"/>
        <item x="167"/>
        <item x="535"/>
        <item x="159"/>
        <item x="909"/>
        <item x="202"/>
        <item x="452"/>
        <item x="783"/>
        <item x="32"/>
        <item x="188"/>
        <item x="293"/>
        <item x="291"/>
        <item x="117"/>
        <item x="298"/>
        <item x="351"/>
        <item x="284"/>
        <item x="318"/>
        <item x="417"/>
        <item x="259"/>
        <item x="440"/>
        <item x="248"/>
        <item x="684"/>
        <item x="846"/>
        <item x="3"/>
        <item x="374"/>
        <item x="321"/>
        <item x="863"/>
        <item x="332"/>
        <item x="666"/>
        <item x="199"/>
        <item x="586"/>
        <item x="867"/>
        <item x="657"/>
        <item x="592"/>
        <item x="243"/>
        <item x="821"/>
        <item x="380"/>
        <item x="851"/>
        <item x="647"/>
        <item x="1"/>
        <item x="97"/>
        <item x="844"/>
        <item x="717"/>
        <item x="282"/>
        <item x="455"/>
        <item x="60"/>
        <item x="221"/>
        <item x="802"/>
        <item x="605"/>
        <item x="178"/>
        <item x="399"/>
        <item x="339"/>
        <item x="245"/>
        <item x="219"/>
        <item x="786"/>
        <item x="529"/>
        <item x="498"/>
        <item x="349"/>
        <item x="499"/>
        <item x="721"/>
        <item x="870"/>
        <item x="340"/>
        <item x="79"/>
        <item x="718"/>
        <item x="538"/>
        <item x="256"/>
        <item x="84"/>
        <item x="78"/>
        <item x="600"/>
        <item x="354"/>
        <item x="611"/>
        <item x="336"/>
        <item x="732"/>
        <item x="735"/>
        <item x="567"/>
        <item x="569"/>
        <item x="587"/>
        <item x="89"/>
        <item x="364"/>
        <item x="177"/>
        <item x="895"/>
        <item x="69"/>
        <item x="427"/>
        <item x="819"/>
        <item x="165"/>
        <item x="854"/>
        <item x="678"/>
        <item x="745"/>
        <item x="613"/>
        <item x="258"/>
        <item x="888"/>
        <item x="525"/>
        <item x="691"/>
        <item x="446"/>
        <item x="200"/>
        <item x="438"/>
        <item x="300"/>
        <item x="47"/>
        <item x="694"/>
        <item x="637"/>
        <item x="532"/>
        <item x="74"/>
        <item x="246"/>
        <item x="51"/>
        <item x="469"/>
        <item x="785"/>
        <item x="251"/>
        <item x="643"/>
        <item x="31"/>
        <item x="614"/>
        <item x="685"/>
        <item x="696"/>
        <item x="671"/>
        <item x="514"/>
        <item x="23"/>
        <item x="190"/>
        <item x="596"/>
        <item x="442"/>
        <item x="688"/>
        <item x="879"/>
        <item x="562"/>
        <item x="14"/>
        <item x="767"/>
        <item x="7"/>
        <item x="142"/>
        <item x="215"/>
        <item x="425"/>
        <item x="426"/>
        <item x="603"/>
        <item x="489"/>
        <item x="331"/>
        <item x="537"/>
        <item x="490"/>
        <item x="467"/>
        <item x="788"/>
        <item x="287"/>
        <item x="102"/>
        <item x="436"/>
        <item x="48"/>
        <item x="357"/>
        <item x="403"/>
        <item x="632"/>
        <item x="806"/>
        <item x="731"/>
        <item x="41"/>
        <item x="276"/>
        <item x="652"/>
        <item x="15"/>
        <item x="5"/>
        <item x="720"/>
        <item x="232"/>
        <item x="807"/>
        <item x="566"/>
        <item x="674"/>
        <item x="109"/>
        <item x="803"/>
        <item x="832"/>
        <item x="174"/>
        <item x="650"/>
        <item x="801"/>
        <item x="304"/>
        <item x="563"/>
        <item x="520"/>
        <item x="741"/>
        <item x="709"/>
        <item x="386"/>
        <item x="119"/>
        <item x="289"/>
        <item x="581"/>
        <item x="648"/>
        <item x="385"/>
        <item x="519"/>
        <item x="622"/>
        <item x="488"/>
        <item x="772"/>
        <item x="559"/>
        <item x="680"/>
        <item x="0"/>
        <item x="270"/>
        <item x="808"/>
        <item x="150"/>
        <item x="85"/>
        <item x="583"/>
        <item x="570"/>
        <item x="361"/>
        <item x="185"/>
        <item x="347"/>
        <item x="795"/>
        <item x="285"/>
        <item x="421"/>
        <item x="828"/>
        <item x="257"/>
        <item x="395"/>
        <item x="379"/>
        <item x="630"/>
        <item x="424"/>
        <item x="27"/>
        <item x="790"/>
        <item x="739"/>
        <item x="868"/>
        <item x="100"/>
        <item x="67"/>
        <item x="147"/>
        <item x="872"/>
        <item x="470"/>
        <item x="571"/>
        <item x="576"/>
        <item x="564"/>
        <item x="227"/>
        <item x="383"/>
        <item x="862"/>
        <item x="59"/>
        <item x="25"/>
        <item x="401"/>
        <item x="63"/>
        <item x="454"/>
        <item x="38"/>
        <item x="87"/>
        <item x="208"/>
        <item x="545"/>
        <item x="641"/>
        <item x="849"/>
        <item x="92"/>
        <item x="572"/>
        <item x="776"/>
        <item x="513"/>
        <item x="771"/>
        <item x="390"/>
        <item x="314"/>
        <item x="754"/>
        <item x="225"/>
        <item x="254"/>
        <item x="139"/>
        <item x="714"/>
        <item x="242"/>
        <item x="145"/>
        <item x="601"/>
        <item x="70"/>
        <item x="845"/>
        <item x="376"/>
        <item x="769"/>
        <item x="699"/>
        <item x="209"/>
        <item x="218"/>
        <item x="651"/>
        <item x="367"/>
        <item x="796"/>
        <item x="544"/>
        <item x="682"/>
        <item x="484"/>
        <item x="205"/>
        <item x="541"/>
        <item x="506"/>
        <item x="441"/>
        <item x="434"/>
        <item x="49"/>
        <item x="448"/>
        <item x="556"/>
        <item x="883"/>
        <item x="279"/>
        <item x="679"/>
        <item x="568"/>
        <item x="103"/>
        <item x="719"/>
        <item x="789"/>
        <item x="234"/>
        <item x="93"/>
        <item x="187"/>
        <item x="131"/>
        <item x="319"/>
        <item x="33"/>
        <item x="360"/>
        <item x="706"/>
        <item x="899"/>
        <item x="228"/>
        <item x="34"/>
        <item x="414"/>
        <item x="752"/>
        <item x="761"/>
        <item x="130"/>
        <item x="250"/>
        <item x="241"/>
        <item x="893"/>
        <item x="36"/>
        <item x="503"/>
        <item x="105"/>
        <item x="812"/>
        <item x="323"/>
        <item x="101"/>
        <item x="463"/>
        <item x="155"/>
        <item x="371"/>
        <item x="4"/>
        <item x="885"/>
        <item x="835"/>
        <item x="459"/>
        <item x="449"/>
        <item x="301"/>
        <item x="491"/>
        <item x="898"/>
        <item x="486"/>
        <item x="213"/>
        <item x="52"/>
        <item x="539"/>
        <item x="619"/>
        <item x="164"/>
        <item x="875"/>
        <item x="50"/>
        <item x="233"/>
        <item x="236"/>
        <item x="53"/>
        <item x="140"/>
        <item x="874"/>
        <item x="39"/>
        <item x="445"/>
        <item x="905"/>
        <item x="405"/>
        <item x="17"/>
        <item x="123"/>
        <item x="264"/>
        <item x="19"/>
        <item x="640"/>
        <item x="125"/>
        <item x="511"/>
        <item x="201"/>
        <item x="378"/>
        <item x="574"/>
        <item x="716"/>
        <item x="189"/>
        <item x="748"/>
        <item x="858"/>
        <item x="58"/>
        <item x="175"/>
        <item x="667"/>
        <item x="134"/>
        <item x="901"/>
        <item x="195"/>
        <item x="21"/>
        <item x="869"/>
        <item x="775"/>
        <item x="94"/>
        <item x="579"/>
        <item x="158"/>
        <item x="63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axis="axisRow" compact="0" outline="0" showAll="0" defaultSubtotal="0">
      <items count="913">
        <item x="344"/>
        <item x="521"/>
        <item x="35"/>
        <item x="129"/>
        <item x="170"/>
        <item x="904"/>
        <item x="776"/>
        <item x="394"/>
        <item x="84"/>
        <item x="432"/>
        <item x="763"/>
        <item x="720"/>
        <item x="22"/>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32"/>
        <item x="392"/>
        <item x="57"/>
        <item x="433"/>
        <item x="608"/>
        <item x="171"/>
        <item x="195"/>
        <item x="366"/>
        <item x="419"/>
        <item x="840"/>
        <item x="247"/>
        <item x="429"/>
        <item x="48"/>
        <item x="3"/>
        <item x="595"/>
        <item x="282"/>
        <item x="701"/>
        <item x="417"/>
        <item x="354"/>
        <item x="177"/>
        <item x="92"/>
        <item x="523"/>
        <item x="379"/>
        <item x="866"/>
        <item x="9"/>
        <item x="554"/>
        <item x="66"/>
        <item x="19"/>
        <item x="678"/>
        <item x="541"/>
        <item x="856"/>
        <item x="252"/>
        <item x="644"/>
        <item x="650"/>
        <item x="162"/>
        <item x="307"/>
        <item x="823"/>
        <item x="753"/>
        <item x="783"/>
        <item x="883"/>
        <item x="629"/>
        <item x="454"/>
        <item x="797"/>
        <item x="80"/>
        <item x="212"/>
        <item x="60"/>
        <item x="376"/>
        <item x="585"/>
        <item x="287"/>
        <item x="829"/>
        <item x="573"/>
        <item x="483"/>
        <item x="724"/>
        <item x="11"/>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7"/>
        <item x="262"/>
        <item x="14"/>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36"/>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3"/>
        <item x="256"/>
        <item x="490"/>
        <item x="647"/>
        <item x="258"/>
        <item x="712"/>
        <item x="830"/>
        <item x="278"/>
        <item x="33"/>
        <item x="698"/>
        <item x="594"/>
        <item x="152"/>
        <item x="827"/>
        <item x="26"/>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23"/>
        <item x="899"/>
        <item x="867"/>
        <item x="446"/>
        <item x="579"/>
        <item x="58"/>
        <item x="381"/>
        <item x="460"/>
        <item x="337"/>
        <item x="159"/>
        <item x="690"/>
        <item x="614"/>
        <item x="697"/>
        <item x="24"/>
        <item x="146"/>
        <item x="800"/>
        <item x="370"/>
        <item x="878"/>
        <item x="264"/>
        <item x="306"/>
        <item x="696"/>
        <item x="635"/>
        <item x="452"/>
        <item x="770"/>
        <item x="194"/>
        <item x="410"/>
        <item x="385"/>
        <item x="222"/>
        <item x="621"/>
        <item x="300"/>
        <item x="547"/>
        <item x="301"/>
        <item x="375"/>
        <item x="616"/>
        <item x="16"/>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7"/>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2"/>
        <item x="762"/>
        <item x="502"/>
        <item x="200"/>
        <item x="90"/>
        <item x="874"/>
        <item x="108"/>
        <item x="372"/>
        <item x="45"/>
        <item x="569"/>
        <item x="20"/>
        <item x="611"/>
        <item x="242"/>
        <item x="487"/>
        <item x="173"/>
        <item x="766"/>
        <item x="101"/>
        <item x="274"/>
        <item x="841"/>
        <item x="44"/>
        <item x="365"/>
        <item x="806"/>
        <item x="140"/>
        <item x="522"/>
        <item x="675"/>
        <item x="868"/>
        <item x="5"/>
        <item x="741"/>
        <item x="715"/>
        <item x="605"/>
        <item x="773"/>
        <item x="288"/>
        <item x="353"/>
        <item x="803"/>
        <item x="853"/>
        <item x="679"/>
        <item x="253"/>
        <item x="895"/>
        <item x="245"/>
        <item x="734"/>
        <item x="79"/>
        <item x="781"/>
        <item x="910"/>
        <item x="68"/>
        <item x="545"/>
        <item x="587"/>
        <item x="630"/>
        <item x="729"/>
        <item x="612"/>
        <item x="41"/>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31"/>
        <item x="500"/>
        <item x="699"/>
        <item x="34"/>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9"/>
        <item x="602"/>
        <item x="793"/>
        <item x="70"/>
        <item x="296"/>
        <item x="710"/>
        <item x="691"/>
        <item x="400"/>
        <item x="15"/>
        <item x="234"/>
        <item x="733"/>
        <item x="106"/>
        <item x="839"/>
        <item x="859"/>
        <item x="276"/>
        <item x="623"/>
        <item x="155"/>
        <item x="837"/>
        <item x="399"/>
        <item x="196"/>
        <item x="8"/>
        <item x="161"/>
        <item x="772"/>
        <item x="846"/>
        <item x="795"/>
        <item x="421"/>
        <item x="251"/>
        <item x="244"/>
        <item x="175"/>
        <item x="779"/>
        <item x="408"/>
        <item x="879"/>
        <item x="451"/>
        <item x="25"/>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4"/>
        <item x="163"/>
        <item x="804"/>
        <item x="192"/>
        <item x="449"/>
        <item x="643"/>
        <item x="406"/>
        <item x="123"/>
        <item x="136"/>
        <item x="124"/>
        <item x="29"/>
        <item x="55"/>
        <item x="292"/>
        <item x="339"/>
        <item x="261"/>
        <item x="30"/>
        <item x="819"/>
        <item x="390"/>
        <item x="838"/>
        <item x="147"/>
        <item x="100"/>
        <item x="782"/>
        <item x="284"/>
        <item x="470"/>
        <item x="42"/>
        <item x="553"/>
        <item x="801"/>
        <item x="181"/>
        <item x="532"/>
        <item x="476"/>
        <item x="214"/>
        <item x="355"/>
        <item x="418"/>
        <item x="98"/>
        <item x="311"/>
        <item x="844"/>
        <item x="141"/>
        <item x="568"/>
        <item x="796"/>
        <item x="706"/>
        <item x="118"/>
        <item x="900"/>
        <item x="491"/>
        <item x="367"/>
        <item x="430"/>
        <item x="820"/>
        <item x="414"/>
        <item x="27"/>
        <item x="493"/>
        <item x="858"/>
        <item x="516"/>
        <item x="323"/>
        <item x="789"/>
        <item x="684"/>
        <item x="531"/>
        <item x="389"/>
        <item x="534"/>
        <item x="203"/>
        <item x="423"/>
        <item x="663"/>
        <item x="713"/>
        <item x="599"/>
        <item x="6"/>
        <item x="876"/>
        <item x="436"/>
        <item x="538"/>
        <item x="870"/>
        <item x="670"/>
        <item x="130"/>
        <item x="671"/>
        <item x="402"/>
        <item x="18"/>
        <item x="427"/>
        <item x="771"/>
        <item x="794"/>
        <item x="1"/>
        <item x="238"/>
        <item x="639"/>
        <item x="441"/>
        <item x="51"/>
        <item x="93"/>
        <item x="87"/>
        <item x="504"/>
        <item x="536"/>
        <item x="374"/>
        <item x="91"/>
        <item x="824"/>
        <item x="657"/>
        <item x="891"/>
        <item x="49"/>
        <item x="219"/>
        <item x="686"/>
        <item x="704"/>
        <item x="341"/>
        <item x="189"/>
        <item x="148"/>
        <item x="817"/>
        <item x="455"/>
        <item x="12"/>
        <item x="655"/>
        <item x="672"/>
        <item x="298"/>
        <item x="160"/>
        <item x="64"/>
        <item x="821"/>
        <item x="887"/>
        <item x="703"/>
        <item x="105"/>
        <item x="566"/>
        <item x="13"/>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28"/>
        <item x="315"/>
        <item x="347"/>
        <item x="620"/>
        <item x="102"/>
        <item x="685"/>
        <item x="758"/>
        <item x="299"/>
        <item x="50"/>
        <item x="413"/>
        <item x="628"/>
        <item x="21"/>
        <item x="169"/>
        <item x="477"/>
        <item x="119"/>
        <item x="495"/>
        <item x="218"/>
        <item x="334"/>
        <item x="82"/>
        <item x="172"/>
        <item x="283"/>
        <item x="305"/>
        <item x="774"/>
        <item x="588"/>
        <item x="533"/>
        <item x="717"/>
        <item x="37"/>
        <item x="458"/>
        <item x="607"/>
        <item x="542"/>
        <item x="131"/>
        <item x="188"/>
        <item x="352"/>
        <item x="482"/>
        <item x="511"/>
        <item x="718"/>
        <item x="865"/>
        <item x="89"/>
        <item x="912"/>
        <item x="693"/>
        <item x="273"/>
        <item x="248"/>
        <item x="359"/>
        <item x="10"/>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40"/>
      </items>
    </pivotField>
    <pivotField axis="axisRow" compact="0" outline="0" showAll="0" defaultSubtotal="0">
      <items count="727">
        <item x="332"/>
        <item x="0"/>
        <item x="28"/>
        <item x="58"/>
        <item x="150"/>
        <item x="594"/>
        <item x="139"/>
        <item x="336"/>
        <item x="324"/>
        <item x="345"/>
        <item x="340"/>
        <item x="476"/>
        <item x="438"/>
        <item x="484"/>
        <item x="208"/>
        <item x="472"/>
        <item x="444"/>
        <item x="46"/>
        <item x="8"/>
        <item x="3"/>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2"/>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22"/>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19"/>
        <item x="550"/>
        <item x="20"/>
        <item x="352"/>
        <item x="617"/>
        <item x="696"/>
        <item x="317"/>
        <item x="364"/>
        <item x="112"/>
        <item x="357"/>
        <item x="149"/>
        <item x="301"/>
        <item x="720"/>
        <item x="291"/>
        <item x="556"/>
        <item x="490"/>
        <item x="403"/>
        <item x="273"/>
        <item x="179"/>
        <item x="203"/>
        <item x="698"/>
        <item x="669"/>
        <item x="538"/>
        <item x="525"/>
        <item x="296"/>
        <item x="351"/>
        <item x="368"/>
        <item x="531"/>
        <item x="528"/>
        <item x="13"/>
        <item x="236"/>
        <item x="303"/>
        <item x="492"/>
        <item x="111"/>
        <item x="289"/>
        <item x="460"/>
        <item x="636"/>
        <item x="1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7"/>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5"/>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27"/>
        <item x="385"/>
        <item x="135"/>
        <item x="312"/>
        <item x="115"/>
        <item x="160"/>
        <item x="250"/>
        <item x="217"/>
        <item x="461"/>
        <item x="584"/>
        <item x="30"/>
        <item x="309"/>
        <item x="182"/>
        <item x="7"/>
        <item x="380"/>
        <item x="678"/>
        <item x="468"/>
        <item x="637"/>
        <item x="717"/>
        <item x="671"/>
        <item x="566"/>
        <item x="231"/>
        <item x="21"/>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2"/>
        <item x="500"/>
        <item x="401"/>
        <item x="294"/>
        <item x="615"/>
        <item x="580"/>
        <item x="635"/>
        <item x="251"/>
        <item x="264"/>
        <item x="143"/>
        <item x="712"/>
        <item x="376"/>
        <item x="353"/>
        <item x="726"/>
        <item x="530"/>
        <item x="229"/>
        <item x="232"/>
        <item x="68"/>
        <item x="389"/>
        <item x="329"/>
        <item x="146"/>
        <item x="489"/>
        <item x="48"/>
        <item x="516"/>
        <item x="542"/>
        <item x="165"/>
        <item x="71"/>
        <item x="4"/>
        <item x="105"/>
        <item x="124"/>
        <item x="647"/>
        <item x="147"/>
        <item x="97"/>
        <item x="314"/>
        <item x="607"/>
        <item x="98"/>
        <item x="514"/>
        <item x="126"/>
        <item x="279"/>
        <item x="228"/>
        <item x="168"/>
        <item x="325"/>
        <item x="627"/>
        <item x="35"/>
        <item x="437"/>
        <item x="371"/>
        <item x="644"/>
        <item x="205"/>
        <item x="419"/>
        <item x="140"/>
        <item x="25"/>
        <item x="220"/>
        <item x="267"/>
        <item x="26"/>
        <item x="659"/>
        <item x="377"/>
        <item x="77"/>
        <item x="113"/>
        <item x="676"/>
        <item x="243"/>
        <item x="75"/>
        <item x="618"/>
        <item x="407"/>
        <item x="6"/>
        <item x="330"/>
        <item x="721"/>
        <item x="529"/>
        <item x="687"/>
        <item x="511"/>
        <item x="423"/>
        <item x="347"/>
        <item x="448"/>
        <item x="569"/>
        <item x="697"/>
        <item x="398"/>
        <item x="158"/>
        <item x="534"/>
        <item x="321"/>
        <item x="421"/>
        <item x="93"/>
        <item x="343"/>
        <item x="545"/>
        <item x="288"/>
        <item x="23"/>
        <item x="337"/>
        <item x="185"/>
        <item x="295"/>
        <item x="564"/>
        <item x="638"/>
        <item x="15"/>
        <item x="425"/>
        <item x="42"/>
        <item x="660"/>
        <item x="1"/>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11"/>
        <item x="360"/>
        <item x="233"/>
        <item x="581"/>
        <item x="630"/>
        <item x="485"/>
        <item x="195"/>
        <item x="657"/>
        <item x="327"/>
        <item x="522"/>
        <item x="90"/>
        <item x="714"/>
        <item x="175"/>
        <item x="535"/>
        <item x="10"/>
        <item x="33"/>
        <item x="633"/>
        <item x="282"/>
        <item x="91"/>
        <item x="59"/>
        <item x="605"/>
        <item x="234"/>
        <item x="320"/>
        <item x="546"/>
        <item x="445"/>
        <item x="262"/>
        <item x="298"/>
        <item x="201"/>
        <item x="176"/>
        <item x="272"/>
        <item x="144"/>
        <item x="119"/>
        <item x="65"/>
        <item x="41"/>
        <item x="502"/>
        <item x="219"/>
        <item x="239"/>
        <item x="466"/>
        <item x="668"/>
        <item x="18"/>
        <item x="246"/>
        <item x="549"/>
        <item x="78"/>
        <item x="171"/>
        <item x="190"/>
        <item x="621"/>
        <item x="378"/>
        <item x="24"/>
        <item x="131"/>
        <item x="94"/>
        <item x="420"/>
        <item x="362"/>
        <item x="573"/>
        <item x="32"/>
        <item x="281"/>
        <item x="244"/>
        <item x="9"/>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34"/>
        <item x="61"/>
        <item x="648"/>
        <item x="709"/>
      </items>
    </pivotField>
    <pivotField axis="axisRow" compact="0" outline="0" showAll="0" defaultSubtotal="0">
      <items count="791">
        <item x="168"/>
        <item x="521"/>
        <item x="745"/>
        <item x="324"/>
        <item x="159"/>
        <item x="725"/>
        <item x="134"/>
        <item x="737"/>
        <item x="116"/>
        <item x="183"/>
        <item x="658"/>
        <item x="242"/>
        <item x="39"/>
        <item x="648"/>
        <item x="519"/>
        <item x="735"/>
        <item x="666"/>
        <item x="651"/>
        <item x="100"/>
        <item x="404"/>
        <item x="315"/>
        <item x="128"/>
        <item x="448"/>
        <item x="243"/>
        <item x="227"/>
        <item x="84"/>
        <item x="416"/>
        <item x="269"/>
        <item x="584"/>
        <item x="751"/>
        <item x="38"/>
        <item x="475"/>
        <item x="428"/>
        <item x="357"/>
        <item x="695"/>
        <item x="387"/>
        <item x="301"/>
        <item x="288"/>
        <item x="233"/>
        <item x="701"/>
        <item x="585"/>
        <item x="80"/>
        <item x="71"/>
        <item x="566"/>
        <item x="5"/>
        <item x="558"/>
        <item x="706"/>
        <item x="210"/>
        <item x="194"/>
        <item x="150"/>
        <item x="277"/>
        <item x="600"/>
        <item x="465"/>
        <item x="502"/>
        <item x="17"/>
        <item x="286"/>
        <item x="682"/>
        <item x="435"/>
        <item x="304"/>
        <item x="152"/>
        <item x="603"/>
        <item x="275"/>
        <item x="327"/>
        <item x="65"/>
        <item x="610"/>
        <item x="629"/>
        <item x="283"/>
        <item x="480"/>
        <item x="661"/>
        <item x="127"/>
        <item x="786"/>
        <item x="413"/>
        <item x="211"/>
        <item x="426"/>
        <item x="314"/>
        <item x="403"/>
        <item x="203"/>
        <item x="532"/>
        <item x="744"/>
        <item x="49"/>
        <item x="662"/>
        <item x="757"/>
        <item x="704"/>
        <item x="711"/>
        <item x="217"/>
        <item x="770"/>
        <item x="749"/>
        <item x="430"/>
        <item x="109"/>
        <item x="563"/>
        <item x="231"/>
        <item x="88"/>
        <item x="772"/>
        <item x="47"/>
        <item x="138"/>
        <item x="140"/>
        <item x="713"/>
        <item x="454"/>
        <item x="743"/>
        <item x="774"/>
        <item x="462"/>
        <item x="754"/>
        <item x="582"/>
        <item x="191"/>
        <item x="99"/>
        <item x="21"/>
        <item x="234"/>
        <item x="33"/>
        <item x="696"/>
        <item x="779"/>
        <item x="612"/>
        <item x="699"/>
        <item x="14"/>
        <item x="326"/>
        <item x="22"/>
        <item x="93"/>
        <item x="343"/>
        <item x="685"/>
        <item x="433"/>
        <item x="660"/>
        <item x="675"/>
        <item x="555"/>
        <item x="738"/>
        <item x="624"/>
        <item x="122"/>
        <item x="139"/>
        <item x="765"/>
        <item x="245"/>
        <item x="198"/>
        <item x="297"/>
        <item x="16"/>
        <item x="50"/>
        <item x="625"/>
        <item x="593"/>
        <item x="26"/>
        <item x="551"/>
        <item x="481"/>
        <item x="562"/>
        <item x="232"/>
        <item x="419"/>
        <item x="531"/>
        <item x="148"/>
        <item x="538"/>
        <item x="280"/>
        <item x="495"/>
        <item x="400"/>
        <item x="748"/>
        <item x="440"/>
        <item x="464"/>
        <item x="485"/>
        <item x="287"/>
        <item x="488"/>
        <item x="257"/>
        <item x="417"/>
        <item x="422"/>
        <item x="54"/>
        <item x="273"/>
        <item x="570"/>
        <item x="514"/>
        <item x="569"/>
        <item x="162"/>
        <item x="262"/>
        <item x="348"/>
        <item x="289"/>
        <item x="282"/>
        <item x="728"/>
        <item x="144"/>
        <item x="741"/>
        <item x="411"/>
        <item x="290"/>
        <item x="190"/>
        <item x="135"/>
        <item x="335"/>
        <item x="762"/>
        <item x="764"/>
        <item x="351"/>
        <item x="19"/>
        <item x="322"/>
        <item x="628"/>
        <item x="638"/>
        <item x="247"/>
        <item x="780"/>
        <item x="664"/>
        <item x="341"/>
        <item x="253"/>
        <item x="316"/>
        <item x="246"/>
        <item x="671"/>
        <item x="384"/>
        <item x="446"/>
        <item x="739"/>
        <item x="647"/>
        <item x="133"/>
        <item x="656"/>
        <item x="156"/>
        <item x="605"/>
        <item x="698"/>
        <item x="592"/>
        <item x="434"/>
        <item x="522"/>
        <item x="636"/>
        <item x="546"/>
        <item x="441"/>
        <item x="23"/>
        <item x="25"/>
        <item x="590"/>
        <item x="250"/>
        <item x="613"/>
        <item x="553"/>
        <item x="274"/>
        <item x="670"/>
        <item x="511"/>
        <item x="484"/>
        <item x="499"/>
        <item x="90"/>
        <item x="453"/>
        <item x="401"/>
        <item x="207"/>
        <item x="486"/>
        <item x="268"/>
        <item x="334"/>
        <item x="703"/>
        <item x="705"/>
        <item x="479"/>
        <item x="279"/>
        <item x="498"/>
        <item x="432"/>
        <item x="366"/>
        <item x="520"/>
        <item x="228"/>
        <item x="482"/>
        <item x="42"/>
        <item x="177"/>
        <item x="131"/>
        <item x="55"/>
        <item x="476"/>
        <item x="64"/>
        <item x="302"/>
        <item x="672"/>
        <item x="151"/>
        <item x="172"/>
        <item x="310"/>
        <item x="788"/>
        <item x="312"/>
        <item x="146"/>
        <item x="747"/>
        <item x="784"/>
        <item x="565"/>
        <item x="679"/>
        <item x="361"/>
        <item x="344"/>
        <item x="35"/>
        <item x="330"/>
        <item x="506"/>
        <item x="220"/>
        <item x="237"/>
        <item x="496"/>
        <item x="132"/>
        <item x="59"/>
        <item x="36"/>
        <item x="423"/>
        <item x="655"/>
        <item x="627"/>
        <item x="734"/>
        <item x="292"/>
        <item x="461"/>
        <item x="75"/>
        <item x="249"/>
        <item x="652"/>
        <item x="254"/>
        <item x="196"/>
        <item x="716"/>
        <item x="587"/>
        <item x="550"/>
        <item x="260"/>
        <item x="720"/>
        <item x="124"/>
        <item x="733"/>
        <item x="182"/>
        <item x="632"/>
        <item x="89"/>
        <item x="525"/>
        <item x="154"/>
        <item x="438"/>
        <item x="571"/>
        <item x="420"/>
        <item x="758"/>
        <item x="165"/>
        <item x="726"/>
        <item x="515"/>
        <item x="373"/>
        <item x="727"/>
        <item x="212"/>
        <item x="674"/>
        <item x="329"/>
        <item x="631"/>
        <item x="173"/>
        <item x="123"/>
        <item x="77"/>
        <item x="717"/>
        <item x="574"/>
        <item x="687"/>
        <item x="263"/>
        <item x="272"/>
        <item x="147"/>
        <item x="347"/>
        <item x="573"/>
        <item x="214"/>
        <item x="789"/>
        <item x="577"/>
        <item x="369"/>
        <item x="11"/>
        <item x="503"/>
        <item x="189"/>
        <item x="136"/>
        <item x="293"/>
        <item x="52"/>
        <item x="470"/>
        <item x="218"/>
        <item x="669"/>
        <item x="66"/>
        <item x="230"/>
        <item x="389"/>
        <item x="4"/>
        <item x="321"/>
        <item x="83"/>
        <item x="372"/>
        <item x="349"/>
        <item x="209"/>
        <item x="161"/>
        <item x="340"/>
        <item x="602"/>
        <item x="653"/>
        <item x="634"/>
        <item x="775"/>
        <item x="342"/>
        <item x="43"/>
        <item x="442"/>
        <item x="568"/>
        <item x="676"/>
        <item x="535"/>
        <item x="319"/>
        <item x="374"/>
        <item x="472"/>
        <item x="28"/>
        <item x="153"/>
        <item x="718"/>
        <item x="206"/>
        <item x="477"/>
        <item x="57"/>
        <item x="79"/>
        <item x="778"/>
        <item x="510"/>
        <item x="98"/>
        <item x="18"/>
        <item x="409"/>
        <item x="732"/>
        <item x="306"/>
        <item x="724"/>
        <item x="34"/>
        <item x="353"/>
        <item x="239"/>
        <item x="278"/>
        <item x="707"/>
        <item x="336"/>
        <item x="616"/>
        <item x="761"/>
        <item x="296"/>
        <item x="241"/>
        <item x="178"/>
        <item x="337"/>
        <item x="468"/>
        <item x="742"/>
        <item x="783"/>
        <item x="111"/>
        <item x="9"/>
        <item x="494"/>
        <item x="575"/>
        <item x="270"/>
        <item x="184"/>
        <item x="445"/>
        <item x="67"/>
        <item x="544"/>
        <item x="474"/>
        <item x="478"/>
        <item x="118"/>
        <item x="199"/>
        <item x="621"/>
        <item x="599"/>
        <item x="601"/>
        <item x="53"/>
        <item x="663"/>
        <item x="609"/>
        <item x="678"/>
        <item x="355"/>
        <item x="105"/>
        <item x="155"/>
        <item x="491"/>
        <item x="583"/>
        <item x="581"/>
        <item x="259"/>
        <item x="392"/>
        <item x="368"/>
        <item x="60"/>
        <item x="251"/>
        <item x="108"/>
        <item x="208"/>
        <item x="12"/>
        <item x="526"/>
        <item x="500"/>
        <item x="117"/>
        <item x="542"/>
        <item x="6"/>
        <item x="85"/>
        <item x="692"/>
        <item x="643"/>
        <item x="633"/>
        <item x="318"/>
        <item x="110"/>
        <item x="545"/>
        <item x="359"/>
        <item x="238"/>
        <item x="70"/>
        <item x="755"/>
        <item x="311"/>
        <item x="174"/>
        <item x="710"/>
        <item x="299"/>
        <item x="576"/>
        <item x="87"/>
        <item x="68"/>
        <item x="548"/>
        <item x="332"/>
        <item x="158"/>
        <item x="668"/>
        <item x="615"/>
        <item x="487"/>
        <item x="40"/>
        <item x="126"/>
        <item x="399"/>
        <item x="536"/>
        <item x="298"/>
        <item x="101"/>
        <item x="3"/>
        <item x="641"/>
        <item x="620"/>
        <item x="377"/>
        <item x="649"/>
        <item x="659"/>
        <item x="579"/>
        <item x="222"/>
        <item x="120"/>
        <item x="665"/>
        <item x="145"/>
        <item x="471"/>
        <item x="61"/>
        <item x="424"/>
        <item x="354"/>
        <item x="284"/>
        <item x="385"/>
        <item x="513"/>
        <item x="572"/>
        <item x="619"/>
        <item x="300"/>
        <item x="393"/>
        <item x="164"/>
        <item x="176"/>
        <item x="30"/>
        <item x="121"/>
        <item x="295"/>
        <item x="1"/>
        <item x="91"/>
        <item x="597"/>
        <item x="469"/>
        <item x="431"/>
        <item x="560"/>
        <item x="169"/>
        <item x="773"/>
        <item x="528"/>
        <item x="202"/>
        <item x="125"/>
        <item x="113"/>
        <item x="193"/>
        <item x="248"/>
        <item x="418"/>
        <item x="106"/>
        <item x="44"/>
        <item x="635"/>
        <item x="201"/>
        <item x="623"/>
        <item x="46"/>
        <item x="143"/>
        <item x="216"/>
        <item x="527"/>
        <item x="509"/>
        <item x="697"/>
        <item x="740"/>
        <item x="505"/>
        <item x="606"/>
        <item x="180"/>
        <item x="72"/>
        <item x="313"/>
        <item x="608"/>
        <item x="777"/>
        <item x="129"/>
        <item x="504"/>
        <item x="767"/>
        <item x="691"/>
        <item x="604"/>
        <item x="317"/>
        <item x="667"/>
        <item x="356"/>
        <item x="722"/>
        <item x="715"/>
        <item x="530"/>
        <item x="769"/>
        <item x="405"/>
        <item x="45"/>
        <item x="657"/>
        <item x="427"/>
        <item x="760"/>
        <item x="731"/>
        <item x="452"/>
        <item x="255"/>
        <item x="29"/>
        <item x="0"/>
        <item x="694"/>
        <item x="421"/>
        <item x="645"/>
        <item x="677"/>
        <item x="680"/>
        <item x="166"/>
        <item x="559"/>
        <item x="457"/>
        <item x="681"/>
        <item x="266"/>
        <item x="380"/>
        <item x="325"/>
        <item x="766"/>
        <item x="591"/>
        <item x="163"/>
        <item x="285"/>
        <item x="390"/>
        <item x="338"/>
        <item x="382"/>
        <item x="541"/>
        <item x="554"/>
        <item x="103"/>
        <item x="97"/>
        <item x="345"/>
        <item x="729"/>
        <item x="320"/>
        <item x="654"/>
        <item x="186"/>
        <item x="386"/>
        <item x="458"/>
        <item x="267"/>
        <item x="533"/>
        <item x="552"/>
        <item x="167"/>
        <item x="644"/>
        <item x="86"/>
        <item x="473"/>
        <item x="119"/>
        <item x="398"/>
        <item x="412"/>
        <item x="271"/>
        <item x="719"/>
        <item x="750"/>
        <item x="200"/>
        <item x="688"/>
        <item x="352"/>
        <item x="291"/>
        <item x="490"/>
        <item x="188"/>
        <item x="226"/>
        <item x="383"/>
        <item x="37"/>
        <item x="493"/>
        <item x="700"/>
        <item x="157"/>
        <item x="523"/>
        <item x="224"/>
        <item x="723"/>
        <item x="466"/>
        <item x="776"/>
        <item x="305"/>
        <item x="96"/>
        <item x="339"/>
        <item x="618"/>
        <item x="13"/>
        <item x="244"/>
        <item x="31"/>
        <item x="27"/>
        <item x="534"/>
        <item x="309"/>
        <item x="181"/>
        <item x="114"/>
        <item x="74"/>
        <item x="518"/>
        <item x="564"/>
        <item x="213"/>
        <item x="673"/>
        <item x="683"/>
        <item x="459"/>
        <item x="543"/>
        <item x="721"/>
        <item x="8"/>
        <item x="736"/>
        <item x="617"/>
        <item x="223"/>
        <item x="639"/>
        <item x="447"/>
        <item x="51"/>
        <item x="197"/>
        <item x="381"/>
        <item x="375"/>
        <item x="408"/>
        <item x="614"/>
        <item x="771"/>
        <item x="102"/>
        <item x="595"/>
        <item x="397"/>
        <item x="557"/>
        <item x="307"/>
        <item x="308"/>
        <item x="149"/>
        <item x="328"/>
        <item x="714"/>
        <item x="58"/>
        <item x="785"/>
        <item x="225"/>
        <item x="229"/>
        <item x="92"/>
        <item x="594"/>
        <item x="436"/>
        <item x="370"/>
        <item x="437"/>
        <item x="219"/>
        <item x="78"/>
        <item x="185"/>
        <item x="406"/>
        <item x="756"/>
        <item x="467"/>
        <item x="62"/>
        <item x="261"/>
        <item x="444"/>
        <item x="388"/>
        <item x="350"/>
        <item x="205"/>
        <item x="549"/>
        <item x="556"/>
        <item x="195"/>
        <item x="529"/>
        <item x="396"/>
        <item x="367"/>
        <item x="589"/>
        <item x="265"/>
        <item x="41"/>
        <item x="137"/>
        <item x="115"/>
        <item x="746"/>
        <item x="141"/>
        <item x="264"/>
        <item x="650"/>
        <item x="15"/>
        <item x="95"/>
        <item x="256"/>
        <item x="642"/>
        <item x="425"/>
        <item x="362"/>
        <item x="160"/>
        <item x="626"/>
        <item x="686"/>
        <item x="63"/>
        <item x="508"/>
        <item x="73"/>
        <item x="689"/>
        <item x="586"/>
        <item x="501"/>
        <item x="646"/>
        <item x="81"/>
        <item x="175"/>
        <item x="455"/>
        <item x="142"/>
        <item x="598"/>
        <item x="333"/>
        <item x="787"/>
        <item x="7"/>
        <item x="768"/>
        <item x="365"/>
        <item x="407"/>
        <item x="709"/>
        <item x="759"/>
        <item x="358"/>
        <item x="10"/>
        <item x="331"/>
        <item x="537"/>
        <item x="82"/>
        <item x="303"/>
        <item x="547"/>
        <item x="622"/>
        <item x="507"/>
        <item x="483"/>
        <item x="702"/>
        <item x="596"/>
        <item x="104"/>
        <item x="20"/>
        <item x="69"/>
        <item x="179"/>
        <item x="684"/>
        <item x="524"/>
        <item x="763"/>
        <item x="578"/>
        <item x="378"/>
        <item x="561"/>
        <item x="415"/>
        <item x="753"/>
        <item x="130"/>
        <item x="170"/>
        <item x="360"/>
        <item x="107"/>
        <item x="567"/>
        <item x="460"/>
        <item x="24"/>
        <item x="489"/>
        <item x="693"/>
        <item x="281"/>
        <item x="451"/>
        <item x="414"/>
        <item x="637"/>
        <item x="363"/>
        <item x="439"/>
        <item x="240"/>
        <item x="395"/>
        <item x="346"/>
        <item x="112"/>
        <item x="394"/>
        <item x="708"/>
        <item x="782"/>
        <item x="371"/>
        <item x="497"/>
        <item x="463"/>
        <item x="730"/>
        <item x="48"/>
        <item x="630"/>
        <item x="492"/>
        <item x="539"/>
        <item x="252"/>
        <item x="56"/>
        <item x="294"/>
        <item x="443"/>
        <item x="607"/>
        <item x="94"/>
        <item x="588"/>
        <item x="517"/>
        <item x="379"/>
        <item x="323"/>
        <item x="32"/>
        <item x="516"/>
        <item x="258"/>
        <item x="192"/>
        <item x="364"/>
        <item x="580"/>
        <item x="236"/>
        <item x="640"/>
        <item x="76"/>
        <item x="235"/>
        <item x="391"/>
        <item x="450"/>
        <item x="611"/>
        <item x="204"/>
        <item x="429"/>
        <item x="781"/>
        <item x="540"/>
        <item x="221"/>
        <item x="752"/>
        <item x="171"/>
        <item x="410"/>
        <item x="449"/>
        <item x="690"/>
        <item x="790"/>
        <item x="712"/>
        <item x="376"/>
        <item x="402"/>
        <item x="187"/>
        <item x="512"/>
        <item x="215"/>
        <item x="276"/>
        <item x="456"/>
        <item x="2"/>
      </items>
    </pivotField>
    <pivotField compact="0" outline="0" showAll="0" defaultSubtotal="0"/>
    <pivotField axis="axisRow" compact="0" outline="0" showAll="0" defaultSubtotal="0">
      <items count="375">
        <item x="72"/>
        <item x="199"/>
        <item x="140"/>
        <item x="347"/>
        <item x="117"/>
        <item x="237"/>
        <item x="311"/>
        <item x="279"/>
        <item x="219"/>
        <item x="92"/>
        <item x="338"/>
        <item x="113"/>
        <item x="249"/>
        <item x="228"/>
        <item x="114"/>
        <item x="284"/>
        <item x="161"/>
        <item x="21"/>
        <item x="79"/>
        <item x="248"/>
        <item x="102"/>
        <item x="318"/>
        <item x="146"/>
        <item x="330"/>
        <item x="157"/>
        <item x="302"/>
        <item x="297"/>
        <item x="104"/>
        <item x="247"/>
        <item x="295"/>
        <item x="246"/>
        <item x="266"/>
        <item x="360"/>
        <item x="232"/>
        <item x="192"/>
        <item x="278"/>
        <item x="163"/>
        <item x="359"/>
        <item x="317"/>
        <item x="75"/>
        <item x="197"/>
        <item x="242"/>
        <item x="332"/>
        <item x="40"/>
        <item x="109"/>
        <item x="213"/>
        <item x="367"/>
        <item x="36"/>
        <item x="183"/>
        <item x="276"/>
        <item x="205"/>
        <item x="310"/>
        <item x="250"/>
        <item x="39"/>
        <item x="130"/>
        <item x="73"/>
        <item x="372"/>
        <item x="58"/>
        <item x="27"/>
        <item x="272"/>
        <item x="186"/>
        <item x="301"/>
        <item x="107"/>
        <item x="121"/>
        <item x="181"/>
        <item x="118"/>
        <item x="221"/>
        <item x="364"/>
        <item x="296"/>
        <item x="358"/>
        <item x="303"/>
        <item x="169"/>
        <item x="81"/>
        <item x="22"/>
        <item x="63"/>
        <item x="131"/>
        <item x="217"/>
        <item x="115"/>
        <item x="89"/>
        <item x="160"/>
        <item x="54"/>
        <item x="231"/>
        <item x="206"/>
        <item x="7"/>
        <item x="159"/>
        <item x="120"/>
        <item x="265"/>
        <item x="328"/>
        <item x="20"/>
        <item x="305"/>
        <item x="71"/>
        <item x="182"/>
        <item x="61"/>
        <item x="82"/>
        <item x="371"/>
        <item x="260"/>
        <item x="78"/>
        <item x="191"/>
        <item x="122"/>
        <item x="366"/>
        <item x="43"/>
        <item x="280"/>
        <item x="68"/>
        <item x="189"/>
        <item x="13"/>
        <item x="373"/>
        <item x="288"/>
        <item x="177"/>
        <item x="35"/>
        <item x="111"/>
        <item x="135"/>
        <item x="96"/>
        <item x="202"/>
        <item x="69"/>
        <item x="162"/>
        <item x="319"/>
        <item x="209"/>
        <item x="285"/>
        <item x="158"/>
        <item x="123"/>
        <item x="252"/>
        <item x="194"/>
        <item x="84"/>
        <item x="154"/>
        <item x="87"/>
        <item x="14"/>
        <item x="173"/>
        <item x="98"/>
        <item x="361"/>
        <item x="97"/>
        <item x="251"/>
        <item x="144"/>
        <item x="308"/>
        <item x="256"/>
        <item x="298"/>
        <item x="42"/>
        <item x="214"/>
        <item x="321"/>
        <item x="51"/>
        <item x="57"/>
        <item x="345"/>
        <item x="74"/>
        <item x="368"/>
        <item x="326"/>
        <item x="132"/>
        <item x="331"/>
        <item x="307"/>
        <item x="16"/>
        <item x="18"/>
        <item x="116"/>
        <item x="353"/>
        <item x="365"/>
        <item x="281"/>
        <item x="312"/>
        <item x="225"/>
        <item x="32"/>
        <item x="152"/>
        <item x="264"/>
        <item x="352"/>
        <item x="103"/>
        <item x="6"/>
        <item x="90"/>
        <item x="289"/>
        <item x="99"/>
        <item x="283"/>
        <item x="333"/>
        <item x="207"/>
        <item x="151"/>
        <item x="222"/>
        <item x="240"/>
        <item x="314"/>
        <item x="168"/>
        <item x="128"/>
        <item x="336"/>
        <item x="77"/>
        <item x="241"/>
        <item x="165"/>
        <item x="15"/>
        <item x="91"/>
        <item x="59"/>
        <item x="44"/>
        <item x="187"/>
        <item x="261"/>
        <item x="149"/>
        <item x="175"/>
        <item x="355"/>
        <item x="257"/>
        <item x="203"/>
        <item x="235"/>
        <item x="269"/>
        <item x="133"/>
        <item x="344"/>
        <item x="198"/>
        <item x="227"/>
        <item x="150"/>
        <item x="85"/>
        <item x="193"/>
        <item x="195"/>
        <item x="65"/>
        <item x="37"/>
        <item x="335"/>
        <item x="60"/>
        <item x="282"/>
        <item x="323"/>
        <item x="245"/>
        <item x="239"/>
        <item x="17"/>
        <item x="286"/>
        <item x="185"/>
        <item x="143"/>
        <item x="271"/>
        <item x="324"/>
        <item x="188"/>
        <item x="126"/>
        <item x="238"/>
        <item x="337"/>
        <item x="290"/>
        <item x="277"/>
        <item x="270"/>
        <item x="139"/>
        <item x="294"/>
        <item x="137"/>
        <item x="342"/>
        <item x="218"/>
        <item x="190"/>
        <item x="292"/>
        <item x="67"/>
        <item x="26"/>
        <item x="262"/>
        <item x="166"/>
        <item x="31"/>
        <item x="351"/>
        <item x="354"/>
        <item x="244"/>
        <item x="334"/>
        <item x="124"/>
        <item x="343"/>
        <item x="66"/>
        <item x="357"/>
        <item x="306"/>
        <item x="362"/>
        <item x="275"/>
        <item x="53"/>
        <item x="93"/>
        <item x="322"/>
        <item x="136"/>
        <item x="233"/>
        <item x="226"/>
        <item x="341"/>
        <item x="38"/>
        <item x="9"/>
        <item x="55"/>
        <item x="164"/>
        <item x="62"/>
        <item x="95"/>
        <item x="176"/>
        <item x="25"/>
        <item x="80"/>
        <item x="184"/>
        <item x="112"/>
        <item x="70"/>
        <item x="220"/>
        <item x="33"/>
        <item x="101"/>
        <item x="339"/>
        <item x="349"/>
        <item x="106"/>
        <item x="327"/>
        <item x="148"/>
        <item x="0"/>
        <item x="48"/>
        <item x="12"/>
        <item x="29"/>
        <item x="167"/>
        <item x="291"/>
        <item x="171"/>
        <item x="348"/>
        <item x="88"/>
        <item x="129"/>
        <item x="8"/>
        <item x="105"/>
        <item x="229"/>
        <item x="108"/>
        <item x="30"/>
        <item x="119"/>
        <item x="179"/>
        <item x="369"/>
        <item x="24"/>
        <item x="76"/>
        <item x="216"/>
        <item x="1"/>
        <item x="110"/>
        <item x="4"/>
        <item x="356"/>
        <item x="215"/>
        <item x="155"/>
        <item x="253"/>
        <item x="254"/>
        <item x="267"/>
        <item x="28"/>
        <item x="50"/>
        <item x="350"/>
        <item x="363"/>
        <item x="147"/>
        <item x="299"/>
        <item x="5"/>
        <item x="3"/>
        <item x="236"/>
        <item x="204"/>
        <item x="23"/>
        <item x="255"/>
        <item x="201"/>
        <item x="100"/>
        <item x="346"/>
        <item x="268"/>
        <item x="11"/>
        <item x="258"/>
        <item x="208"/>
        <item x="293"/>
        <item x="180"/>
        <item x="153"/>
        <item x="172"/>
        <item x="212"/>
        <item x="370"/>
        <item x="125"/>
        <item x="141"/>
        <item x="64"/>
        <item x="94"/>
        <item x="142"/>
        <item x="287"/>
        <item x="83"/>
        <item x="329"/>
        <item x="304"/>
        <item x="224"/>
        <item x="170"/>
        <item x="309"/>
        <item x="174"/>
        <item x="315"/>
        <item x="47"/>
        <item x="300"/>
        <item x="45"/>
        <item x="210"/>
        <item x="10"/>
        <item x="46"/>
        <item x="259"/>
        <item x="2"/>
        <item x="178"/>
        <item x="223"/>
        <item x="134"/>
        <item x="86"/>
        <item x="340"/>
        <item x="211"/>
        <item x="34"/>
        <item x="234"/>
        <item x="19"/>
        <item x="56"/>
        <item x="263"/>
        <item x="273"/>
        <item x="138"/>
        <item x="41"/>
        <item x="243"/>
        <item x="196"/>
        <item x="200"/>
        <item x="230"/>
        <item x="127"/>
        <item x="145"/>
        <item x="313"/>
        <item x="156"/>
        <item x="325"/>
        <item x="274"/>
        <item x="374"/>
        <item x="52"/>
        <item x="316"/>
        <item x="320"/>
        <item x="49"/>
      </items>
    </pivotField>
    <pivotField axis="axisRow" compact="0" outline="0" showAll="0" defaultSubtotal="0">
      <items count="3">
        <item x="1"/>
        <item x="2"/>
        <item x="0"/>
      </items>
    </pivotField>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s>
  <rowFields count="7">
    <field x="2"/>
    <field x="10"/>
    <field x="17"/>
    <field x="11"/>
    <field x="12"/>
    <field x="15"/>
    <field x="14"/>
  </rowFields>
  <rowItems count="15">
    <i>
      <x v="656"/>
      <x v="28"/>
      <x/>
      <x v="495"/>
      <x v="415"/>
      <x v="2"/>
      <x v="160"/>
    </i>
    <i>
      <x v="127"/>
      <x v="125"/>
      <x v="1"/>
      <x v="495"/>
      <x v="190"/>
      <x v="2"/>
      <x v="263"/>
    </i>
    <i>
      <x v="755"/>
      <x v="831"/>
      <x/>
      <x v="652"/>
      <x v="237"/>
      <x v="2"/>
      <x v="261"/>
    </i>
    <i>
      <x v="754"/>
      <x v="646"/>
      <x/>
      <x v="504"/>
      <x v="790"/>
      <x v="2"/>
      <x v="359"/>
    </i>
    <i>
      <x v="731"/>
      <x v="255"/>
      <x/>
      <x v="185"/>
      <x v="790"/>
      <x v="1"/>
      <x v="202"/>
    </i>
    <i>
      <x v="399"/>
      <x v="237"/>
      <x/>
      <x v="495"/>
      <x v="426"/>
      <x v="2"/>
      <x v="250"/>
    </i>
    <i>
      <x v="898"/>
      <x v="126"/>
      <x v="1"/>
      <x v="99"/>
      <x v="680"/>
      <x/>
      <x v="140"/>
    </i>
    <i>
      <x v="257"/>
      <x v="20"/>
      <x/>
      <x v="495"/>
      <x v="257"/>
      <x v="2"/>
      <x v="279"/>
    </i>
    <i>
      <x v="664"/>
      <x v="17"/>
      <x v="1"/>
      <x v="9"/>
      <x v="576"/>
      <x v="2"/>
      <x v="133"/>
    </i>
    <i>
      <x v="760"/>
      <x v="826"/>
      <x/>
      <x v="650"/>
      <x v="229"/>
      <x v="2"/>
      <x v="340"/>
    </i>
    <i>
      <x v="196"/>
      <x v="785"/>
      <x/>
      <x v="621"/>
      <x v="541"/>
      <x v="2"/>
      <x v="351"/>
    </i>
    <i>
      <x v="874"/>
      <x v="289"/>
      <x v="1"/>
      <x v="495"/>
      <x v="453"/>
      <x v="2"/>
      <x v="324"/>
    </i>
    <i>
      <x v="432"/>
      <x v="218"/>
      <x/>
      <x v="193"/>
      <x v="790"/>
      <x v="2"/>
      <x v="106"/>
    </i>
    <i>
      <x v="348"/>
      <x v="518"/>
      <x v="1"/>
      <x v="439"/>
      <x v="180"/>
      <x v="2"/>
      <x v="97"/>
    </i>
    <i>
      <x v="162"/>
      <x v="639"/>
      <x/>
      <x v="511"/>
      <x v="645"/>
      <x/>
      <x v="27"/>
    </i>
  </rowItems>
  <colItems count="1">
    <i/>
  </colItems>
  <dataFields count="1">
    <dataField name="Amount" fld="9" baseField="0" baseItem="0"/>
  </dataFields>
  <formats count="86">
    <format dxfId="89">
      <pivotArea type="all" dataOnly="0" outline="0" fieldPosition="0"/>
    </format>
    <format dxfId="88">
      <pivotArea outline="0" collapsedLevelsAreSubtotals="1" fieldPosition="0"/>
    </format>
    <format dxfId="87">
      <pivotArea field="2" type="button" dataOnly="0" labelOnly="1" outline="0" axis="axisRow" fieldPosition="0"/>
    </format>
    <format dxfId="86">
      <pivotArea field="10" type="button" dataOnly="0" labelOnly="1" outline="0" axis="axisRow" fieldPosition="1"/>
    </format>
    <format dxfId="85">
      <pivotArea field="17" type="button" dataOnly="0" labelOnly="1" outline="0" axis="axisRow" fieldPosition="2"/>
    </format>
    <format dxfId="84">
      <pivotArea field="11" type="button" dataOnly="0" labelOnly="1" outline="0" axis="axisRow" fieldPosition="3"/>
    </format>
    <format dxfId="83">
      <pivotArea field="12" type="button" dataOnly="0" labelOnly="1" outline="0" axis="axisRow" fieldPosition="4"/>
    </format>
    <format dxfId="82">
      <pivotArea field="15" type="button" dataOnly="0" labelOnly="1" outline="0" axis="axisRow" fieldPosition="5"/>
    </format>
    <format dxfId="81">
      <pivotArea field="14" type="button" dataOnly="0" labelOnly="1" outline="0" axis="axisRow" fieldPosition="6"/>
    </format>
    <format dxfId="80">
      <pivotArea dataOnly="0" labelOnly="1" outline="0" fieldPosition="0">
        <references count="1">
          <reference field="2" count="15">
            <x v="127"/>
            <x v="162"/>
            <x v="196"/>
            <x v="257"/>
            <x v="348"/>
            <x v="399"/>
            <x v="432"/>
            <x v="656"/>
            <x v="664"/>
            <x v="731"/>
            <x v="754"/>
            <x v="755"/>
            <x v="760"/>
            <x v="874"/>
            <x v="898"/>
          </reference>
        </references>
      </pivotArea>
    </format>
    <format dxfId="79">
      <pivotArea dataOnly="0" labelOnly="1" outline="0" fieldPosition="0">
        <references count="2">
          <reference field="2" count="1" selected="0">
            <x v="656"/>
          </reference>
          <reference field="10" count="1">
            <x v="28"/>
          </reference>
        </references>
      </pivotArea>
    </format>
    <format dxfId="78">
      <pivotArea dataOnly="0" labelOnly="1" outline="0" fieldPosition="0">
        <references count="2">
          <reference field="2" count="1" selected="0">
            <x v="127"/>
          </reference>
          <reference field="10" count="1">
            <x v="125"/>
          </reference>
        </references>
      </pivotArea>
    </format>
    <format dxfId="77">
      <pivotArea dataOnly="0" labelOnly="1" outline="0" fieldPosition="0">
        <references count="2">
          <reference field="2" count="1" selected="0">
            <x v="755"/>
          </reference>
          <reference field="10" count="1">
            <x v="831"/>
          </reference>
        </references>
      </pivotArea>
    </format>
    <format dxfId="76">
      <pivotArea dataOnly="0" labelOnly="1" outline="0" fieldPosition="0">
        <references count="2">
          <reference field="2" count="1" selected="0">
            <x v="754"/>
          </reference>
          <reference field="10" count="1">
            <x v="646"/>
          </reference>
        </references>
      </pivotArea>
    </format>
    <format dxfId="75">
      <pivotArea dataOnly="0" labelOnly="1" outline="0" fieldPosition="0">
        <references count="2">
          <reference field="2" count="1" selected="0">
            <x v="731"/>
          </reference>
          <reference field="10" count="1">
            <x v="255"/>
          </reference>
        </references>
      </pivotArea>
    </format>
    <format dxfId="74">
      <pivotArea dataOnly="0" labelOnly="1" outline="0" fieldPosition="0">
        <references count="2">
          <reference field="2" count="1" selected="0">
            <x v="399"/>
          </reference>
          <reference field="10" count="1">
            <x v="237"/>
          </reference>
        </references>
      </pivotArea>
    </format>
    <format dxfId="73">
      <pivotArea dataOnly="0" labelOnly="1" outline="0" fieldPosition="0">
        <references count="2">
          <reference field="2" count="1" selected="0">
            <x v="898"/>
          </reference>
          <reference field="10" count="1">
            <x v="126"/>
          </reference>
        </references>
      </pivotArea>
    </format>
    <format dxfId="72">
      <pivotArea dataOnly="0" labelOnly="1" outline="0" fieldPosition="0">
        <references count="2">
          <reference field="2" count="1" selected="0">
            <x v="257"/>
          </reference>
          <reference field="10" count="1">
            <x v="20"/>
          </reference>
        </references>
      </pivotArea>
    </format>
    <format dxfId="71">
      <pivotArea dataOnly="0" labelOnly="1" outline="0" fieldPosition="0">
        <references count="2">
          <reference field="2" count="1" selected="0">
            <x v="664"/>
          </reference>
          <reference field="10" count="1">
            <x v="17"/>
          </reference>
        </references>
      </pivotArea>
    </format>
    <format dxfId="70">
      <pivotArea dataOnly="0" labelOnly="1" outline="0" fieldPosition="0">
        <references count="2">
          <reference field="2" count="1" selected="0">
            <x v="760"/>
          </reference>
          <reference field="10" count="1">
            <x v="826"/>
          </reference>
        </references>
      </pivotArea>
    </format>
    <format dxfId="69">
      <pivotArea dataOnly="0" labelOnly="1" outline="0" fieldPosition="0">
        <references count="2">
          <reference field="2" count="1" selected="0">
            <x v="196"/>
          </reference>
          <reference field="10" count="1">
            <x v="785"/>
          </reference>
        </references>
      </pivotArea>
    </format>
    <format dxfId="68">
      <pivotArea dataOnly="0" labelOnly="1" outline="0" fieldPosition="0">
        <references count="2">
          <reference field="2" count="1" selected="0">
            <x v="874"/>
          </reference>
          <reference field="10" count="1">
            <x v="289"/>
          </reference>
        </references>
      </pivotArea>
    </format>
    <format dxfId="67">
      <pivotArea dataOnly="0" labelOnly="1" outline="0" fieldPosition="0">
        <references count="2">
          <reference field="2" count="1" selected="0">
            <x v="432"/>
          </reference>
          <reference field="10" count="1">
            <x v="218"/>
          </reference>
        </references>
      </pivotArea>
    </format>
    <format dxfId="66">
      <pivotArea dataOnly="0" labelOnly="1" outline="0" fieldPosition="0">
        <references count="2">
          <reference field="2" count="1" selected="0">
            <x v="348"/>
          </reference>
          <reference field="10" count="1">
            <x v="518"/>
          </reference>
        </references>
      </pivotArea>
    </format>
    <format dxfId="65">
      <pivotArea dataOnly="0" labelOnly="1" outline="0" fieldPosition="0">
        <references count="2">
          <reference field="2" count="1" selected="0">
            <x v="162"/>
          </reference>
          <reference field="10" count="1">
            <x v="639"/>
          </reference>
        </references>
      </pivotArea>
    </format>
    <format dxfId="64">
      <pivotArea dataOnly="0" labelOnly="1" outline="0" fieldPosition="0">
        <references count="3">
          <reference field="2" count="1" selected="0">
            <x v="656"/>
          </reference>
          <reference field="10" count="1" selected="0">
            <x v="28"/>
          </reference>
          <reference field="17" count="1">
            <x v="0"/>
          </reference>
        </references>
      </pivotArea>
    </format>
    <format dxfId="63">
      <pivotArea dataOnly="0" labelOnly="1" outline="0" fieldPosition="0">
        <references count="3">
          <reference field="2" count="1" selected="0">
            <x v="127"/>
          </reference>
          <reference field="10" count="1" selected="0">
            <x v="125"/>
          </reference>
          <reference field="17" count="1">
            <x v="1"/>
          </reference>
        </references>
      </pivotArea>
    </format>
    <format dxfId="62">
      <pivotArea dataOnly="0" labelOnly="1" outline="0" fieldPosition="0">
        <references count="3">
          <reference field="2" count="1" selected="0">
            <x v="755"/>
          </reference>
          <reference field="10" count="1" selected="0">
            <x v="831"/>
          </reference>
          <reference field="17" count="1">
            <x v="0"/>
          </reference>
        </references>
      </pivotArea>
    </format>
    <format dxfId="61">
      <pivotArea dataOnly="0" labelOnly="1" outline="0" fieldPosition="0">
        <references count="3">
          <reference field="2" count="1" selected="0">
            <x v="898"/>
          </reference>
          <reference field="10" count="1" selected="0">
            <x v="126"/>
          </reference>
          <reference field="17" count="1">
            <x v="1"/>
          </reference>
        </references>
      </pivotArea>
    </format>
    <format dxfId="60">
      <pivotArea dataOnly="0" labelOnly="1" outline="0" fieldPosition="0">
        <references count="3">
          <reference field="2" count="1" selected="0">
            <x v="257"/>
          </reference>
          <reference field="10" count="1" selected="0">
            <x v="20"/>
          </reference>
          <reference field="17" count="1">
            <x v="0"/>
          </reference>
        </references>
      </pivotArea>
    </format>
    <format dxfId="59">
      <pivotArea dataOnly="0" labelOnly="1" outline="0" fieldPosition="0">
        <references count="3">
          <reference field="2" count="1" selected="0">
            <x v="664"/>
          </reference>
          <reference field="10" count="1" selected="0">
            <x v="17"/>
          </reference>
          <reference field="17" count="1">
            <x v="1"/>
          </reference>
        </references>
      </pivotArea>
    </format>
    <format dxfId="58">
      <pivotArea dataOnly="0" labelOnly="1" outline="0" fieldPosition="0">
        <references count="3">
          <reference field="2" count="1" selected="0">
            <x v="760"/>
          </reference>
          <reference field="10" count="1" selected="0">
            <x v="826"/>
          </reference>
          <reference field="17" count="1">
            <x v="0"/>
          </reference>
        </references>
      </pivotArea>
    </format>
    <format dxfId="57">
      <pivotArea dataOnly="0" labelOnly="1" outline="0" fieldPosition="0">
        <references count="3">
          <reference field="2" count="1" selected="0">
            <x v="874"/>
          </reference>
          <reference field="10" count="1" selected="0">
            <x v="289"/>
          </reference>
          <reference field="17" count="1">
            <x v="1"/>
          </reference>
        </references>
      </pivotArea>
    </format>
    <format dxfId="56">
      <pivotArea dataOnly="0" labelOnly="1" outline="0" fieldPosition="0">
        <references count="3">
          <reference field="2" count="1" selected="0">
            <x v="432"/>
          </reference>
          <reference field="10" count="1" selected="0">
            <x v="218"/>
          </reference>
          <reference field="17" count="1">
            <x v="0"/>
          </reference>
        </references>
      </pivotArea>
    </format>
    <format dxfId="55">
      <pivotArea dataOnly="0" labelOnly="1" outline="0" fieldPosition="0">
        <references count="3">
          <reference field="2" count="1" selected="0">
            <x v="348"/>
          </reference>
          <reference field="10" count="1" selected="0">
            <x v="518"/>
          </reference>
          <reference field="17" count="1">
            <x v="1"/>
          </reference>
        </references>
      </pivotArea>
    </format>
    <format dxfId="54">
      <pivotArea dataOnly="0" labelOnly="1" outline="0" fieldPosition="0">
        <references count="3">
          <reference field="2" count="1" selected="0">
            <x v="162"/>
          </reference>
          <reference field="10" count="1" selected="0">
            <x v="639"/>
          </reference>
          <reference field="17" count="1">
            <x v="0"/>
          </reference>
        </references>
      </pivotArea>
    </format>
    <format dxfId="53">
      <pivotArea dataOnly="0" labelOnly="1" outline="0" fieldPosition="0">
        <references count="4">
          <reference field="2" count="1" selected="0">
            <x v="656"/>
          </reference>
          <reference field="10" count="1" selected="0">
            <x v="28"/>
          </reference>
          <reference field="11" count="1">
            <x v="495"/>
          </reference>
          <reference field="17" count="1" selected="0">
            <x v="0"/>
          </reference>
        </references>
      </pivotArea>
    </format>
    <format dxfId="52">
      <pivotArea dataOnly="0" labelOnly="1" outline="0" fieldPosition="0">
        <references count="4">
          <reference field="2" count="1" selected="0">
            <x v="755"/>
          </reference>
          <reference field="10" count="1" selected="0">
            <x v="831"/>
          </reference>
          <reference field="11" count="1">
            <x v="652"/>
          </reference>
          <reference field="17" count="1" selected="0">
            <x v="0"/>
          </reference>
        </references>
      </pivotArea>
    </format>
    <format dxfId="51">
      <pivotArea dataOnly="0" labelOnly="1" outline="0" fieldPosition="0">
        <references count="4">
          <reference field="2" count="1" selected="0">
            <x v="754"/>
          </reference>
          <reference field="10" count="1" selected="0">
            <x v="646"/>
          </reference>
          <reference field="11" count="1">
            <x v="504"/>
          </reference>
          <reference field="17" count="1" selected="0">
            <x v="0"/>
          </reference>
        </references>
      </pivotArea>
    </format>
    <format dxfId="50">
      <pivotArea dataOnly="0" labelOnly="1" outline="0" fieldPosition="0">
        <references count="4">
          <reference field="2" count="1" selected="0">
            <x v="731"/>
          </reference>
          <reference field="10" count="1" selected="0">
            <x v="255"/>
          </reference>
          <reference field="11" count="1">
            <x v="185"/>
          </reference>
          <reference field="17" count="1" selected="0">
            <x v="0"/>
          </reference>
        </references>
      </pivotArea>
    </format>
    <format dxfId="49">
      <pivotArea dataOnly="0" labelOnly="1" outline="0" fieldPosition="0">
        <references count="4">
          <reference field="2" count="1" selected="0">
            <x v="399"/>
          </reference>
          <reference field="10" count="1" selected="0">
            <x v="237"/>
          </reference>
          <reference field="11" count="1">
            <x v="495"/>
          </reference>
          <reference field="17" count="1" selected="0">
            <x v="0"/>
          </reference>
        </references>
      </pivotArea>
    </format>
    <format dxfId="48">
      <pivotArea dataOnly="0" labelOnly="1" outline="0" fieldPosition="0">
        <references count="4">
          <reference field="2" count="1" selected="0">
            <x v="898"/>
          </reference>
          <reference field="10" count="1" selected="0">
            <x v="126"/>
          </reference>
          <reference field="11" count="1">
            <x v="99"/>
          </reference>
          <reference field="17" count="1" selected="0">
            <x v="1"/>
          </reference>
        </references>
      </pivotArea>
    </format>
    <format dxfId="47">
      <pivotArea dataOnly="0" labelOnly="1" outline="0" fieldPosition="0">
        <references count="4">
          <reference field="2" count="1" selected="0">
            <x v="257"/>
          </reference>
          <reference field="10" count="1" selected="0">
            <x v="20"/>
          </reference>
          <reference field="11" count="1">
            <x v="495"/>
          </reference>
          <reference field="17" count="1" selected="0">
            <x v="0"/>
          </reference>
        </references>
      </pivotArea>
    </format>
    <format dxfId="46">
      <pivotArea dataOnly="0" labelOnly="1" outline="0" fieldPosition="0">
        <references count="4">
          <reference field="2" count="1" selected="0">
            <x v="664"/>
          </reference>
          <reference field="10" count="1" selected="0">
            <x v="17"/>
          </reference>
          <reference field="11" count="1">
            <x v="9"/>
          </reference>
          <reference field="17" count="1" selected="0">
            <x v="1"/>
          </reference>
        </references>
      </pivotArea>
    </format>
    <format dxfId="45">
      <pivotArea dataOnly="0" labelOnly="1" outline="0" fieldPosition="0">
        <references count="4">
          <reference field="2" count="1" selected="0">
            <x v="760"/>
          </reference>
          <reference field="10" count="1" selected="0">
            <x v="826"/>
          </reference>
          <reference field="11" count="1">
            <x v="650"/>
          </reference>
          <reference field="17" count="1" selected="0">
            <x v="0"/>
          </reference>
        </references>
      </pivotArea>
    </format>
    <format dxfId="44">
      <pivotArea dataOnly="0" labelOnly="1" outline="0" fieldPosition="0">
        <references count="4">
          <reference field="2" count="1" selected="0">
            <x v="196"/>
          </reference>
          <reference field="10" count="1" selected="0">
            <x v="785"/>
          </reference>
          <reference field="11" count="1">
            <x v="621"/>
          </reference>
          <reference field="17" count="1" selected="0">
            <x v="0"/>
          </reference>
        </references>
      </pivotArea>
    </format>
    <format dxfId="43">
      <pivotArea dataOnly="0" labelOnly="1" outline="0" fieldPosition="0">
        <references count="4">
          <reference field="2" count="1" selected="0">
            <x v="874"/>
          </reference>
          <reference field="10" count="1" selected="0">
            <x v="289"/>
          </reference>
          <reference field="11" count="1">
            <x v="495"/>
          </reference>
          <reference field="17" count="1" selected="0">
            <x v="1"/>
          </reference>
        </references>
      </pivotArea>
    </format>
    <format dxfId="42">
      <pivotArea dataOnly="0" labelOnly="1" outline="0" fieldPosition="0">
        <references count="4">
          <reference field="2" count="1" selected="0">
            <x v="432"/>
          </reference>
          <reference field="10" count="1" selected="0">
            <x v="218"/>
          </reference>
          <reference field="11" count="1">
            <x v="193"/>
          </reference>
          <reference field="17" count="1" selected="0">
            <x v="0"/>
          </reference>
        </references>
      </pivotArea>
    </format>
    <format dxfId="41">
      <pivotArea dataOnly="0" labelOnly="1" outline="0" fieldPosition="0">
        <references count="4">
          <reference field="2" count="1" selected="0">
            <x v="348"/>
          </reference>
          <reference field="10" count="1" selected="0">
            <x v="518"/>
          </reference>
          <reference field="11" count="1">
            <x v="439"/>
          </reference>
          <reference field="17" count="1" selected="0">
            <x v="1"/>
          </reference>
        </references>
      </pivotArea>
    </format>
    <format dxfId="40">
      <pivotArea dataOnly="0" labelOnly="1" outline="0" fieldPosition="0">
        <references count="4">
          <reference field="2" count="1" selected="0">
            <x v="162"/>
          </reference>
          <reference field="10" count="1" selected="0">
            <x v="639"/>
          </reference>
          <reference field="11" count="1">
            <x v="511"/>
          </reference>
          <reference field="17" count="1" selected="0">
            <x v="0"/>
          </reference>
        </references>
      </pivotArea>
    </format>
    <format dxfId="39">
      <pivotArea dataOnly="0" labelOnly="1" outline="0" fieldPosition="0">
        <references count="5">
          <reference field="2" count="1" selected="0">
            <x v="656"/>
          </reference>
          <reference field="10" count="1" selected="0">
            <x v="28"/>
          </reference>
          <reference field="11" count="1" selected="0">
            <x v="495"/>
          </reference>
          <reference field="12" count="1">
            <x v="415"/>
          </reference>
          <reference field="17" count="1" selected="0">
            <x v="0"/>
          </reference>
        </references>
      </pivotArea>
    </format>
    <format dxfId="38">
      <pivotArea dataOnly="0" labelOnly="1" outline="0" fieldPosition="0">
        <references count="5">
          <reference field="2" count="1" selected="0">
            <x v="127"/>
          </reference>
          <reference field="10" count="1" selected="0">
            <x v="125"/>
          </reference>
          <reference field="11" count="1" selected="0">
            <x v="495"/>
          </reference>
          <reference field="12" count="1">
            <x v="190"/>
          </reference>
          <reference field="17" count="1" selected="0">
            <x v="1"/>
          </reference>
        </references>
      </pivotArea>
    </format>
    <format dxfId="37">
      <pivotArea dataOnly="0" labelOnly="1" outline="0" fieldPosition="0">
        <references count="5">
          <reference field="2" count="1" selected="0">
            <x v="755"/>
          </reference>
          <reference field="10" count="1" selected="0">
            <x v="831"/>
          </reference>
          <reference field="11" count="1" selected="0">
            <x v="652"/>
          </reference>
          <reference field="12" count="1">
            <x v="237"/>
          </reference>
          <reference field="17" count="1" selected="0">
            <x v="0"/>
          </reference>
        </references>
      </pivotArea>
    </format>
    <format dxfId="36">
      <pivotArea dataOnly="0" labelOnly="1" outline="0" fieldPosition="0">
        <references count="5">
          <reference field="2" count="1" selected="0">
            <x v="754"/>
          </reference>
          <reference field="10" count="1" selected="0">
            <x v="646"/>
          </reference>
          <reference field="11" count="1" selected="0">
            <x v="504"/>
          </reference>
          <reference field="12" count="1">
            <x v="790"/>
          </reference>
          <reference field="17" count="1" selected="0">
            <x v="0"/>
          </reference>
        </references>
      </pivotArea>
    </format>
    <format dxfId="35">
      <pivotArea dataOnly="0" labelOnly="1" outline="0" fieldPosition="0">
        <references count="5">
          <reference field="2" count="1" selected="0">
            <x v="399"/>
          </reference>
          <reference field="10" count="1" selected="0">
            <x v="237"/>
          </reference>
          <reference field="11" count="1" selected="0">
            <x v="495"/>
          </reference>
          <reference field="12" count="1">
            <x v="426"/>
          </reference>
          <reference field="17" count="1" selected="0">
            <x v="0"/>
          </reference>
        </references>
      </pivotArea>
    </format>
    <format dxfId="34">
      <pivotArea dataOnly="0" labelOnly="1" outline="0" fieldPosition="0">
        <references count="5">
          <reference field="2" count="1" selected="0">
            <x v="898"/>
          </reference>
          <reference field="10" count="1" selected="0">
            <x v="126"/>
          </reference>
          <reference field="11" count="1" selected="0">
            <x v="99"/>
          </reference>
          <reference field="12" count="1">
            <x v="680"/>
          </reference>
          <reference field="17" count="1" selected="0">
            <x v="1"/>
          </reference>
        </references>
      </pivotArea>
    </format>
    <format dxfId="33">
      <pivotArea dataOnly="0" labelOnly="1" outline="0" fieldPosition="0">
        <references count="5">
          <reference field="2" count="1" selected="0">
            <x v="257"/>
          </reference>
          <reference field="10" count="1" selected="0">
            <x v="20"/>
          </reference>
          <reference field="11" count="1" selected="0">
            <x v="495"/>
          </reference>
          <reference field="12" count="1">
            <x v="257"/>
          </reference>
          <reference field="17" count="1" selected="0">
            <x v="0"/>
          </reference>
        </references>
      </pivotArea>
    </format>
    <format dxfId="32">
      <pivotArea dataOnly="0" labelOnly="1" outline="0" fieldPosition="0">
        <references count="5">
          <reference field="2" count="1" selected="0">
            <x v="664"/>
          </reference>
          <reference field="10" count="1" selected="0">
            <x v="17"/>
          </reference>
          <reference field="11" count="1" selected="0">
            <x v="9"/>
          </reference>
          <reference field="12" count="1">
            <x v="576"/>
          </reference>
          <reference field="17" count="1" selected="0">
            <x v="1"/>
          </reference>
        </references>
      </pivotArea>
    </format>
    <format dxfId="31">
      <pivotArea dataOnly="0" labelOnly="1" outline="0" fieldPosition="0">
        <references count="5">
          <reference field="2" count="1" selected="0">
            <x v="760"/>
          </reference>
          <reference field="10" count="1" selected="0">
            <x v="826"/>
          </reference>
          <reference field="11" count="1" selected="0">
            <x v="650"/>
          </reference>
          <reference field="12" count="1">
            <x v="229"/>
          </reference>
          <reference field="17" count="1" selected="0">
            <x v="0"/>
          </reference>
        </references>
      </pivotArea>
    </format>
    <format dxfId="30">
      <pivotArea dataOnly="0" labelOnly="1" outline="0" fieldPosition="0">
        <references count="5">
          <reference field="2" count="1" selected="0">
            <x v="196"/>
          </reference>
          <reference field="10" count="1" selected="0">
            <x v="785"/>
          </reference>
          <reference field="11" count="1" selected="0">
            <x v="621"/>
          </reference>
          <reference field="12" count="1">
            <x v="541"/>
          </reference>
          <reference field="17" count="1" selected="0">
            <x v="0"/>
          </reference>
        </references>
      </pivotArea>
    </format>
    <format dxfId="29">
      <pivotArea dataOnly="0" labelOnly="1" outline="0" fieldPosition="0">
        <references count="5">
          <reference field="2" count="1" selected="0">
            <x v="874"/>
          </reference>
          <reference field="10" count="1" selected="0">
            <x v="289"/>
          </reference>
          <reference field="11" count="1" selected="0">
            <x v="495"/>
          </reference>
          <reference field="12" count="1">
            <x v="453"/>
          </reference>
          <reference field="17" count="1" selected="0">
            <x v="1"/>
          </reference>
        </references>
      </pivotArea>
    </format>
    <format dxfId="28">
      <pivotArea dataOnly="0" labelOnly="1" outline="0" fieldPosition="0">
        <references count="5">
          <reference field="2" count="1" selected="0">
            <x v="432"/>
          </reference>
          <reference field="10" count="1" selected="0">
            <x v="218"/>
          </reference>
          <reference field="11" count="1" selected="0">
            <x v="193"/>
          </reference>
          <reference field="12" count="1">
            <x v="790"/>
          </reference>
          <reference field="17" count="1" selected="0">
            <x v="0"/>
          </reference>
        </references>
      </pivotArea>
    </format>
    <format dxfId="27">
      <pivotArea dataOnly="0" labelOnly="1" outline="0" fieldPosition="0">
        <references count="5">
          <reference field="2" count="1" selected="0">
            <x v="348"/>
          </reference>
          <reference field="10" count="1" selected="0">
            <x v="518"/>
          </reference>
          <reference field="11" count="1" selected="0">
            <x v="439"/>
          </reference>
          <reference field="12" count="1">
            <x v="180"/>
          </reference>
          <reference field="17" count="1" selected="0">
            <x v="1"/>
          </reference>
        </references>
      </pivotArea>
    </format>
    <format dxfId="26">
      <pivotArea dataOnly="0" labelOnly="1" outline="0" fieldPosition="0">
        <references count="5">
          <reference field="2" count="1" selected="0">
            <x v="162"/>
          </reference>
          <reference field="10" count="1" selected="0">
            <x v="639"/>
          </reference>
          <reference field="11" count="1" selected="0">
            <x v="511"/>
          </reference>
          <reference field="12" count="1">
            <x v="645"/>
          </reference>
          <reference field="17" count="1" selected="0">
            <x v="0"/>
          </reference>
        </references>
      </pivotArea>
    </format>
    <format dxfId="25">
      <pivotArea dataOnly="0" labelOnly="1" outline="0" fieldPosition="0">
        <references count="6">
          <reference field="2" count="1" selected="0">
            <x v="656"/>
          </reference>
          <reference field="10" count="1" selected="0">
            <x v="28"/>
          </reference>
          <reference field="11" count="1" selected="0">
            <x v="495"/>
          </reference>
          <reference field="12" count="1" selected="0">
            <x v="415"/>
          </reference>
          <reference field="15" count="1">
            <x v="2"/>
          </reference>
          <reference field="17" count="1" selected="0">
            <x v="0"/>
          </reference>
        </references>
      </pivotArea>
    </format>
    <format dxfId="24">
      <pivotArea dataOnly="0" labelOnly="1" outline="0" fieldPosition="0">
        <references count="6">
          <reference field="2" count="1" selected="0">
            <x v="731"/>
          </reference>
          <reference field="10" count="1" selected="0">
            <x v="255"/>
          </reference>
          <reference field="11" count="1" selected="0">
            <x v="185"/>
          </reference>
          <reference field="12" count="1" selected="0">
            <x v="790"/>
          </reference>
          <reference field="15" count="1">
            <x v="1"/>
          </reference>
          <reference field="17" count="1" selected="0">
            <x v="0"/>
          </reference>
        </references>
      </pivotArea>
    </format>
    <format dxfId="23">
      <pivotArea dataOnly="0" labelOnly="1" outline="0" fieldPosition="0">
        <references count="6">
          <reference field="2" count="1" selected="0">
            <x v="399"/>
          </reference>
          <reference field="10" count="1" selected="0">
            <x v="237"/>
          </reference>
          <reference field="11" count="1" selected="0">
            <x v="495"/>
          </reference>
          <reference field="12" count="1" selected="0">
            <x v="426"/>
          </reference>
          <reference field="15" count="1">
            <x v="2"/>
          </reference>
          <reference field="17" count="1" selected="0">
            <x v="0"/>
          </reference>
        </references>
      </pivotArea>
    </format>
    <format dxfId="22">
      <pivotArea dataOnly="0" labelOnly="1" outline="0" fieldPosition="0">
        <references count="6">
          <reference field="2" count="1" selected="0">
            <x v="898"/>
          </reference>
          <reference field="10" count="1" selected="0">
            <x v="126"/>
          </reference>
          <reference field="11" count="1" selected="0">
            <x v="99"/>
          </reference>
          <reference field="12" count="1" selected="0">
            <x v="680"/>
          </reference>
          <reference field="15" count="1">
            <x v="0"/>
          </reference>
          <reference field="17" count="1" selected="0">
            <x v="1"/>
          </reference>
        </references>
      </pivotArea>
    </format>
    <format dxfId="21">
      <pivotArea dataOnly="0" labelOnly="1" outline="0" fieldPosition="0">
        <references count="6">
          <reference field="2" count="1" selected="0">
            <x v="257"/>
          </reference>
          <reference field="10" count="1" selected="0">
            <x v="20"/>
          </reference>
          <reference field="11" count="1" selected="0">
            <x v="495"/>
          </reference>
          <reference field="12" count="1" selected="0">
            <x v="257"/>
          </reference>
          <reference field="15" count="1">
            <x v="2"/>
          </reference>
          <reference field="17" count="1" selected="0">
            <x v="0"/>
          </reference>
        </references>
      </pivotArea>
    </format>
    <format dxfId="20">
      <pivotArea dataOnly="0" labelOnly="1" outline="0" fieldPosition="0">
        <references count="6">
          <reference field="2" count="1" selected="0">
            <x v="162"/>
          </reference>
          <reference field="10" count="1" selected="0">
            <x v="639"/>
          </reference>
          <reference field="11" count="1" selected="0">
            <x v="511"/>
          </reference>
          <reference field="12" count="1" selected="0">
            <x v="645"/>
          </reference>
          <reference field="15" count="1">
            <x v="0"/>
          </reference>
          <reference field="17" count="1" selected="0">
            <x v="0"/>
          </reference>
        </references>
      </pivotArea>
    </format>
    <format dxfId="19">
      <pivotArea dataOnly="0" labelOnly="1" outline="0" fieldPosition="0">
        <references count="7">
          <reference field="2" count="1" selected="0">
            <x v="656"/>
          </reference>
          <reference field="10" count="1" selected="0">
            <x v="28"/>
          </reference>
          <reference field="11" count="1" selected="0">
            <x v="495"/>
          </reference>
          <reference field="12" count="1" selected="0">
            <x v="415"/>
          </reference>
          <reference field="14" count="1">
            <x v="160"/>
          </reference>
          <reference field="15" count="1" selected="0">
            <x v="2"/>
          </reference>
          <reference field="17" count="1" selected="0">
            <x v="0"/>
          </reference>
        </references>
      </pivotArea>
    </format>
    <format dxfId="18">
      <pivotArea dataOnly="0" labelOnly="1" outline="0" fieldPosition="0">
        <references count="7">
          <reference field="2" count="1" selected="0">
            <x v="127"/>
          </reference>
          <reference field="10" count="1" selected="0">
            <x v="125"/>
          </reference>
          <reference field="11" count="1" selected="0">
            <x v="495"/>
          </reference>
          <reference field="12" count="1" selected="0">
            <x v="190"/>
          </reference>
          <reference field="14" count="1">
            <x v="263"/>
          </reference>
          <reference field="15" count="1" selected="0">
            <x v="2"/>
          </reference>
          <reference field="17" count="1" selected="0">
            <x v="1"/>
          </reference>
        </references>
      </pivotArea>
    </format>
    <format dxfId="17">
      <pivotArea dataOnly="0" labelOnly="1" outline="0" fieldPosition="0">
        <references count="7">
          <reference field="2" count="1" selected="0">
            <x v="755"/>
          </reference>
          <reference field="10" count="1" selected="0">
            <x v="831"/>
          </reference>
          <reference field="11" count="1" selected="0">
            <x v="652"/>
          </reference>
          <reference field="12" count="1" selected="0">
            <x v="237"/>
          </reference>
          <reference field="14" count="1">
            <x v="261"/>
          </reference>
          <reference field="15" count="1" selected="0">
            <x v="2"/>
          </reference>
          <reference field="17" count="1" selected="0">
            <x v="0"/>
          </reference>
        </references>
      </pivotArea>
    </format>
    <format dxfId="16">
      <pivotArea dataOnly="0" labelOnly="1" outline="0" fieldPosition="0">
        <references count="7">
          <reference field="2" count="1" selected="0">
            <x v="754"/>
          </reference>
          <reference field="10" count="1" selected="0">
            <x v="646"/>
          </reference>
          <reference field="11" count="1" selected="0">
            <x v="504"/>
          </reference>
          <reference field="12" count="1" selected="0">
            <x v="790"/>
          </reference>
          <reference field="14" count="1">
            <x v="359"/>
          </reference>
          <reference field="15" count="1" selected="0">
            <x v="2"/>
          </reference>
          <reference field="17" count="1" selected="0">
            <x v="0"/>
          </reference>
        </references>
      </pivotArea>
    </format>
    <format dxfId="15">
      <pivotArea dataOnly="0" labelOnly="1" outline="0" fieldPosition="0">
        <references count="7">
          <reference field="2" count="1" selected="0">
            <x v="731"/>
          </reference>
          <reference field="10" count="1" selected="0">
            <x v="255"/>
          </reference>
          <reference field="11" count="1" selected="0">
            <x v="185"/>
          </reference>
          <reference field="12" count="1" selected="0">
            <x v="790"/>
          </reference>
          <reference field="14" count="1">
            <x v="202"/>
          </reference>
          <reference field="15" count="1" selected="0">
            <x v="1"/>
          </reference>
          <reference field="17" count="1" selected="0">
            <x v="0"/>
          </reference>
        </references>
      </pivotArea>
    </format>
    <format dxfId="14">
      <pivotArea dataOnly="0" labelOnly="1" outline="0" fieldPosition="0">
        <references count="7">
          <reference field="2" count="1" selected="0">
            <x v="399"/>
          </reference>
          <reference field="10" count="1" selected="0">
            <x v="237"/>
          </reference>
          <reference field="11" count="1" selected="0">
            <x v="495"/>
          </reference>
          <reference field="12" count="1" selected="0">
            <x v="426"/>
          </reference>
          <reference field="14" count="1">
            <x v="250"/>
          </reference>
          <reference field="15" count="1" selected="0">
            <x v="2"/>
          </reference>
          <reference field="17" count="1" selected="0">
            <x v="0"/>
          </reference>
        </references>
      </pivotArea>
    </format>
    <format dxfId="13">
      <pivotArea dataOnly="0" labelOnly="1" outline="0" fieldPosition="0">
        <references count="7">
          <reference field="2" count="1" selected="0">
            <x v="898"/>
          </reference>
          <reference field="10" count="1" selected="0">
            <x v="126"/>
          </reference>
          <reference field="11" count="1" selected="0">
            <x v="99"/>
          </reference>
          <reference field="12" count="1" selected="0">
            <x v="680"/>
          </reference>
          <reference field="14" count="1">
            <x v="140"/>
          </reference>
          <reference field="15" count="1" selected="0">
            <x v="0"/>
          </reference>
          <reference field="17" count="1" selected="0">
            <x v="1"/>
          </reference>
        </references>
      </pivotArea>
    </format>
    <format dxfId="12">
      <pivotArea dataOnly="0" labelOnly="1" outline="0" fieldPosition="0">
        <references count="7">
          <reference field="2" count="1" selected="0">
            <x v="257"/>
          </reference>
          <reference field="10" count="1" selected="0">
            <x v="20"/>
          </reference>
          <reference field="11" count="1" selected="0">
            <x v="495"/>
          </reference>
          <reference field="12" count="1" selected="0">
            <x v="257"/>
          </reference>
          <reference field="14" count="1">
            <x v="279"/>
          </reference>
          <reference field="15" count="1" selected="0">
            <x v="2"/>
          </reference>
          <reference field="17" count="1" selected="0">
            <x v="0"/>
          </reference>
        </references>
      </pivotArea>
    </format>
    <format dxfId="11">
      <pivotArea dataOnly="0" labelOnly="1" outline="0" fieldPosition="0">
        <references count="7">
          <reference field="2" count="1" selected="0">
            <x v="664"/>
          </reference>
          <reference field="10" count="1" selected="0">
            <x v="17"/>
          </reference>
          <reference field="11" count="1" selected="0">
            <x v="9"/>
          </reference>
          <reference field="12" count="1" selected="0">
            <x v="576"/>
          </reference>
          <reference field="14" count="1">
            <x v="133"/>
          </reference>
          <reference field="15" count="1" selected="0">
            <x v="2"/>
          </reference>
          <reference field="17" count="1" selected="0">
            <x v="1"/>
          </reference>
        </references>
      </pivotArea>
    </format>
    <format dxfId="10">
      <pivotArea dataOnly="0" labelOnly="1" outline="0" fieldPosition="0">
        <references count="7">
          <reference field="2" count="1" selected="0">
            <x v="760"/>
          </reference>
          <reference field="10" count="1" selected="0">
            <x v="826"/>
          </reference>
          <reference field="11" count="1" selected="0">
            <x v="650"/>
          </reference>
          <reference field="12" count="1" selected="0">
            <x v="229"/>
          </reference>
          <reference field="14" count="1">
            <x v="340"/>
          </reference>
          <reference field="15" count="1" selected="0">
            <x v="2"/>
          </reference>
          <reference field="17" count="1" selected="0">
            <x v="0"/>
          </reference>
        </references>
      </pivotArea>
    </format>
    <format dxfId="9">
      <pivotArea dataOnly="0" labelOnly="1" outline="0" fieldPosition="0">
        <references count="7">
          <reference field="2" count="1" selected="0">
            <x v="196"/>
          </reference>
          <reference field="10" count="1" selected="0">
            <x v="785"/>
          </reference>
          <reference field="11" count="1" selected="0">
            <x v="621"/>
          </reference>
          <reference field="12" count="1" selected="0">
            <x v="541"/>
          </reference>
          <reference field="14" count="1">
            <x v="351"/>
          </reference>
          <reference field="15" count="1" selected="0">
            <x v="2"/>
          </reference>
          <reference field="17" count="1" selected="0">
            <x v="0"/>
          </reference>
        </references>
      </pivotArea>
    </format>
    <format dxfId="8">
      <pivotArea dataOnly="0" labelOnly="1" outline="0" fieldPosition="0">
        <references count="7">
          <reference field="2" count="1" selected="0">
            <x v="874"/>
          </reference>
          <reference field="10" count="1" selected="0">
            <x v="289"/>
          </reference>
          <reference field="11" count="1" selected="0">
            <x v="495"/>
          </reference>
          <reference field="12" count="1" selected="0">
            <x v="453"/>
          </reference>
          <reference field="14" count="1">
            <x v="324"/>
          </reference>
          <reference field="15" count="1" selected="0">
            <x v="2"/>
          </reference>
          <reference field="17" count="1" selected="0">
            <x v="1"/>
          </reference>
        </references>
      </pivotArea>
    </format>
    <format dxfId="7">
      <pivotArea dataOnly="0" labelOnly="1" outline="0" fieldPosition="0">
        <references count="7">
          <reference field="2" count="1" selected="0">
            <x v="432"/>
          </reference>
          <reference field="10" count="1" selected="0">
            <x v="218"/>
          </reference>
          <reference field="11" count="1" selected="0">
            <x v="193"/>
          </reference>
          <reference field="12" count="1" selected="0">
            <x v="790"/>
          </reference>
          <reference field="14" count="1">
            <x v="106"/>
          </reference>
          <reference field="15" count="1" selected="0">
            <x v="2"/>
          </reference>
          <reference field="17" count="1" selected="0">
            <x v="0"/>
          </reference>
        </references>
      </pivotArea>
    </format>
    <format dxfId="6">
      <pivotArea dataOnly="0" labelOnly="1" outline="0" fieldPosition="0">
        <references count="7">
          <reference field="2" count="1" selected="0">
            <x v="348"/>
          </reference>
          <reference field="10" count="1" selected="0">
            <x v="518"/>
          </reference>
          <reference field="11" count="1" selected="0">
            <x v="439"/>
          </reference>
          <reference field="12" count="1" selected="0">
            <x v="180"/>
          </reference>
          <reference field="14" count="1">
            <x v="97"/>
          </reference>
          <reference field="15" count="1" selected="0">
            <x v="2"/>
          </reference>
          <reference field="17" count="1" selected="0">
            <x v="1"/>
          </reference>
        </references>
      </pivotArea>
    </format>
    <format dxfId="5">
      <pivotArea dataOnly="0" labelOnly="1" outline="0" fieldPosition="0">
        <references count="7">
          <reference field="2" count="1" selected="0">
            <x v="162"/>
          </reference>
          <reference field="10" count="1" selected="0">
            <x v="639"/>
          </reference>
          <reference field="11" count="1" selected="0">
            <x v="511"/>
          </reference>
          <reference field="12" count="1" selected="0">
            <x v="645"/>
          </reference>
          <reference field="14" count="1">
            <x v="27"/>
          </reference>
          <reference field="15" count="1" selected="0">
            <x v="0"/>
          </reference>
          <reference field="17" count="1" selected="0">
            <x v="0"/>
          </reference>
        </references>
      </pivotArea>
    </format>
    <format dxfId="4">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9" showRowHeaders="1" showColHeaders="1" showRowStripes="0" showColStripes="0" showLastColumn="1"/>
  <filters count="2">
    <filter fld="1" type="dateBetween" evalOrder="-1" id="13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2" type="count" evalOrder="-1" id="3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0DC7E-F6D4-8B44-AB91-4A5028EFAF51}"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7:B47" firstHeaderRow="1" firstDataRow="1" firstDataCol="1"/>
  <pivotFields count="20">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defaultSubtotal="0">
      <items count="6">
        <item x="0"/>
        <item x="1"/>
        <item x="2"/>
        <item x="3"/>
        <item x="4"/>
        <item x="5"/>
      </items>
    </pivotField>
    <pivotField axis="axisRow" showAll="0" defaultSubtotal="0">
      <items count="6">
        <item x="0"/>
        <item x="1"/>
        <item x="2"/>
        <item x="3"/>
        <item x="4"/>
        <item x="5"/>
      </items>
    </pivotField>
  </pivotFields>
  <rowFields count="2">
    <field x="19"/>
    <field x="18"/>
  </rowFields>
  <rowItems count="20">
    <i>
      <x v="1"/>
    </i>
    <i r="1">
      <x v="1"/>
    </i>
    <i r="1">
      <x v="2"/>
    </i>
    <i r="1">
      <x v="3"/>
    </i>
    <i r="1">
      <x v="4"/>
    </i>
    <i>
      <x v="2"/>
    </i>
    <i r="1">
      <x v="1"/>
    </i>
    <i r="1">
      <x v="2"/>
    </i>
    <i r="1">
      <x v="3"/>
    </i>
    <i r="1">
      <x v="4"/>
    </i>
    <i>
      <x v="3"/>
    </i>
    <i r="1">
      <x v="1"/>
    </i>
    <i r="1">
      <x v="2"/>
    </i>
    <i r="1">
      <x v="3"/>
    </i>
    <i r="1">
      <x v="4"/>
    </i>
    <i>
      <x v="4"/>
    </i>
    <i r="1">
      <x v="1"/>
    </i>
    <i r="1">
      <x v="2"/>
    </i>
    <i r="1">
      <x v="3"/>
    </i>
    <i t="grand">
      <x/>
    </i>
  </rowItems>
  <colItems count="1">
    <i/>
  </colItems>
  <dataFields count="1">
    <dataField name="Sum of Sales" fld="9"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F2189C-1D61-6E4E-8B6E-E7065B6E3CA5}" name="PivotTable8"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K3:L22"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measureFilter="1" sortType="ascending">
      <items count="376">
        <item x="49"/>
        <item x="320"/>
        <item x="316"/>
        <item x="52"/>
        <item x="374"/>
        <item x="274"/>
        <item x="325"/>
        <item x="156"/>
        <item x="313"/>
        <item x="145"/>
        <item x="127"/>
        <item x="230"/>
        <item x="200"/>
        <item x="196"/>
        <item x="243"/>
        <item x="41"/>
        <item x="138"/>
        <item x="273"/>
        <item x="263"/>
        <item x="56"/>
        <item x="19"/>
        <item x="234"/>
        <item x="34"/>
        <item x="211"/>
        <item x="340"/>
        <item x="86"/>
        <item x="134"/>
        <item x="223"/>
        <item x="178"/>
        <item x="2"/>
        <item x="259"/>
        <item x="46"/>
        <item x="10"/>
        <item x="210"/>
        <item x="45"/>
        <item x="300"/>
        <item x="47"/>
        <item x="315"/>
        <item x="174"/>
        <item x="309"/>
        <item x="170"/>
        <item x="224"/>
        <item x="304"/>
        <item x="329"/>
        <item x="83"/>
        <item x="287"/>
        <item x="142"/>
        <item x="94"/>
        <item x="64"/>
        <item x="141"/>
        <item x="125"/>
        <item x="370"/>
        <item x="212"/>
        <item x="172"/>
        <item x="153"/>
        <item x="180"/>
        <item x="293"/>
        <item x="208"/>
        <item x="258"/>
        <item x="11"/>
        <item x="268"/>
        <item x="346"/>
        <item x="100"/>
        <item x="201"/>
        <item x="255"/>
        <item x="23"/>
        <item x="204"/>
        <item x="236"/>
        <item x="3"/>
        <item x="5"/>
        <item x="299"/>
        <item x="147"/>
        <item x="363"/>
        <item x="350"/>
        <item x="50"/>
        <item x="28"/>
        <item x="267"/>
        <item x="254"/>
        <item x="253"/>
        <item x="155"/>
        <item x="215"/>
        <item x="356"/>
        <item x="4"/>
        <item x="110"/>
        <item x="1"/>
        <item x="216"/>
        <item x="76"/>
        <item x="24"/>
        <item x="369"/>
        <item x="179"/>
        <item x="119"/>
        <item x="30"/>
        <item x="108"/>
        <item x="229"/>
        <item x="105"/>
        <item x="8"/>
        <item x="129"/>
        <item x="88"/>
        <item x="348"/>
        <item x="171"/>
        <item x="291"/>
        <item x="167"/>
        <item x="29"/>
        <item x="12"/>
        <item x="48"/>
        <item x="0"/>
        <item x="148"/>
        <item x="327"/>
        <item x="106"/>
        <item x="349"/>
        <item x="339"/>
        <item x="101"/>
        <item x="33"/>
        <item x="220"/>
        <item x="70"/>
        <item x="112"/>
        <item x="184"/>
        <item x="80"/>
        <item x="25"/>
        <item x="176"/>
        <item x="95"/>
        <item x="62"/>
        <item x="164"/>
        <item x="55"/>
        <item x="9"/>
        <item x="38"/>
        <item x="341"/>
        <item x="226"/>
        <item x="233"/>
        <item x="136"/>
        <item x="322"/>
        <item x="93"/>
        <item x="53"/>
        <item x="275"/>
        <item x="362"/>
        <item x="306"/>
        <item x="357"/>
        <item x="66"/>
        <item x="343"/>
        <item x="124"/>
        <item x="334"/>
        <item x="244"/>
        <item x="354"/>
        <item x="351"/>
        <item x="31"/>
        <item x="166"/>
        <item x="262"/>
        <item x="26"/>
        <item x="67"/>
        <item x="292"/>
        <item x="190"/>
        <item x="218"/>
        <item x="342"/>
        <item x="137"/>
        <item x="294"/>
        <item x="139"/>
        <item x="270"/>
        <item x="277"/>
        <item x="290"/>
        <item x="337"/>
        <item x="238"/>
        <item x="126"/>
        <item x="188"/>
        <item x="324"/>
        <item x="271"/>
        <item x="143"/>
        <item x="185"/>
        <item x="286"/>
        <item x="17"/>
        <item x="239"/>
        <item x="245"/>
        <item x="323"/>
        <item x="282"/>
        <item x="60"/>
        <item x="335"/>
        <item x="37"/>
        <item x="65"/>
        <item x="195"/>
        <item x="193"/>
        <item x="85"/>
        <item x="150"/>
        <item x="227"/>
        <item x="198"/>
        <item x="344"/>
        <item x="133"/>
        <item x="269"/>
        <item x="235"/>
        <item x="203"/>
        <item x="257"/>
        <item x="355"/>
        <item x="175"/>
        <item x="149"/>
        <item x="261"/>
        <item x="187"/>
        <item x="44"/>
        <item x="59"/>
        <item x="91"/>
        <item x="15"/>
        <item x="165"/>
        <item x="241"/>
        <item x="77"/>
        <item x="336"/>
        <item x="128"/>
        <item x="168"/>
        <item x="314"/>
        <item x="240"/>
        <item x="222"/>
        <item x="151"/>
        <item x="207"/>
        <item x="333"/>
        <item x="283"/>
        <item x="99"/>
        <item x="289"/>
        <item x="90"/>
        <item x="6"/>
        <item x="103"/>
        <item x="352"/>
        <item x="264"/>
        <item x="152"/>
        <item x="32"/>
        <item x="225"/>
        <item x="312"/>
        <item x="281"/>
        <item x="365"/>
        <item x="353"/>
        <item x="116"/>
        <item x="18"/>
        <item x="16"/>
        <item x="307"/>
        <item x="331"/>
        <item x="132"/>
        <item x="326"/>
        <item x="368"/>
        <item x="74"/>
        <item x="345"/>
        <item x="57"/>
        <item x="51"/>
        <item x="321"/>
        <item x="214"/>
        <item x="42"/>
        <item x="298"/>
        <item x="256"/>
        <item x="308"/>
        <item x="144"/>
        <item x="251"/>
        <item x="97"/>
        <item x="361"/>
        <item x="98"/>
        <item x="173"/>
        <item x="14"/>
        <item x="87"/>
        <item x="154"/>
        <item x="84"/>
        <item x="194"/>
        <item x="252"/>
        <item x="123"/>
        <item x="158"/>
        <item x="285"/>
        <item x="209"/>
        <item x="319"/>
        <item x="162"/>
        <item x="69"/>
        <item x="202"/>
        <item x="96"/>
        <item x="135"/>
        <item x="111"/>
        <item x="35"/>
        <item x="177"/>
        <item x="288"/>
        <item x="373"/>
        <item x="13"/>
        <item x="189"/>
        <item x="68"/>
        <item x="280"/>
        <item x="43"/>
        <item x="366"/>
        <item x="122"/>
        <item x="191"/>
        <item x="78"/>
        <item x="260"/>
        <item x="371"/>
        <item x="82"/>
        <item x="61"/>
        <item x="182"/>
        <item x="71"/>
        <item x="305"/>
        <item x="20"/>
        <item x="328"/>
        <item x="265"/>
        <item x="120"/>
        <item x="159"/>
        <item x="7"/>
        <item x="206"/>
        <item x="231"/>
        <item x="54"/>
        <item x="160"/>
        <item x="89"/>
        <item x="115"/>
        <item x="217"/>
        <item x="131"/>
        <item x="63"/>
        <item x="22"/>
        <item x="81"/>
        <item x="169"/>
        <item x="303"/>
        <item x="358"/>
        <item x="296"/>
        <item x="364"/>
        <item x="221"/>
        <item x="118"/>
        <item x="181"/>
        <item x="121"/>
        <item x="107"/>
        <item x="301"/>
        <item x="186"/>
        <item x="272"/>
        <item x="27"/>
        <item x="58"/>
        <item x="372"/>
        <item x="73"/>
        <item x="130"/>
        <item x="39"/>
        <item x="250"/>
        <item x="310"/>
        <item x="205"/>
        <item x="276"/>
        <item x="183"/>
        <item x="36"/>
        <item x="367"/>
        <item x="213"/>
        <item x="109"/>
        <item x="40"/>
        <item x="332"/>
        <item x="242"/>
        <item x="197"/>
        <item x="75"/>
        <item x="317"/>
        <item x="359"/>
        <item x="163"/>
        <item x="278"/>
        <item x="192"/>
        <item x="232"/>
        <item x="360"/>
        <item x="266"/>
        <item x="246"/>
        <item x="295"/>
        <item x="247"/>
        <item x="104"/>
        <item x="297"/>
        <item x="302"/>
        <item x="157"/>
        <item x="330"/>
        <item x="146"/>
        <item x="318"/>
        <item x="102"/>
        <item x="248"/>
        <item x="79"/>
        <item x="21"/>
        <item x="161"/>
        <item x="284"/>
        <item x="114"/>
        <item x="228"/>
        <item x="249"/>
        <item x="113"/>
        <item x="338"/>
        <item x="92"/>
        <item x="219"/>
        <item x="279"/>
        <item x="311"/>
        <item x="237"/>
        <item x="117"/>
        <item x="347"/>
        <item x="140"/>
        <item x="199"/>
        <item x="72"/>
        <item t="default"/>
      </items>
      <autoSortScope>
        <pivotArea dataOnly="0" outline="0" fieldPosition="0">
          <references count="1">
            <reference field="4294967294" count="1" selected="0">
              <x v="0"/>
            </reference>
          </references>
        </pivotArea>
      </autoSortScope>
    </pivotField>
    <pivotField axis="axisRow" showAll="0" sortType="ascending">
      <items count="4">
        <item x="1"/>
        <item x="2"/>
        <item x="0"/>
        <item t="default"/>
      </items>
    </pivotField>
    <pivotField showAll="0"/>
    <pivotField showAll="0">
      <items count="3">
        <item x="1"/>
        <item x="0"/>
        <item t="default"/>
      </items>
    </pivotField>
    <pivotField showAll="0" defaultSubtotal="0"/>
    <pivotField showAll="0" defaultSubtotal="0"/>
  </pivotFields>
  <rowFields count="2">
    <field x="15"/>
    <field x="14"/>
  </rowFields>
  <rowItems count="19">
    <i>
      <x/>
    </i>
    <i r="1">
      <x v="350"/>
    </i>
    <i r="1">
      <x v="274"/>
    </i>
    <i r="1">
      <x v="335"/>
    </i>
    <i r="1">
      <x v="234"/>
    </i>
    <i r="1">
      <x v="347"/>
    </i>
    <i>
      <x v="1"/>
    </i>
    <i r="1">
      <x v="194"/>
    </i>
    <i r="1">
      <x v="93"/>
    </i>
    <i r="1">
      <x v="331"/>
    </i>
    <i r="1">
      <x v="22"/>
    </i>
    <i r="1">
      <x v="172"/>
    </i>
    <i>
      <x v="2"/>
    </i>
    <i r="1">
      <x v="79"/>
    </i>
    <i r="1">
      <x v="124"/>
    </i>
    <i r="1">
      <x v="34"/>
    </i>
    <i r="1">
      <x v="214"/>
    </i>
    <i r="1">
      <x v="15"/>
    </i>
    <i t="grand">
      <x/>
    </i>
  </rowItems>
  <colItems count="1">
    <i/>
  </colItems>
  <dataFields count="1">
    <dataField name="Sum of Sales" fld="9" baseField="0" baseItem="0"/>
  </dataField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1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14"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E42F59-8F74-9249-BA7B-D1000DA487A8}" name="PivotTable7"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G19:H24"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items count="4">
        <item x="1"/>
        <item x="2"/>
        <item x="0"/>
        <item t="default"/>
      </items>
    </pivotField>
    <pivotField showAll="0"/>
    <pivotField showAll="0">
      <items count="3">
        <item x="1"/>
        <item x="0"/>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7"/>
  </rowFields>
  <rowItems count="5">
    <i>
      <x/>
    </i>
    <i>
      <x v="1"/>
    </i>
    <i>
      <x v="2"/>
    </i>
    <i>
      <x v="3"/>
    </i>
    <i t="grand">
      <x/>
    </i>
  </rowItems>
  <colItems count="1">
    <i/>
  </colItems>
  <dataFields count="1">
    <dataField name="Sum of Quantity" fld="4" baseField="0" baseItem="0"/>
  </dataFields>
  <chartFormats count="5">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7" count="1" selected="0">
            <x v="0"/>
          </reference>
        </references>
      </pivotArea>
    </chartFormat>
    <chartFormat chart="5" format="14">
      <pivotArea type="data" outline="0" fieldPosition="0">
        <references count="2">
          <reference field="4294967294" count="1" selected="0">
            <x v="0"/>
          </reference>
          <reference field="7" count="1" selected="0">
            <x v="1"/>
          </reference>
        </references>
      </pivotArea>
    </chartFormat>
    <chartFormat chart="5" format="15">
      <pivotArea type="data" outline="0" fieldPosition="0">
        <references count="2">
          <reference field="4294967294" count="1" selected="0">
            <x v="0"/>
          </reference>
          <reference field="7" count="1" selected="0">
            <x v="2"/>
          </reference>
        </references>
      </pivotArea>
    </chartFormat>
    <chartFormat chart="5" format="16">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1">
    <filter fld="1" type="dateBetween" evalOrder="-1" id="10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8DF07A-48C0-4241-8D6A-5798F37CB630}"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A3:E24" firstHeaderRow="1" firstDataRow="2" firstDataCol="1"/>
  <pivotFields count="2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Col" showAll="0">
      <items count="4">
        <item x="1"/>
        <item x="2"/>
        <item x="0"/>
        <item t="default"/>
      </items>
    </pivotField>
    <pivotField showAll="0"/>
    <pivotField showAll="0">
      <items count="3">
        <item x="1"/>
        <item x="0"/>
        <item t="default"/>
      </items>
    </pivotField>
    <pivotField axis="axisRow" showAll="0">
      <items count="7">
        <item sd="0" x="0"/>
        <item x="1"/>
        <item x="2"/>
        <item x="3"/>
        <item x="4"/>
        <item sd="0" x="5"/>
        <item t="default"/>
      </items>
    </pivotField>
    <pivotField axis="axisRow" showAll="0">
      <items count="7">
        <item sd="0" x="0"/>
        <item x="1"/>
        <item x="2"/>
        <item x="3"/>
        <item x="4"/>
        <item sd="0" x="5"/>
        <item t="default"/>
      </items>
    </pivotField>
  </pivotFields>
  <rowFields count="2">
    <field x="19"/>
    <field x="18"/>
  </rowFields>
  <rowItems count="20">
    <i>
      <x v="1"/>
    </i>
    <i r="1">
      <x v="1"/>
    </i>
    <i r="1">
      <x v="2"/>
    </i>
    <i r="1">
      <x v="3"/>
    </i>
    <i r="1">
      <x v="4"/>
    </i>
    <i>
      <x v="2"/>
    </i>
    <i r="1">
      <x v="1"/>
    </i>
    <i r="1">
      <x v="2"/>
    </i>
    <i r="1">
      <x v="3"/>
    </i>
    <i r="1">
      <x v="4"/>
    </i>
    <i>
      <x v="3"/>
    </i>
    <i r="1">
      <x v="1"/>
    </i>
    <i r="1">
      <x v="2"/>
    </i>
    <i r="1">
      <x v="3"/>
    </i>
    <i r="1">
      <x v="4"/>
    </i>
    <i>
      <x v="4"/>
    </i>
    <i r="1">
      <x v="1"/>
    </i>
    <i r="1">
      <x v="2"/>
    </i>
    <i r="1">
      <x v="3"/>
    </i>
    <i t="grand">
      <x/>
    </i>
  </rowItems>
  <colFields count="1">
    <field x="15"/>
  </colFields>
  <colItems count="4">
    <i>
      <x/>
    </i>
    <i>
      <x v="1"/>
    </i>
    <i>
      <x v="2"/>
    </i>
    <i t="grand">
      <x/>
    </i>
  </colItems>
  <dataFields count="1">
    <dataField name="Sum of Sales" fld="9" baseField="0" baseItem="0"/>
  </dataFields>
  <chartFormats count="4">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2">
          <reference field="4294967294" count="1" selected="0">
            <x v="0"/>
          </reference>
          <reference field="15" count="1" selected="0">
            <x v="1"/>
          </reference>
        </references>
      </pivotArea>
    </chartFormat>
    <chartFormat chart="11" format="5" series="1">
      <pivotArea type="data" outline="0" fieldPosition="0">
        <references count="2">
          <reference field="4294967294" count="1" selected="0">
            <x v="0"/>
          </reference>
          <reference field="15" count="1" selected="0">
            <x v="2"/>
          </reference>
        </references>
      </pivotArea>
    </chartFormat>
    <chartFormat chart="11" format="6"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filters count="1">
    <filter fld="1" type="dateBetween" evalOrder="-1" id="10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3787EA-E770-C744-AC79-769CBAE1EECD}" name="PivotTable2" cacheId="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G3:I16" firstHeaderRow="1" firstDataRow="1" firstDataCol="2"/>
  <pivotFields count="20">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sortType="descending" defaultSubtotal="0">
      <items count="48">
        <item x="20"/>
        <item x="0"/>
        <item x="12"/>
        <item x="36"/>
        <item x="5"/>
        <item x="41"/>
        <item x="35"/>
        <item x="40"/>
        <item x="18"/>
        <item x="39"/>
        <item x="34"/>
        <item x="22"/>
        <item x="43"/>
        <item x="28"/>
        <item x="27"/>
        <item x="26"/>
        <item x="25"/>
        <item x="32"/>
        <item x="24"/>
        <item x="11"/>
        <item x="29"/>
        <item x="7"/>
        <item x="31"/>
        <item x="19"/>
        <item x="30"/>
        <item x="4"/>
        <item x="2"/>
        <item x="23"/>
        <item x="16"/>
        <item x="33"/>
        <item x="38"/>
        <item x="46"/>
        <item x="47"/>
        <item x="45"/>
        <item x="9"/>
        <item x="21"/>
        <item x="37"/>
        <item x="10"/>
        <item x="8"/>
        <item x="6"/>
        <item x="44"/>
        <item x="3"/>
        <item x="42"/>
        <item x="1"/>
        <item x="17"/>
        <item x="15"/>
        <item x="14"/>
        <item x="13"/>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measureFilter="1" defaultSubtotal="0">
      <items count="4">
        <item x="1"/>
        <item x="2"/>
        <item x="3"/>
        <item x="0"/>
      </items>
    </pivotField>
    <pivotField axis="axisRow" compact="0" outline="0" showAll="0" defaultSubtotal="0">
      <items count="3">
        <item x="2"/>
        <item x="1"/>
        <item x="0"/>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2">
        <item x="1"/>
        <item x="0"/>
      </items>
    </pivotField>
    <pivotField compact="0" outline="0" showAll="0" defaultSubtotal="0"/>
    <pivotField compact="0" outline="0" showAll="0" defaultSubtotal="0"/>
  </pivotFields>
  <rowFields count="2">
    <field x="5"/>
    <field x="6"/>
  </rowFields>
  <rowItems count="13">
    <i>
      <x/>
      <x/>
    </i>
    <i r="1">
      <x v="1"/>
    </i>
    <i r="1">
      <x v="2"/>
    </i>
    <i>
      <x v="1"/>
      <x/>
    </i>
    <i r="1">
      <x v="1"/>
    </i>
    <i r="1">
      <x v="2"/>
    </i>
    <i>
      <x v="2"/>
      <x/>
    </i>
    <i r="1">
      <x v="1"/>
    </i>
    <i r="1">
      <x v="2"/>
    </i>
    <i>
      <x v="3"/>
      <x/>
    </i>
    <i r="1">
      <x v="1"/>
    </i>
    <i r="1">
      <x v="2"/>
    </i>
    <i t="grand">
      <x/>
    </i>
  </rowItems>
  <colItems count="1">
    <i/>
  </colItems>
  <dataFields count="1">
    <dataField name="Sum of Sales" fld="9" baseField="0" baseItem="0"/>
  </dataFields>
  <chartFormats count="7">
    <chartFormat chart="18" format="24" series="1">
      <pivotArea type="data" outline="0" fieldPosition="0">
        <references count="1">
          <reference field="4294967294" count="1" selected="0">
            <x v="0"/>
          </reference>
        </references>
      </pivotArea>
    </chartFormat>
    <chartFormat chart="18" format="25">
      <pivotArea type="data" outline="0" fieldPosition="0">
        <references count="3">
          <reference field="4294967294" count="1" selected="0">
            <x v="0"/>
          </reference>
          <reference field="5" count="1" selected="0">
            <x v="1"/>
          </reference>
          <reference field="6" count="1" selected="0">
            <x v="1"/>
          </reference>
        </references>
      </pivotArea>
    </chartFormat>
    <chartFormat chart="18" format="26">
      <pivotArea type="data" outline="0" fieldPosition="0">
        <references count="3">
          <reference field="4294967294" count="1" selected="0">
            <x v="0"/>
          </reference>
          <reference field="5" count="1" selected="0">
            <x v="2"/>
          </reference>
          <reference field="6" count="1" selected="0">
            <x v="1"/>
          </reference>
        </references>
      </pivotArea>
    </chartFormat>
    <chartFormat chart="18" format="27">
      <pivotArea type="data" outline="0" fieldPosition="0">
        <references count="3">
          <reference field="4294967294" count="1" selected="0">
            <x v="0"/>
          </reference>
          <reference field="5" count="1" selected="0">
            <x v="0"/>
          </reference>
          <reference field="6" count="1" selected="0">
            <x v="2"/>
          </reference>
        </references>
      </pivotArea>
    </chartFormat>
    <chartFormat chart="18" format="28">
      <pivotArea type="data" outline="0" fieldPosition="0">
        <references count="3">
          <reference field="4294967294" count="1" selected="0">
            <x v="0"/>
          </reference>
          <reference field="5" count="1" selected="0">
            <x v="0"/>
          </reference>
          <reference field="6" count="1" selected="0">
            <x v="0"/>
          </reference>
        </references>
      </pivotArea>
    </chartFormat>
    <chartFormat chart="18" format="29">
      <pivotArea type="data" outline="0" fieldPosition="0">
        <references count="3">
          <reference field="4294967294" count="1" selected="0">
            <x v="0"/>
          </reference>
          <reference field="5" count="1" selected="0">
            <x v="3"/>
          </reference>
          <reference field="6" count="1" selected="0">
            <x v="2"/>
          </reference>
        </references>
      </pivotArea>
    </chartFormat>
    <chartFormat chart="18" format="30">
      <pivotArea type="data" outline="0" fieldPosition="0">
        <references count="3">
          <reference field="4294967294" count="1" selected="0">
            <x v="0"/>
          </reference>
          <reference field="5" count="1" selected="0">
            <x v="3"/>
          </reference>
          <reference field="6" count="1" selected="0">
            <x v="0"/>
          </reference>
        </references>
      </pivotArea>
    </chartFormat>
  </chartFormats>
  <pivotTableStyleInfo name="PivotStyleLight16" showRowHeaders="1" showColHeaders="1" showRowStripes="0" showColStripes="0" showLastColumn="1"/>
  <filters count="2">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3DECFC-64DA-6A48-AA8D-026B2F756EA3}" name="PivotTable6"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T3:T960" firstHeaderRow="1" firstDataRow="1" firstDataCol="1"/>
  <pivotFields count="20">
    <pivotField axis="axisRow" showAll="0">
      <items count="958">
        <item x="724"/>
        <item x="789"/>
        <item x="158"/>
        <item x="406"/>
        <item x="533"/>
        <item x="419"/>
        <item x="293"/>
        <item x="953"/>
        <item x="656"/>
        <item x="737"/>
        <item x="225"/>
        <item x="649"/>
        <item x="681"/>
        <item x="99"/>
        <item x="435"/>
        <item x="102"/>
        <item x="211"/>
        <item x="936"/>
        <item x="618"/>
        <item x="476"/>
        <item x="340"/>
        <item x="23"/>
        <item x="140"/>
        <item x="604"/>
        <item x="61"/>
        <item x="786"/>
        <item x="490"/>
        <item x="752"/>
        <item x="743"/>
        <item x="673"/>
        <item x="693"/>
        <item x="194"/>
        <item x="804"/>
        <item x="817"/>
        <item x="456"/>
        <item x="860"/>
        <item x="70"/>
        <item x="575"/>
        <item x="250"/>
        <item x="605"/>
        <item x="514"/>
        <item x="163"/>
        <item x="440"/>
        <item x="762"/>
        <item x="504"/>
        <item x="850"/>
        <item x="222"/>
        <item x="24"/>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1"/>
        <item x="826"/>
        <item x="166"/>
        <item x="616"/>
        <item x="771"/>
        <item x="777"/>
        <item x="306"/>
        <item x="202"/>
        <item x="548"/>
        <item x="509"/>
        <item x="646"/>
        <item x="463"/>
        <item x="256"/>
        <item x="75"/>
        <item x="685"/>
        <item x="291"/>
        <item x="606"/>
        <item x="478"/>
        <item x="531"/>
        <item x="447"/>
        <item x="593"/>
        <item x="735"/>
        <item x="11"/>
        <item x="50"/>
        <item x="672"/>
        <item x="418"/>
        <item x="283"/>
        <item x="402"/>
        <item x="518"/>
        <item x="120"/>
        <item x="655"/>
        <item x="906"/>
        <item x="680"/>
        <item x="704"/>
        <item x="902"/>
        <item x="300"/>
        <item x="635"/>
        <item x="92"/>
        <item x="27"/>
        <item x="879"/>
        <item x="722"/>
        <item x="180"/>
        <item x="511"/>
        <item x="273"/>
        <item x="138"/>
        <item x="244"/>
        <item x="491"/>
        <item x="348"/>
        <item x="85"/>
        <item x="309"/>
        <item x="333"/>
        <item x="368"/>
        <item x="382"/>
        <item x="43"/>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12"/>
        <item x="598"/>
        <item x="212"/>
        <item x="663"/>
        <item x="652"/>
        <item x="644"/>
        <item x="17"/>
        <item x="5"/>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31"/>
        <item x="422"/>
        <item x="65"/>
        <item x="944"/>
        <item x="488"/>
        <item x="630"/>
        <item x="37"/>
        <item x="237"/>
        <item x="124"/>
        <item x="955"/>
        <item x="327"/>
        <item x="375"/>
        <item x="271"/>
        <item x="591"/>
        <item x="946"/>
        <item x="305"/>
        <item x="30"/>
        <item x="287"/>
        <item x="113"/>
        <item x="117"/>
        <item x="104"/>
        <item x="790"/>
        <item x="349"/>
        <item x="35"/>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4"/>
        <item x="823"/>
        <item x="94"/>
        <item x="848"/>
        <item x="622"/>
        <item x="452"/>
        <item x="395"/>
        <item x="923"/>
        <item x="53"/>
        <item x="634"/>
        <item x="72"/>
        <item x="260"/>
        <item x="229"/>
        <item x="628"/>
        <item x="184"/>
        <item x="78"/>
        <item x="633"/>
        <item x="308"/>
        <item x="532"/>
        <item x="393"/>
        <item x="582"/>
        <item x="381"/>
        <item x="9"/>
        <item x="467"/>
        <item x="239"/>
        <item x="608"/>
        <item x="81"/>
        <item x="251"/>
        <item x="859"/>
        <item x="868"/>
        <item x="856"/>
        <item x="411"/>
        <item x="797"/>
        <item x="181"/>
        <item x="813"/>
        <item x="328"/>
        <item x="236"/>
        <item x="546"/>
        <item x="484"/>
        <item x="13"/>
        <item x="161"/>
        <item x="956"/>
        <item x="933"/>
        <item x="461"/>
        <item x="226"/>
        <item x="87"/>
        <item x="28"/>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7"/>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8"/>
        <item x="571"/>
        <item x="58"/>
        <item x="943"/>
        <item x="708"/>
        <item x="443"/>
        <item x="609"/>
        <item x="465"/>
        <item x="132"/>
        <item x="741"/>
        <item x="310"/>
        <item x="95"/>
        <item x="49"/>
        <item x="466"/>
        <item x="266"/>
        <item x="658"/>
        <item x="934"/>
        <item x="238"/>
        <item x="731"/>
        <item x="577"/>
        <item x="41"/>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9"/>
        <item x="719"/>
        <item x="404"/>
        <item x="18"/>
        <item x="169"/>
        <item x="937"/>
        <item x="892"/>
        <item x="247"/>
        <item x="664"/>
        <item x="325"/>
        <item x="642"/>
        <item x="766"/>
        <item x="617"/>
        <item x="891"/>
        <item x="844"/>
        <item x="516"/>
        <item x="2"/>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36"/>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40"/>
        <item x="127"/>
        <item x="657"/>
        <item x="799"/>
        <item x="769"/>
        <item x="552"/>
        <item x="785"/>
        <item x="160"/>
        <item x="289"/>
        <item x="6"/>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5"/>
        <item x="662"/>
        <item x="344"/>
        <item x="611"/>
        <item x="172"/>
        <item x="795"/>
        <item x="259"/>
        <item x="432"/>
        <item x="761"/>
        <item x="16"/>
        <item x="343"/>
        <item x="659"/>
        <item x="689"/>
        <item x="193"/>
        <item x="782"/>
        <item x="820"/>
        <item x="258"/>
        <item x="945"/>
        <item x="224"/>
        <item x="554"/>
        <item x="314"/>
        <item x="632"/>
        <item x="911"/>
        <item x="280"/>
        <item x="710"/>
        <item x="240"/>
        <item x="479"/>
        <item x="347"/>
        <item x="701"/>
        <item x="940"/>
        <item x="15"/>
        <item x="678"/>
        <item x="686"/>
        <item x="536"/>
        <item x="413"/>
        <item x="800"/>
        <item x="950"/>
        <item x="74"/>
        <item x="702"/>
        <item x="403"/>
        <item x="429"/>
        <item x="694"/>
        <item x="821"/>
        <item x="864"/>
        <item x="298"/>
        <item x="410"/>
        <item x="1"/>
        <item x="851"/>
        <item x="670"/>
        <item x="754"/>
        <item x="690"/>
        <item x="572"/>
        <item x="528"/>
        <item x="707"/>
        <item x="376"/>
        <item x="29"/>
        <item x="929"/>
        <item x="691"/>
        <item x="324"/>
        <item x="866"/>
        <item x="146"/>
        <item x="666"/>
        <item x="738"/>
        <item x="59"/>
        <item x="442"/>
        <item x="190"/>
        <item x="711"/>
        <item x="112"/>
        <item x="159"/>
        <item x="14"/>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9"/>
        <item x="640"/>
        <item x="767"/>
        <item x="954"/>
        <item x="578"/>
        <item x="638"/>
        <item x="98"/>
        <item x="568"/>
        <item x="556"/>
        <item x="853"/>
        <item x="558"/>
        <item x="870"/>
        <item x="912"/>
        <item x="32"/>
        <item x="700"/>
        <item x="620"/>
        <item x="423"/>
        <item x="561"/>
        <item x="751"/>
        <item x="231"/>
        <item x="8"/>
        <item x="695"/>
        <item x="122"/>
        <item x="162"/>
        <item x="636"/>
        <item x="562"/>
        <item x="205"/>
        <item x="759"/>
        <item x="599"/>
        <item x="459"/>
        <item x="444"/>
        <item x="417"/>
        <item x="145"/>
        <item x="862"/>
        <item x="82"/>
        <item x="3"/>
        <item x="233"/>
        <item x="687"/>
        <item x="495"/>
        <item x="26"/>
        <item x="358"/>
        <item x="565"/>
        <item x="183"/>
        <item x="389"/>
        <item x="801"/>
        <item x="535"/>
        <item x="228"/>
        <item x="496"/>
        <item x="123"/>
        <item x="809"/>
        <item x="781"/>
        <item x="780"/>
        <item x="360"/>
        <item x="139"/>
        <item x="248"/>
        <item x="96"/>
        <item x="10"/>
        <item x="757"/>
        <item x="277"/>
        <item x="806"/>
        <item x="253"/>
        <item x="512"/>
        <item x="372"/>
        <item x="108"/>
        <item x="176"/>
        <item x="847"/>
        <item x="819"/>
        <item x="881"/>
        <item x="903"/>
        <item x="541"/>
        <item x="285"/>
        <item x="908"/>
        <item x="631"/>
        <item x="665"/>
        <item x="206"/>
        <item x="388"/>
        <item x="69"/>
        <item x="643"/>
        <item x="188"/>
        <item x="619"/>
        <item x="651"/>
        <item x="400"/>
        <item x="22"/>
        <item x="164"/>
        <item x="834"/>
        <item x="612"/>
        <item x="121"/>
        <item x="73"/>
        <item x="416"/>
        <item x="714"/>
        <item x="519"/>
        <item x="361"/>
        <item x="770"/>
        <item x="483"/>
        <item x="942"/>
        <item x="338"/>
        <item x="135"/>
        <item x="316"/>
        <item x="62"/>
        <item x="54"/>
        <item x="274"/>
        <item x="951"/>
        <item x="523"/>
        <item x="427"/>
        <item x="855"/>
        <item x="481"/>
        <item x="412"/>
        <item x="42"/>
        <item x="808"/>
        <item x="105"/>
        <item x="45"/>
        <item x="895"/>
        <item x="627"/>
        <item x="364"/>
        <item x="505"/>
        <item x="330"/>
        <item x="772"/>
        <item x="77"/>
        <item x="538"/>
        <item x="530"/>
        <item x="540"/>
        <item x="596"/>
        <item x="100"/>
        <item x="594"/>
        <item x="543"/>
        <item x="679"/>
        <item x="312"/>
        <item x="261"/>
        <item x="34"/>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items count="3">
        <item x="1"/>
        <item x="0"/>
        <item t="default"/>
      </items>
    </pivotField>
    <pivotField showAll="0" defaultSubtotal="0"/>
    <pivotField showAll="0" defaultSubtotal="0"/>
  </pivotFields>
  <rowFields count="1">
    <field x="0"/>
  </rowFields>
  <rowItems count="9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rowItems>
  <colItems count="1">
    <i/>
  </colItems>
  <pivotTableStyleInfo name="PivotStyleLight16" showRowHeaders="1" showColHeaders="1" showRowStripes="0" showColStripes="0" showLastColumn="1"/>
  <filters count="1">
    <filter fld="1" type="dateBetween" evalOrder="-1" id="10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FCEE4D-B114-6A48-9EBD-41D1963AD83E}" name="PivotTable5"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Q3:Q916"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axis="axisRow" showAll="0">
      <items count="914">
        <item x="635"/>
        <item x="158"/>
        <item x="579"/>
        <item x="94"/>
        <item x="775"/>
        <item x="869"/>
        <item x="21"/>
        <item x="195"/>
        <item x="901"/>
        <item x="134"/>
        <item x="667"/>
        <item x="175"/>
        <item x="58"/>
        <item x="858"/>
        <item x="748"/>
        <item x="189"/>
        <item x="716"/>
        <item x="574"/>
        <item x="378"/>
        <item x="201"/>
        <item x="511"/>
        <item x="125"/>
        <item x="640"/>
        <item x="19"/>
        <item x="264"/>
        <item x="123"/>
        <item x="17"/>
        <item x="405"/>
        <item x="905"/>
        <item x="445"/>
        <item x="39"/>
        <item x="874"/>
        <item x="140"/>
        <item x="53"/>
        <item x="236"/>
        <item x="233"/>
        <item x="50"/>
        <item x="875"/>
        <item x="164"/>
        <item x="619"/>
        <item x="539"/>
        <item x="52"/>
        <item x="213"/>
        <item x="486"/>
        <item x="898"/>
        <item x="491"/>
        <item x="301"/>
        <item x="449"/>
        <item x="459"/>
        <item x="835"/>
        <item x="885"/>
        <item x="4"/>
        <item x="371"/>
        <item x="155"/>
        <item x="463"/>
        <item x="101"/>
        <item x="323"/>
        <item x="812"/>
        <item x="105"/>
        <item x="503"/>
        <item x="36"/>
        <item x="893"/>
        <item x="241"/>
        <item x="250"/>
        <item x="130"/>
        <item x="761"/>
        <item x="752"/>
        <item x="414"/>
        <item x="34"/>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8"/>
        <item x="454"/>
        <item x="63"/>
        <item x="401"/>
        <item x="25"/>
        <item x="59"/>
        <item x="862"/>
        <item x="383"/>
        <item x="227"/>
        <item x="564"/>
        <item x="576"/>
        <item x="571"/>
        <item x="470"/>
        <item x="872"/>
        <item x="147"/>
        <item x="67"/>
        <item x="100"/>
        <item x="868"/>
        <item x="739"/>
        <item x="790"/>
        <item x="27"/>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5"/>
        <item x="15"/>
        <item x="652"/>
        <item x="276"/>
        <item x="41"/>
        <item x="731"/>
        <item x="806"/>
        <item x="632"/>
        <item x="403"/>
        <item x="357"/>
        <item x="48"/>
        <item x="436"/>
        <item x="102"/>
        <item x="287"/>
        <item x="788"/>
        <item x="467"/>
        <item x="490"/>
        <item x="537"/>
        <item x="331"/>
        <item x="489"/>
        <item x="603"/>
        <item x="426"/>
        <item x="425"/>
        <item x="215"/>
        <item x="142"/>
        <item x="7"/>
        <item x="767"/>
        <item x="14"/>
        <item x="562"/>
        <item x="879"/>
        <item x="688"/>
        <item x="442"/>
        <item x="596"/>
        <item x="190"/>
        <item x="23"/>
        <item x="514"/>
        <item x="671"/>
        <item x="696"/>
        <item x="685"/>
        <item x="614"/>
        <item x="31"/>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
        <item x="647"/>
        <item x="851"/>
        <item x="380"/>
        <item x="821"/>
        <item x="243"/>
        <item x="592"/>
        <item x="657"/>
        <item x="867"/>
        <item x="586"/>
        <item x="199"/>
        <item x="666"/>
        <item x="332"/>
        <item x="863"/>
        <item x="321"/>
        <item x="374"/>
        <item x="3"/>
        <item x="846"/>
        <item x="684"/>
        <item x="248"/>
        <item x="440"/>
        <item x="259"/>
        <item x="417"/>
        <item x="318"/>
        <item x="284"/>
        <item x="351"/>
        <item x="298"/>
        <item x="117"/>
        <item x="291"/>
        <item x="293"/>
        <item x="188"/>
        <item x="32"/>
        <item x="783"/>
        <item x="452"/>
        <item x="202"/>
        <item x="909"/>
        <item x="159"/>
        <item x="535"/>
        <item x="167"/>
        <item x="763"/>
        <item x="138"/>
        <item x="16"/>
        <item x="83"/>
        <item x="627"/>
        <item x="645"/>
        <item x="28"/>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37"/>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12"/>
        <item x="26"/>
        <item x="773"/>
        <item x="476"/>
        <item x="621"/>
        <item x="107"/>
        <item x="271"/>
        <item x="878"/>
        <item x="675"/>
        <item x="2"/>
        <item x="419"/>
        <item x="432"/>
        <item x="10"/>
        <item x="461"/>
        <item x="757"/>
        <item x="413"/>
        <item x="668"/>
        <item x="738"/>
        <item x="815"/>
        <item x="902"/>
        <item x="22"/>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2"/>
        <item x="813"/>
        <item x="760"/>
        <item x="73"/>
        <item x="118"/>
        <item x="172"/>
        <item x="397"/>
        <item x="686"/>
        <item x="897"/>
        <item x="884"/>
        <item x="468"/>
        <item x="594"/>
        <item x="615"/>
        <item x="99"/>
        <item x="677"/>
        <item x="363"/>
        <item x="842"/>
        <item x="151"/>
        <item x="702"/>
        <item x="607"/>
        <item x="715"/>
        <item x="211"/>
        <item x="266"/>
        <item x="670"/>
        <item x="143"/>
        <item x="889"/>
        <item x="261"/>
        <item x="29"/>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18"/>
        <item x="728"/>
        <item x="370"/>
        <item x="628"/>
        <item x="646"/>
        <item x="113"/>
        <item x="345"/>
        <item x="517"/>
        <item x="111"/>
        <item x="6"/>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13"/>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5"/>
        <item x="502"/>
        <item x="457"/>
        <item x="148"/>
        <item x="507"/>
        <item x="381"/>
        <item x="500"/>
        <item x="573"/>
        <item x="116"/>
        <item x="286"/>
        <item x="348"/>
        <item x="582"/>
        <item x="834"/>
        <item x="777"/>
        <item x="542"/>
        <item x="749"/>
        <item x="644"/>
        <item x="375"/>
        <item x="722"/>
        <item x="144"/>
        <item x="169"/>
        <item x="66"/>
        <item x="823"/>
        <item x="510"/>
        <item x="871"/>
        <item x="24"/>
        <item x="407"/>
        <item x="181"/>
        <item x="700"/>
        <item x="46"/>
        <item x="481"/>
        <item x="75"/>
        <item x="253"/>
        <item x="9"/>
        <item x="824"/>
        <item x="313"/>
        <item x="687"/>
        <item x="324"/>
        <item x="912"/>
        <item x="705"/>
        <item x="811"/>
        <item x="793"/>
        <item x="412"/>
        <item x="61"/>
        <item x="518"/>
        <item x="431"/>
        <item x="40"/>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3"/>
        <item x="590"/>
        <item x="171"/>
        <item x="794"/>
        <item x="333"/>
        <item x="733"/>
        <item x="365"/>
        <item x="71"/>
        <item x="161"/>
        <item x="168"/>
        <item x="11"/>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30"/>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8"/>
        <item x="437"/>
        <item x="430"/>
        <item x="531"/>
        <item x="5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items count="3">
        <item x="1"/>
        <item x="0"/>
        <item t="default"/>
      </items>
    </pivotField>
    <pivotField showAll="0" defaultSubtotal="0"/>
    <pivotField showAll="0" defaultSubtotal="0"/>
  </pivotFields>
  <rowFields count="1">
    <field x="2"/>
  </rowFields>
  <rowItems count="9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rowItems>
  <colItems count="1">
    <i/>
  </colItems>
  <pivotTableStyleInfo name="PivotStyleLight16" showRowHeaders="1" showColHeaders="1" showRowStripes="0" showColStripes="0" showLastColumn="1"/>
  <filters count="1">
    <filter fld="1" type="dateBetween" evalOrder="-1" id="10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6CAA5A-6F68-4341-9E92-0DE2DD040224}" name="PivotTable4"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N3:N4" firstHeaderRow="1" firstDataRow="1" firstDataCol="0"/>
  <pivotFields count="2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4">
        <item x="1"/>
        <item x="2"/>
        <item x="0"/>
        <item t="default"/>
      </items>
    </pivotField>
    <pivotField showAll="0"/>
    <pivotField showAll="0">
      <items count="3">
        <item x="1"/>
        <item x="0"/>
        <item t="default"/>
      </items>
    </pivotField>
    <pivotField showAll="0" defaultSubtotal="0"/>
    <pivotField showAll="0" defaultSubtotal="0"/>
  </pivotFields>
  <rowItems count="1">
    <i/>
  </rowItems>
  <colItems count="1">
    <i/>
  </colItems>
  <dataFields count="1">
    <dataField name="Sum of Sales" fld="9" baseField="0" baseItem="0" numFmtId="2"/>
  </dataFields>
  <pivotTableStyleInfo name="PivotStyleLight16" showRowHeaders="1" showColHeaders="1" showRowStripes="0" showColStripes="0" showLastColumn="1"/>
  <filters count="1">
    <filter fld="1" type="dateBetween" evalOrder="-1" id="10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AC0CFBF-BCC3-C843-982B-9D1F8591201A}" autoFormatId="16" applyNumberFormats="0" applyBorderFormats="0" applyFontFormats="0" applyPatternFormats="0" applyAlignmentFormats="0" applyWidthHeightFormats="0">
  <queryTableRefresh nextId="19" unboundColumnsRight="8">
    <queryTableFields count="18">
      <queryTableField id="1" name="Order ID" tableColumnId="1"/>
      <queryTableField id="2" name="Order Date" tableColumnId="2"/>
      <queryTableField id="3" name="Customer ID" tableColumnId="3"/>
      <queryTableField id="4" name="Product ID" tableColumnId="4"/>
      <queryTableField id="5" name="Quantity" tableColumnId="5"/>
      <queryTableField id="6" name="Coffee Type" tableColumnId="6"/>
      <queryTableField id="7" name="Roast Type" tableColumnId="7"/>
      <queryTableField id="8" name="Size" tableColumnId="8"/>
      <queryTableField id="9" name="Unit Price" tableColumnId="9"/>
      <queryTableField id="10" name="Sales"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A9FBDAD5-4F79-D148-95A6-99617CE8E993}"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A7E092A6-CB0E-314E-81E8-EB01F75BD643}" autoFormatId="16" applyNumberFormats="0" applyBorderFormats="0" applyFontFormats="0" applyPatternFormats="0" applyAlignmentFormats="0" applyWidthHeightFormats="0">
  <queryTableRefresh nextId="19">
    <queryTableFields count="9">
      <queryTableField id="10" name="Customer ID" tableColumnId="10"/>
      <queryTableField id="11" name="Customer Name" tableColumnId="11"/>
      <queryTableField id="12" name="Email" tableColumnId="12"/>
      <queryTableField id="13" name="Phone Number" tableColumnId="13"/>
      <queryTableField id="14" name="Address Line 1" tableColumnId="14"/>
      <queryTableField id="15" name="City" tableColumnId="15"/>
      <queryTableField id="16" name="Country" tableColumnId="16"/>
      <queryTableField id="17" name="Postcode" tableColumnId="17"/>
      <queryTableField id="18" name="Loyalty Card"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6D4E57D-D703-F043-A809-DE999FE4B92F}" sourceName="Loyalty Card">
  <pivotTables>
    <pivotTable tabId="5" name="PivotTable1"/>
    <pivotTable tabId="1" name="PivotTable3"/>
    <pivotTable tabId="5" name="PivotTable4"/>
    <pivotTable tabId="5" name="PivotTable5"/>
    <pivotTable tabId="5" name="PivotTable6"/>
    <pivotTable tabId="5" name="PivotTable2"/>
    <pivotTable tabId="5" name="PivotTable7"/>
    <pivotTable tabId="5" name="PivotTable8"/>
  </pivotTables>
  <data>
    <tabular pivotCacheId="1962060863" sortOrder="descending">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08FC2F8-0B98-F047-943D-E0F0745B98C7}" sourceName="Country">
  <pivotTables>
    <pivotTable tabId="5" name="PivotTable1"/>
    <pivotTable tabId="1" name="PivotTable3"/>
    <pivotTable tabId="5" name="PivotTable4"/>
    <pivotTable tabId="5" name="PivotTable5"/>
    <pivotTable tabId="5" name="PivotTable6"/>
    <pivotTable tabId="5" name="PivotTable2"/>
    <pivotTable tabId="5" name="PivotTable7"/>
    <pivotTable tabId="5" name="PivotTable8"/>
  </pivotTables>
  <data>
    <tabular pivotCacheId="1962060863" sortOrder="descending">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A7A093C3-8270-194A-889A-847C0B927681}" cache="Slicer_Loyalty_Card" caption="Loyalty Card" style="SlicerStyleDark1" rowHeight="251882"/>
  <slicer name="Country" xr10:uid="{29F42D2B-96D3-BD43-8135-EF47824F6971}" cache="Slicer_Country" caption="Country" style="SlicerStyleDark1" rowHeight="251883"/>
  <slicer name="Country 1" xr10:uid="{1BE72E7E-4CF4-6940-BBD4-4B1D4FEB4C8E}" cache="Slicer_Country" caption="Country"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4991AE-0974-2349-819F-A75150A7CD98}" name="orders" displayName="orders" ref="A3:R1003" tableType="queryTable" totalsRowShown="0">
  <autoFilter ref="A3:R1003" xr:uid="{6E4991AE-0974-2349-819F-A75150A7CD98}"/>
  <tableColumns count="18">
    <tableColumn id="1" xr3:uid="{965B2635-EFFF-514D-BE36-267256320833}" uniqueName="1" name="Order ID" queryTableFieldId="1" dataDxfId="115"/>
    <tableColumn id="2" xr3:uid="{1B01B3CB-CEE9-E341-A25D-C26C6BBF5CA9}" uniqueName="2" name="Order Date" queryTableFieldId="2" dataDxfId="114"/>
    <tableColumn id="3" xr3:uid="{241CB425-6054-2140-873C-EC3F455A5FBD}" uniqueName="3" name="Customer ID" queryTableFieldId="3" dataDxfId="113"/>
    <tableColumn id="4" xr3:uid="{7658D617-780D-A34C-9915-6C82F182CB5D}" uniqueName="4" name="Product ID" queryTableFieldId="4" dataDxfId="112"/>
    <tableColumn id="5" xr3:uid="{50502432-2512-764F-90AF-D68F0A0850BC}" uniqueName="5" name="Quantity" queryTableFieldId="5"/>
    <tableColumn id="6" xr3:uid="{73C25CE4-4331-3042-8982-4CD36D6386EC}" uniqueName="6" name="Coffee Type" queryTableFieldId="6" dataDxfId="111"/>
    <tableColumn id="7" xr3:uid="{B009B5A8-D771-814B-A53D-F49ED78501DB}" uniqueName="7" name="Roast Type" queryTableFieldId="7" dataDxfId="110"/>
    <tableColumn id="8" xr3:uid="{6BFB5982-9FD7-8643-B30A-17CB06F0FCE5}" uniqueName="8" name="Size" queryTableFieldId="8"/>
    <tableColumn id="9" xr3:uid="{605BFECC-B5B6-8646-A93A-0D00CC2A53A9}" uniqueName="9" name="Unit Price" queryTableFieldId="9"/>
    <tableColumn id="10" xr3:uid="{446720D7-3757-4B49-B2DB-C7B2718E5592}" uniqueName="10" name="Sales" queryTableFieldId="10" dataDxfId="109"/>
    <tableColumn id="11" xr3:uid="{70CB51E6-3E60-DC47-ADF3-B2324479FB0A}" uniqueName="11" name="Customer Name" queryTableFieldId="11" dataDxfId="108">
      <calculatedColumnFormula>VLOOKUP(orders[[#This Row],[Customer ID]],'Customer Info'!$A:$I,2,FALSE)</calculatedColumnFormula>
    </tableColumn>
    <tableColumn id="12" xr3:uid="{042FD327-AF77-5246-AA23-4BF45221839E}" uniqueName="12" name="Email" queryTableFieldId="12" dataDxfId="107">
      <calculatedColumnFormula>IF(VLOOKUP(orders[[#This Row],[Customer ID]],'Customer Info'!$A:$I,3,FALSE)=0, "N/A", VLOOKUP(orders[[#This Row],[Customer ID]],'Customer Info'!$A:$I,3,FALSE))</calculatedColumnFormula>
    </tableColumn>
    <tableColumn id="13" xr3:uid="{643360B7-9B08-6048-9CC4-19CB7CD1C2F6}" uniqueName="13" name="Phone Number" queryTableFieldId="13" dataDxfId="106">
      <calculatedColumnFormula>IF(VLOOKUP(orders[[#This Row],[Customer ID]],'Customer Info'!$A:$I,4,FALSE)=0, "N/A", VLOOKUP(orders[[#This Row],[Customer ID]],'Customer Info'!$A:$I,4,FALSE))</calculatedColumnFormula>
    </tableColumn>
    <tableColumn id="14" xr3:uid="{66B28621-9E05-4C4C-B34A-278B7D9E95A0}" uniqueName="14" name="Address Line 1" queryTableFieldId="14" dataDxfId="105">
      <calculatedColumnFormula>VLOOKUP(orders[[#This Row],[Customer ID]],'Customer Info'!$A:$I,5,FALSE)</calculatedColumnFormula>
    </tableColumn>
    <tableColumn id="15" xr3:uid="{26094849-5B17-9046-8447-B01477C4EAAE}" uniqueName="15" name="City" queryTableFieldId="15" dataDxfId="104">
      <calculatedColumnFormula>VLOOKUP(orders[[#This Row],[Customer ID]],'Customer Info'!$A:$I,6,FALSE)</calculatedColumnFormula>
    </tableColumn>
    <tableColumn id="16" xr3:uid="{DDCE6D3E-13A7-B640-B625-E39BED32F102}" uniqueName="16" name="Country" queryTableFieldId="16" dataDxfId="103">
      <calculatedColumnFormula>VLOOKUP(orders[[#This Row],[Customer ID]],'Customer Info'!$A:$I,7,FALSE)</calculatedColumnFormula>
    </tableColumn>
    <tableColumn id="17" xr3:uid="{A50FE4D4-ED7C-EC43-952B-C73D9584328D}" uniqueName="17" name="Postcode" queryTableFieldId="17" dataDxfId="102">
      <calculatedColumnFormula>VLOOKUP(orders[[#This Row],[Customer ID]],'Customer Info'!$A:$I,8,FALSE)</calculatedColumnFormula>
    </tableColumn>
    <tableColumn id="18" xr3:uid="{FE75F553-019C-714C-8EE1-953F8B116C4C}" uniqueName="18" name="Loyalty Card" queryTableFieldId="18" dataDxfId="101">
      <calculatedColumnFormula>VLOOKUP(orders[[#This Row],[Customer ID]],'Customer Info'!$A:$I,9,FALSE)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DE5719-0ED7-9A48-9BAE-97EB040F740D}" name="products" displayName="products" ref="A1:G49" tableType="queryTable" totalsRowShown="0">
  <autoFilter ref="A1:G49" xr:uid="{81DE5719-0ED7-9A48-9BAE-97EB040F740D}"/>
  <tableColumns count="7">
    <tableColumn id="1" xr3:uid="{ED0D6540-52C4-0945-A5F4-E34BBF642C36}" uniqueName="1" name="Product ID" queryTableFieldId="1" dataDxfId="100"/>
    <tableColumn id="2" xr3:uid="{D51385D9-41FF-1448-B2B7-E8A0455B4AE2}" uniqueName="2" name="Coffee Type" queryTableFieldId="2" dataDxfId="99"/>
    <tableColumn id="3" xr3:uid="{062A0AB2-C3C0-C84D-9676-049204E05D25}" uniqueName="3" name="Roast Type" queryTableFieldId="3" dataDxfId="98"/>
    <tableColumn id="4" xr3:uid="{70F3CB40-BDA9-794B-A66F-ABA327FC9E91}" uniqueName="4" name="Size" queryTableFieldId="4"/>
    <tableColumn id="5" xr3:uid="{1AB94C66-E427-2548-9AF7-CA64BC8EDEE9}" uniqueName="5" name="Unit Price" queryTableFieldId="5"/>
    <tableColumn id="6" xr3:uid="{23A6410B-A4ED-A643-A084-99CA8975527C}" uniqueName="6" name="Price per 100g" queryTableFieldId="6"/>
    <tableColumn id="7" xr3:uid="{4F438230-3471-354E-9236-EB6955C5A69A}" uniqueName="7" name="Profit"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295AB9-CF4E-614A-882B-D4CD46FF56A7}" name="customers" displayName="customers" ref="A1:I1001" tableType="queryTable" totalsRowShown="0">
  <autoFilter ref="A1:I1001" xr:uid="{4A295AB9-CF4E-614A-882B-D4CD46FF56A7}"/>
  <tableColumns count="9">
    <tableColumn id="10" xr3:uid="{2D83BCB6-ECCA-894D-8624-876049DDE642}" uniqueName="10" name="Customer ID" queryTableFieldId="10" dataDxfId="97"/>
    <tableColumn id="11" xr3:uid="{62B82178-BE54-794D-89F7-9541FC859A96}" uniqueName="11" name="Customer Name" queryTableFieldId="11" dataDxfId="96"/>
    <tableColumn id="12" xr3:uid="{8357B955-9D66-644A-A526-A95599E83AD8}" uniqueName="12" name="Email" queryTableFieldId="12" dataDxfId="95"/>
    <tableColumn id="13" xr3:uid="{34779839-6CC5-FA4C-A709-9B292C1A2FE0}" uniqueName="13" name="Phone Number" queryTableFieldId="13" dataDxfId="94"/>
    <tableColumn id="14" xr3:uid="{A4F5D5FA-3B4B-B844-AE5D-C06AFDE85A3A}" uniqueName="14" name="Address Line 1" queryTableFieldId="14" dataDxfId="93"/>
    <tableColumn id="15" xr3:uid="{614515EF-DD49-CB4E-A3AE-273706EFB694}" uniqueName="15" name="City" queryTableFieldId="15" dataDxfId="92"/>
    <tableColumn id="16" xr3:uid="{25A6B5C0-6AEE-8A45-B99D-1AA0538B09BB}" uniqueName="16" name="Country" queryTableFieldId="16" dataDxfId="91"/>
    <tableColumn id="17" xr3:uid="{FCF0CF88-44E3-C44D-9A49-1B631BB105C5}" uniqueName="17" name="Postcode" queryTableFieldId="17"/>
    <tableColumn id="18" xr3:uid="{847EF946-6B7C-A84B-8533-AAEDC55836A6}" uniqueName="18" name="Loyalty Card" queryTableFieldId="18" dataDxfId="9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2F7A41-78F9-7248-A5AB-78043E036F44}" sourceName="Order Date">
  <pivotTables>
    <pivotTable tabId="5" name="PivotTable1"/>
    <pivotTable tabId="1" name="PivotTable3"/>
    <pivotTable tabId="5" name="PivotTable4"/>
    <pivotTable tabId="5" name="PivotTable5"/>
    <pivotTable tabId="5" name="PivotTable6"/>
    <pivotTable tabId="5" name="PivotTable7"/>
    <pivotTable tabId="5" name="PivotTable8"/>
    <pivotTable tabId="5" name="PivotTable2"/>
  </pivotTables>
  <state minimalRefreshVersion="6" lastRefreshVersion="6" pivotCacheId="1962060863"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1CF1F5E-6470-E147-A1DE-B0181AA9C59B}" cache="NativeTimeline_Order_Date" caption="Order Date" level="1" selectionLevel="0" scrollPosition="2019-01-01T00:00:00" style="TimeSlicerStyleDark1"/>
  <timeline name="Order Date 1" xr10:uid="{1E795266-5E99-B14F-B500-FBC673655775}" cache="NativeTimeline_Order_Date" caption="Order Date" level="1" selectionLevel="0"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2456-D8D4-3D47-9C18-F6F97EFB086C}">
  <sheetPr>
    <tabColor theme="4" tint="0.59999389629810485"/>
  </sheetPr>
  <dimension ref="A1:R1003"/>
  <sheetViews>
    <sheetView tabSelected="1" workbookViewId="0">
      <selection activeCell="Y18" sqref="Y18"/>
    </sheetView>
  </sheetViews>
  <sheetFormatPr baseColWidth="10" defaultRowHeight="16" x14ac:dyDescent="0.2"/>
  <cols>
    <col min="1" max="1" width="15.33203125" bestFit="1" customWidth="1"/>
    <col min="2" max="2" width="12.83203125" bestFit="1" customWidth="1"/>
    <col min="3" max="3" width="16.33203125" bestFit="1" customWidth="1"/>
    <col min="4" max="4" width="12.1640625" bestFit="1" customWidth="1"/>
    <col min="6" max="6" width="13.5" bestFit="1" customWidth="1"/>
    <col min="7" max="7" width="13.1640625" bestFit="1" customWidth="1"/>
    <col min="8" max="8" width="7" bestFit="1" customWidth="1"/>
    <col min="9" max="9" width="11.6640625" bestFit="1" customWidth="1"/>
    <col min="10" max="10" width="8.1640625" bestFit="1" customWidth="1"/>
  </cols>
  <sheetData>
    <row r="1" spans="1:18" ht="17" thickBot="1" x14ac:dyDescent="0.25">
      <c r="A1" s="24" t="s">
        <v>6206</v>
      </c>
      <c r="B1" s="25"/>
      <c r="C1" s="25"/>
      <c r="D1" s="25"/>
      <c r="E1" s="25"/>
      <c r="F1" s="25"/>
      <c r="G1" s="25"/>
      <c r="H1" s="25"/>
      <c r="I1" s="25"/>
      <c r="J1" s="25"/>
      <c r="K1" s="25"/>
      <c r="L1" s="25"/>
      <c r="M1" s="25"/>
      <c r="N1" s="25"/>
      <c r="O1" s="25"/>
      <c r="P1" s="25"/>
      <c r="Q1" s="25"/>
      <c r="R1" s="26"/>
    </row>
    <row r="2" spans="1:18" ht="17" thickBot="1" x14ac:dyDescent="0.25">
      <c r="A2" s="22" t="s">
        <v>6205</v>
      </c>
      <c r="B2" s="23"/>
      <c r="C2" s="23"/>
      <c r="D2" s="23"/>
      <c r="E2" s="23"/>
      <c r="F2" s="19" t="s">
        <v>6204</v>
      </c>
      <c r="G2" s="20"/>
      <c r="H2" s="20"/>
      <c r="I2" s="20"/>
      <c r="J2" s="21"/>
      <c r="K2" s="17" t="s">
        <v>6203</v>
      </c>
      <c r="L2" s="17"/>
      <c r="M2" s="17"/>
      <c r="N2" s="17"/>
      <c r="O2" s="17"/>
      <c r="P2" s="17"/>
      <c r="Q2" s="17"/>
      <c r="R2" s="18"/>
    </row>
    <row r="3" spans="1:18" x14ac:dyDescent="0.2">
      <c r="A3" s="1" t="s">
        <v>0</v>
      </c>
      <c r="B3" t="s">
        <v>1</v>
      </c>
      <c r="C3" t="s">
        <v>2</v>
      </c>
      <c r="D3" t="s">
        <v>3</v>
      </c>
      <c r="E3" t="s">
        <v>4</v>
      </c>
      <c r="F3" s="8" t="s">
        <v>6182</v>
      </c>
      <c r="G3" s="9" t="s">
        <v>6183</v>
      </c>
      <c r="H3" s="9" t="s">
        <v>6184</v>
      </c>
      <c r="I3" s="9" t="s">
        <v>6185</v>
      </c>
      <c r="J3" s="10" t="s">
        <v>6195</v>
      </c>
      <c r="K3" t="s">
        <v>1923</v>
      </c>
      <c r="L3" t="s">
        <v>1924</v>
      </c>
      <c r="M3" t="s">
        <v>1925</v>
      </c>
      <c r="N3" t="s">
        <v>1926</v>
      </c>
      <c r="O3" t="s">
        <v>1927</v>
      </c>
      <c r="P3" t="s">
        <v>1928</v>
      </c>
      <c r="Q3" t="s">
        <v>1929</v>
      </c>
      <c r="R3" s="2" t="s">
        <v>1930</v>
      </c>
    </row>
    <row r="4" spans="1:18" x14ac:dyDescent="0.2">
      <c r="A4" s="1" t="s">
        <v>5</v>
      </c>
      <c r="B4" s="3">
        <v>43713</v>
      </c>
      <c r="C4" t="s">
        <v>6</v>
      </c>
      <c r="D4" t="s">
        <v>7</v>
      </c>
      <c r="E4">
        <v>2</v>
      </c>
      <c r="F4" s="1" t="s">
        <v>6196</v>
      </c>
      <c r="G4" t="s">
        <v>6197</v>
      </c>
      <c r="H4">
        <v>1</v>
      </c>
      <c r="I4">
        <v>9.9499999999999993</v>
      </c>
      <c r="J4" s="2">
        <v>19.899999999999999</v>
      </c>
      <c r="K4" t="str">
        <f>VLOOKUP(orders[[#This Row],[Customer ID]],'Customer Info'!$A:$I,2,FALSE)</f>
        <v>Aloisia Allner</v>
      </c>
      <c r="L4" t="str">
        <f>IF(VLOOKUP(orders[[#This Row],[Customer ID]],'Customer Info'!$A:$I,3,FALSE)=0, "N/A", VLOOKUP(orders[[#This Row],[Customer ID]],'Customer Info'!$A:$I,3,FALSE))</f>
        <v>aallner0@lulu.com</v>
      </c>
      <c r="M4" t="str">
        <f>IF(VLOOKUP(orders[[#This Row],[Customer ID]],'Customer Info'!$A:$I,4,FALSE)=0, "N/A", VLOOKUP(orders[[#This Row],[Customer ID]],'Customer Info'!$A:$I,4,FALSE))</f>
        <v>+1 (862) 817-0124</v>
      </c>
      <c r="N4" t="str">
        <f>VLOOKUP(orders[[#This Row],[Customer ID]],'Customer Info'!$A:$I,5,FALSE)</f>
        <v>57999 Pepper Wood Alley</v>
      </c>
      <c r="O4" t="str">
        <f>VLOOKUP(orders[[#This Row],[Customer ID]],'Customer Info'!$A:$I,6,FALSE)</f>
        <v>Paterson</v>
      </c>
      <c r="P4" t="str">
        <f>VLOOKUP(orders[[#This Row],[Customer ID]],'Customer Info'!$A:$I,7,FALSE)</f>
        <v>United States</v>
      </c>
      <c r="Q4">
        <f>VLOOKUP(orders[[#This Row],[Customer ID]],'Customer Info'!$A:$I,8,FALSE)</f>
        <v>7505</v>
      </c>
      <c r="R4" s="2" t="str">
        <f>VLOOKUP(orders[[#This Row],[Customer ID]],'Customer Info'!$A:$I,9,FALSE)</f>
        <v>Yes</v>
      </c>
    </row>
    <row r="5" spans="1:18" x14ac:dyDescent="0.2">
      <c r="A5" s="1" t="s">
        <v>36</v>
      </c>
      <c r="B5" s="3">
        <v>44744</v>
      </c>
      <c r="C5" t="s">
        <v>37</v>
      </c>
      <c r="D5" t="s">
        <v>7</v>
      </c>
      <c r="E5">
        <v>5</v>
      </c>
      <c r="F5" s="1" t="s">
        <v>6196</v>
      </c>
      <c r="G5" t="s">
        <v>6197</v>
      </c>
      <c r="H5">
        <v>1</v>
      </c>
      <c r="I5">
        <v>9.9499999999999993</v>
      </c>
      <c r="J5" s="2">
        <v>49.75</v>
      </c>
      <c r="K5" t="str">
        <f>VLOOKUP(orders[[#This Row],[Customer ID]],'Customer Info'!$A:$I,2,FALSE)</f>
        <v>Rosaleen Scholar</v>
      </c>
      <c r="L5" t="str">
        <f>IF(VLOOKUP(orders[[#This Row],[Customer ID]],'Customer Info'!$A:$I,3,FALSE)=0, "N/A", VLOOKUP(orders[[#This Row],[Customer ID]],'Customer Info'!$A:$I,3,FALSE))</f>
        <v>rscholarc@nyu.edu</v>
      </c>
      <c r="M5" t="str">
        <f>IF(VLOOKUP(orders[[#This Row],[Customer ID]],'Customer Info'!$A:$I,4,FALSE)=0, "N/A", VLOOKUP(orders[[#This Row],[Customer ID]],'Customer Info'!$A:$I,4,FALSE))</f>
        <v>+1 (804) 420-0420</v>
      </c>
      <c r="N5" t="str">
        <f>VLOOKUP(orders[[#This Row],[Customer ID]],'Customer Info'!$A:$I,5,FALSE)</f>
        <v>80915 Montana Park</v>
      </c>
      <c r="O5" t="str">
        <f>VLOOKUP(orders[[#This Row],[Customer ID]],'Customer Info'!$A:$I,6,FALSE)</f>
        <v>Richmond</v>
      </c>
      <c r="P5" t="str">
        <f>VLOOKUP(orders[[#This Row],[Customer ID]],'Customer Info'!$A:$I,7,FALSE)</f>
        <v>United States</v>
      </c>
      <c r="Q5">
        <f>VLOOKUP(orders[[#This Row],[Customer ID]],'Customer Info'!$A:$I,8,FALSE)</f>
        <v>23285</v>
      </c>
      <c r="R5" s="2" t="str">
        <f>VLOOKUP(orders[[#This Row],[Customer ID]],'Customer Info'!$A:$I,9,FALSE)</f>
        <v>No</v>
      </c>
    </row>
    <row r="6" spans="1:18" x14ac:dyDescent="0.2">
      <c r="A6" s="1" t="s">
        <v>97</v>
      </c>
      <c r="B6" s="3">
        <v>44524</v>
      </c>
      <c r="C6" t="s">
        <v>98</v>
      </c>
      <c r="D6" t="s">
        <v>7</v>
      </c>
      <c r="E6">
        <v>6</v>
      </c>
      <c r="F6" s="1" t="s">
        <v>6196</v>
      </c>
      <c r="G6" t="s">
        <v>6197</v>
      </c>
      <c r="H6">
        <v>1</v>
      </c>
      <c r="I6">
        <v>9.9499999999999993</v>
      </c>
      <c r="J6" s="2">
        <v>59.699999999999996</v>
      </c>
      <c r="K6" t="str">
        <f>VLOOKUP(orders[[#This Row],[Customer ID]],'Customer Info'!$A:$I,2,FALSE)</f>
        <v>Hy Zanetto</v>
      </c>
      <c r="L6" t="str">
        <f>IF(VLOOKUP(orders[[#This Row],[Customer ID]],'Customer Info'!$A:$I,3,FALSE)=0, "N/A", VLOOKUP(orders[[#This Row],[Customer ID]],'Customer Info'!$A:$I,3,FALSE))</f>
        <v>N/A</v>
      </c>
      <c r="M6" t="str">
        <f>IF(VLOOKUP(orders[[#This Row],[Customer ID]],'Customer Info'!$A:$I,4,FALSE)=0, "N/A", VLOOKUP(orders[[#This Row],[Customer ID]],'Customer Info'!$A:$I,4,FALSE))</f>
        <v>N/A</v>
      </c>
      <c r="N6" t="str">
        <f>VLOOKUP(orders[[#This Row],[Customer ID]],'Customer Info'!$A:$I,5,FALSE)</f>
        <v>469 Paget Place</v>
      </c>
      <c r="O6" t="str">
        <f>VLOOKUP(orders[[#This Row],[Customer ID]],'Customer Info'!$A:$I,6,FALSE)</f>
        <v>Tucson</v>
      </c>
      <c r="P6" t="str">
        <f>VLOOKUP(orders[[#This Row],[Customer ID]],'Customer Info'!$A:$I,7,FALSE)</f>
        <v>United States</v>
      </c>
      <c r="Q6">
        <f>VLOOKUP(orders[[#This Row],[Customer ID]],'Customer Info'!$A:$I,8,FALSE)</f>
        <v>85715</v>
      </c>
      <c r="R6" s="2" t="str">
        <f>VLOOKUP(orders[[#This Row],[Customer ID]],'Customer Info'!$A:$I,9,FALSE)</f>
        <v>Yes</v>
      </c>
    </row>
    <row r="7" spans="1:18" x14ac:dyDescent="0.2">
      <c r="A7" s="1" t="s">
        <v>118</v>
      </c>
      <c r="B7" s="3">
        <v>43644</v>
      </c>
      <c r="C7" t="s">
        <v>119</v>
      </c>
      <c r="D7" t="s">
        <v>120</v>
      </c>
      <c r="E7">
        <v>2</v>
      </c>
      <c r="F7" s="1" t="s">
        <v>6198</v>
      </c>
      <c r="G7" t="s">
        <v>6199</v>
      </c>
      <c r="H7">
        <v>0.2</v>
      </c>
      <c r="I7">
        <v>3.8849999999999998</v>
      </c>
      <c r="J7" s="2">
        <v>7.77</v>
      </c>
      <c r="K7" t="str">
        <f>VLOOKUP(orders[[#This Row],[Customer ID]],'Customer Info'!$A:$I,2,FALSE)</f>
        <v>Arda Curley</v>
      </c>
      <c r="L7" t="str">
        <f>IF(VLOOKUP(orders[[#This Row],[Customer ID]],'Customer Info'!$A:$I,3,FALSE)=0, "N/A", VLOOKUP(orders[[#This Row],[Customer ID]],'Customer Info'!$A:$I,3,FALSE))</f>
        <v>acurley1b@hao123.com</v>
      </c>
      <c r="M7" t="str">
        <f>IF(VLOOKUP(orders[[#This Row],[Customer ID]],'Customer Info'!$A:$I,4,FALSE)=0, "N/A", VLOOKUP(orders[[#This Row],[Customer ID]],'Customer Info'!$A:$I,4,FALSE))</f>
        <v>+1 (760) 840-3808</v>
      </c>
      <c r="N7" t="str">
        <f>VLOOKUP(orders[[#This Row],[Customer ID]],'Customer Info'!$A:$I,5,FALSE)</f>
        <v>45098 Scott Drive</v>
      </c>
      <c r="O7" t="str">
        <f>VLOOKUP(orders[[#This Row],[Customer ID]],'Customer Info'!$A:$I,6,FALSE)</f>
        <v>San Bernardino</v>
      </c>
      <c r="P7" t="str">
        <f>VLOOKUP(orders[[#This Row],[Customer ID]],'Customer Info'!$A:$I,7,FALSE)</f>
        <v>United States</v>
      </c>
      <c r="Q7">
        <f>VLOOKUP(orders[[#This Row],[Customer ID]],'Customer Info'!$A:$I,8,FALSE)</f>
        <v>92415</v>
      </c>
      <c r="R7" s="2" t="str">
        <f>VLOOKUP(orders[[#This Row],[Customer ID]],'Customer Info'!$A:$I,9,FALSE)</f>
        <v>Yes</v>
      </c>
    </row>
    <row r="8" spans="1:18" x14ac:dyDescent="0.2">
      <c r="A8" s="1" t="s">
        <v>5</v>
      </c>
      <c r="B8" s="3">
        <v>43713</v>
      </c>
      <c r="C8" t="s">
        <v>6</v>
      </c>
      <c r="D8" t="s">
        <v>8</v>
      </c>
      <c r="E8">
        <v>5</v>
      </c>
      <c r="F8" s="1" t="s">
        <v>6200</v>
      </c>
      <c r="G8" t="s">
        <v>6197</v>
      </c>
      <c r="H8">
        <v>0.5</v>
      </c>
      <c r="I8">
        <v>8.25</v>
      </c>
      <c r="J8" s="2">
        <v>41.25</v>
      </c>
      <c r="K8" t="str">
        <f>VLOOKUP(orders[[#This Row],[Customer ID]],'Customer Info'!$A:$I,2,FALSE)</f>
        <v>Aloisia Allner</v>
      </c>
      <c r="L8" t="str">
        <f>IF(VLOOKUP(orders[[#This Row],[Customer ID]],'Customer Info'!$A:$I,3,FALSE)=0, "N/A", VLOOKUP(orders[[#This Row],[Customer ID]],'Customer Info'!$A:$I,3,FALSE))</f>
        <v>aallner0@lulu.com</v>
      </c>
      <c r="M8" t="str">
        <f>IF(VLOOKUP(orders[[#This Row],[Customer ID]],'Customer Info'!$A:$I,4,FALSE)=0, "N/A", VLOOKUP(orders[[#This Row],[Customer ID]],'Customer Info'!$A:$I,4,FALSE))</f>
        <v>+1 (862) 817-0124</v>
      </c>
      <c r="N8" t="str">
        <f>VLOOKUP(orders[[#This Row],[Customer ID]],'Customer Info'!$A:$I,5,FALSE)</f>
        <v>57999 Pepper Wood Alley</v>
      </c>
      <c r="O8" t="str">
        <f>VLOOKUP(orders[[#This Row],[Customer ID]],'Customer Info'!$A:$I,6,FALSE)</f>
        <v>Paterson</v>
      </c>
      <c r="P8" t="str">
        <f>VLOOKUP(orders[[#This Row],[Customer ID]],'Customer Info'!$A:$I,7,FALSE)</f>
        <v>United States</v>
      </c>
      <c r="Q8">
        <f>VLOOKUP(orders[[#This Row],[Customer ID]],'Customer Info'!$A:$I,8,FALSE)</f>
        <v>7505</v>
      </c>
      <c r="R8" s="2" t="str">
        <f>VLOOKUP(orders[[#This Row],[Customer ID]],'Customer Info'!$A:$I,9,FALSE)</f>
        <v>Yes</v>
      </c>
    </row>
    <row r="9" spans="1:18" x14ac:dyDescent="0.2">
      <c r="A9" s="1" t="s">
        <v>110</v>
      </c>
      <c r="B9" s="3">
        <v>43932</v>
      </c>
      <c r="C9" t="s">
        <v>111</v>
      </c>
      <c r="D9" t="s">
        <v>8</v>
      </c>
      <c r="E9">
        <v>2</v>
      </c>
      <c r="F9" s="1" t="s">
        <v>6200</v>
      </c>
      <c r="G9" t="s">
        <v>6197</v>
      </c>
      <c r="H9">
        <v>0.5</v>
      </c>
      <c r="I9">
        <v>8.25</v>
      </c>
      <c r="J9" s="2">
        <v>16.5</v>
      </c>
      <c r="K9" t="str">
        <f>VLOOKUP(orders[[#This Row],[Customer ID]],'Customer Info'!$A:$I,2,FALSE)</f>
        <v>Olag Baudassi</v>
      </c>
      <c r="L9" t="str">
        <f>IF(VLOOKUP(orders[[#This Row],[Customer ID]],'Customer Info'!$A:$I,3,FALSE)=0, "N/A", VLOOKUP(orders[[#This Row],[Customer ID]],'Customer Info'!$A:$I,3,FALSE))</f>
        <v>obaudassi18@seesaa.net</v>
      </c>
      <c r="M9" t="str">
        <f>IF(VLOOKUP(orders[[#This Row],[Customer ID]],'Customer Info'!$A:$I,4,FALSE)=0, "N/A", VLOOKUP(orders[[#This Row],[Customer ID]],'Customer Info'!$A:$I,4,FALSE))</f>
        <v>+1 (585) 356-6251</v>
      </c>
      <c r="N9" t="str">
        <f>VLOOKUP(orders[[#This Row],[Customer ID]],'Customer Info'!$A:$I,5,FALSE)</f>
        <v>55 Dottie Court</v>
      </c>
      <c r="O9" t="str">
        <f>VLOOKUP(orders[[#This Row],[Customer ID]],'Customer Info'!$A:$I,6,FALSE)</f>
        <v>Rochester</v>
      </c>
      <c r="P9" t="str">
        <f>VLOOKUP(orders[[#This Row],[Customer ID]],'Customer Info'!$A:$I,7,FALSE)</f>
        <v>United States</v>
      </c>
      <c r="Q9">
        <f>VLOOKUP(orders[[#This Row],[Customer ID]],'Customer Info'!$A:$I,8,FALSE)</f>
        <v>14604</v>
      </c>
      <c r="R9" s="2" t="str">
        <f>VLOOKUP(orders[[#This Row],[Customer ID]],'Customer Info'!$A:$I,9,FALSE)</f>
        <v>Yes</v>
      </c>
    </row>
    <row r="10" spans="1:18" x14ac:dyDescent="0.2">
      <c r="A10" s="1" t="s">
        <v>9</v>
      </c>
      <c r="B10" s="3">
        <v>44364</v>
      </c>
      <c r="C10" t="s">
        <v>10</v>
      </c>
      <c r="D10" t="s">
        <v>11</v>
      </c>
      <c r="E10">
        <v>1</v>
      </c>
      <c r="F10" s="1" t="s">
        <v>6198</v>
      </c>
      <c r="G10" t="s">
        <v>6199</v>
      </c>
      <c r="H10">
        <v>1</v>
      </c>
      <c r="I10">
        <v>12.95</v>
      </c>
      <c r="J10" s="2">
        <v>12.95</v>
      </c>
      <c r="K10" t="str">
        <f>VLOOKUP(orders[[#This Row],[Customer ID]],'Customer Info'!$A:$I,2,FALSE)</f>
        <v>Jami Redholes</v>
      </c>
      <c r="L10" t="str">
        <f>IF(VLOOKUP(orders[[#This Row],[Customer ID]],'Customer Info'!$A:$I,3,FALSE)=0, "N/A", VLOOKUP(orders[[#This Row],[Customer ID]],'Customer Info'!$A:$I,3,FALSE))</f>
        <v>jredholes2@tmall.com</v>
      </c>
      <c r="M10" t="str">
        <f>IF(VLOOKUP(orders[[#This Row],[Customer ID]],'Customer Info'!$A:$I,4,FALSE)=0, "N/A", VLOOKUP(orders[[#This Row],[Customer ID]],'Customer Info'!$A:$I,4,FALSE))</f>
        <v>+1 (210) 986-6806</v>
      </c>
      <c r="N10" t="str">
        <f>VLOOKUP(orders[[#This Row],[Customer ID]],'Customer Info'!$A:$I,5,FALSE)</f>
        <v>5214 Bartillon Park</v>
      </c>
      <c r="O10" t="str">
        <f>VLOOKUP(orders[[#This Row],[Customer ID]],'Customer Info'!$A:$I,6,FALSE)</f>
        <v>San Antonio</v>
      </c>
      <c r="P10" t="str">
        <f>VLOOKUP(orders[[#This Row],[Customer ID]],'Customer Info'!$A:$I,7,FALSE)</f>
        <v>United States</v>
      </c>
      <c r="Q10">
        <f>VLOOKUP(orders[[#This Row],[Customer ID]],'Customer Info'!$A:$I,8,FALSE)</f>
        <v>78205</v>
      </c>
      <c r="R10" s="2" t="str">
        <f>VLOOKUP(orders[[#This Row],[Customer ID]],'Customer Info'!$A:$I,9,FALSE)</f>
        <v>Yes</v>
      </c>
    </row>
    <row r="11" spans="1:18" x14ac:dyDescent="0.2">
      <c r="A11" s="1" t="s">
        <v>50</v>
      </c>
      <c r="B11" s="3">
        <v>43757</v>
      </c>
      <c r="C11" t="s">
        <v>51</v>
      </c>
      <c r="D11" t="s">
        <v>11</v>
      </c>
      <c r="E11">
        <v>6</v>
      </c>
      <c r="F11" s="1" t="s">
        <v>6198</v>
      </c>
      <c r="G11" t="s">
        <v>6199</v>
      </c>
      <c r="H11">
        <v>1</v>
      </c>
      <c r="I11">
        <v>12.95</v>
      </c>
      <c r="J11" s="2">
        <v>77.699999999999989</v>
      </c>
      <c r="K11" t="str">
        <f>VLOOKUP(orders[[#This Row],[Customer ID]],'Customer Info'!$A:$I,2,FALSE)</f>
        <v>Rhianon Broxup</v>
      </c>
      <c r="L11" t="str">
        <f>IF(VLOOKUP(orders[[#This Row],[Customer ID]],'Customer Info'!$A:$I,3,FALSE)=0, "N/A", VLOOKUP(orders[[#This Row],[Customer ID]],'Customer Info'!$A:$I,3,FALSE))</f>
        <v>rbroxuph@jimdo.com</v>
      </c>
      <c r="M11" t="str">
        <f>IF(VLOOKUP(orders[[#This Row],[Customer ID]],'Customer Info'!$A:$I,4,FALSE)=0, "N/A", VLOOKUP(orders[[#This Row],[Customer ID]],'Customer Info'!$A:$I,4,FALSE))</f>
        <v>+1 (713) 663-1338</v>
      </c>
      <c r="N11" t="str">
        <f>VLOOKUP(orders[[#This Row],[Customer ID]],'Customer Info'!$A:$I,5,FALSE)</f>
        <v>83517 Thierer Court</v>
      </c>
      <c r="O11" t="str">
        <f>VLOOKUP(orders[[#This Row],[Customer ID]],'Customer Info'!$A:$I,6,FALSE)</f>
        <v>Houston</v>
      </c>
      <c r="P11" t="str">
        <f>VLOOKUP(orders[[#This Row],[Customer ID]],'Customer Info'!$A:$I,7,FALSE)</f>
        <v>United States</v>
      </c>
      <c r="Q11">
        <f>VLOOKUP(orders[[#This Row],[Customer ID]],'Customer Info'!$A:$I,8,FALSE)</f>
        <v>77240</v>
      </c>
      <c r="R11" s="2" t="str">
        <f>VLOOKUP(orders[[#This Row],[Customer ID]],'Customer Info'!$A:$I,9,FALSE)</f>
        <v>No</v>
      </c>
    </row>
    <row r="12" spans="1:18" x14ac:dyDescent="0.2">
      <c r="A12" s="1" t="s">
        <v>12</v>
      </c>
      <c r="B12" s="3">
        <v>44392</v>
      </c>
      <c r="C12" t="s">
        <v>13</v>
      </c>
      <c r="D12" t="s">
        <v>14</v>
      </c>
      <c r="E12">
        <v>2</v>
      </c>
      <c r="F12" s="1" t="s">
        <v>6200</v>
      </c>
      <c r="G12" t="s">
        <v>6197</v>
      </c>
      <c r="H12">
        <v>1</v>
      </c>
      <c r="I12">
        <v>13.75</v>
      </c>
      <c r="J12" s="2">
        <v>27.5</v>
      </c>
      <c r="K12" t="str">
        <f>VLOOKUP(orders[[#This Row],[Customer ID]],'Customer Info'!$A:$I,2,FALSE)</f>
        <v>Christoffer O' Shea</v>
      </c>
      <c r="L12" t="str">
        <f>IF(VLOOKUP(orders[[#This Row],[Customer ID]],'Customer Info'!$A:$I,3,FALSE)=0, "N/A", VLOOKUP(orders[[#This Row],[Customer ID]],'Customer Info'!$A:$I,3,FALSE))</f>
        <v>N/A</v>
      </c>
      <c r="M12" t="str">
        <f>IF(VLOOKUP(orders[[#This Row],[Customer ID]],'Customer Info'!$A:$I,4,FALSE)=0, "N/A", VLOOKUP(orders[[#This Row],[Customer ID]],'Customer Info'!$A:$I,4,FALSE))</f>
        <v>+353 (698) 362-9201</v>
      </c>
      <c r="N12" t="str">
        <f>VLOOKUP(orders[[#This Row],[Customer ID]],'Customer Info'!$A:$I,5,FALSE)</f>
        <v>38980 Manitowish Junction</v>
      </c>
      <c r="O12" t="str">
        <f>VLOOKUP(orders[[#This Row],[Customer ID]],'Customer Info'!$A:$I,6,FALSE)</f>
        <v>Cill Airne</v>
      </c>
      <c r="P12" t="str">
        <f>VLOOKUP(orders[[#This Row],[Customer ID]],'Customer Info'!$A:$I,7,FALSE)</f>
        <v>Ireland</v>
      </c>
      <c r="Q12" t="str">
        <f>VLOOKUP(orders[[#This Row],[Customer ID]],'Customer Info'!$A:$I,8,FALSE)</f>
        <v>N41</v>
      </c>
      <c r="R12" s="2" t="str">
        <f>VLOOKUP(orders[[#This Row],[Customer ID]],'Customer Info'!$A:$I,9,FALSE)</f>
        <v>No</v>
      </c>
    </row>
    <row r="13" spans="1:18" x14ac:dyDescent="0.2">
      <c r="A13" s="1" t="s">
        <v>12</v>
      </c>
      <c r="B13" s="3">
        <v>44392</v>
      </c>
      <c r="C13" t="s">
        <v>13</v>
      </c>
      <c r="D13" t="s">
        <v>15</v>
      </c>
      <c r="E13">
        <v>2</v>
      </c>
      <c r="F13" s="1" t="s">
        <v>6196</v>
      </c>
      <c r="G13" t="s">
        <v>6199</v>
      </c>
      <c r="H13">
        <v>2.5</v>
      </c>
      <c r="I13">
        <v>27.484999999999996</v>
      </c>
      <c r="J13" s="2">
        <v>54.969999999999992</v>
      </c>
      <c r="K13" t="str">
        <f>VLOOKUP(orders[[#This Row],[Customer ID]],'Customer Info'!$A:$I,2,FALSE)</f>
        <v>Christoffer O' Shea</v>
      </c>
      <c r="L13" t="str">
        <f>IF(VLOOKUP(orders[[#This Row],[Customer ID]],'Customer Info'!$A:$I,3,FALSE)=0, "N/A", VLOOKUP(orders[[#This Row],[Customer ID]],'Customer Info'!$A:$I,3,FALSE))</f>
        <v>N/A</v>
      </c>
      <c r="M13" t="str">
        <f>IF(VLOOKUP(orders[[#This Row],[Customer ID]],'Customer Info'!$A:$I,4,FALSE)=0, "N/A", VLOOKUP(orders[[#This Row],[Customer ID]],'Customer Info'!$A:$I,4,FALSE))</f>
        <v>+353 (698) 362-9201</v>
      </c>
      <c r="N13" t="str">
        <f>VLOOKUP(orders[[#This Row],[Customer ID]],'Customer Info'!$A:$I,5,FALSE)</f>
        <v>38980 Manitowish Junction</v>
      </c>
      <c r="O13" t="str">
        <f>VLOOKUP(orders[[#This Row],[Customer ID]],'Customer Info'!$A:$I,6,FALSE)</f>
        <v>Cill Airne</v>
      </c>
      <c r="P13" t="str">
        <f>VLOOKUP(orders[[#This Row],[Customer ID]],'Customer Info'!$A:$I,7,FALSE)</f>
        <v>Ireland</v>
      </c>
      <c r="Q13" t="str">
        <f>VLOOKUP(orders[[#This Row],[Customer ID]],'Customer Info'!$A:$I,8,FALSE)</f>
        <v>N41</v>
      </c>
      <c r="R13" s="2" t="str">
        <f>VLOOKUP(orders[[#This Row],[Customer ID]],'Customer Info'!$A:$I,9,FALSE)</f>
        <v>No</v>
      </c>
    </row>
    <row r="14" spans="1:18" x14ac:dyDescent="0.2">
      <c r="A14" s="1" t="s">
        <v>47</v>
      </c>
      <c r="B14" s="3">
        <v>43544</v>
      </c>
      <c r="C14" t="s">
        <v>48</v>
      </c>
      <c r="D14" t="s">
        <v>49</v>
      </c>
      <c r="E14">
        <v>6</v>
      </c>
      <c r="F14" s="1" t="s">
        <v>6198</v>
      </c>
      <c r="G14" t="s">
        <v>6197</v>
      </c>
      <c r="H14">
        <v>0.2</v>
      </c>
      <c r="I14">
        <v>3.375</v>
      </c>
      <c r="J14" s="2">
        <v>20.25</v>
      </c>
      <c r="K14" t="str">
        <f>VLOOKUP(orders[[#This Row],[Customer ID]],'Customer Info'!$A:$I,2,FALSE)</f>
        <v>Minni Alabaster</v>
      </c>
      <c r="L14" t="str">
        <f>IF(VLOOKUP(orders[[#This Row],[Customer ID]],'Customer Info'!$A:$I,3,FALSE)=0, "N/A", VLOOKUP(orders[[#This Row],[Customer ID]],'Customer Info'!$A:$I,3,FALSE))</f>
        <v>malabasterg@hexun.com</v>
      </c>
      <c r="M14" t="str">
        <f>IF(VLOOKUP(orders[[#This Row],[Customer ID]],'Customer Info'!$A:$I,4,FALSE)=0, "N/A", VLOOKUP(orders[[#This Row],[Customer ID]],'Customer Info'!$A:$I,4,FALSE))</f>
        <v>+1 (971) 483-6255</v>
      </c>
      <c r="N14" t="str">
        <f>VLOOKUP(orders[[#This Row],[Customer ID]],'Customer Info'!$A:$I,5,FALSE)</f>
        <v>3 Charing Cross Trail</v>
      </c>
      <c r="O14" t="str">
        <f>VLOOKUP(orders[[#This Row],[Customer ID]],'Customer Info'!$A:$I,6,FALSE)</f>
        <v>Portland</v>
      </c>
      <c r="P14" t="str">
        <f>VLOOKUP(orders[[#This Row],[Customer ID]],'Customer Info'!$A:$I,7,FALSE)</f>
        <v>United States</v>
      </c>
      <c r="Q14">
        <f>VLOOKUP(orders[[#This Row],[Customer ID]],'Customer Info'!$A:$I,8,FALSE)</f>
        <v>97271</v>
      </c>
      <c r="R14" s="2" t="str">
        <f>VLOOKUP(orders[[#This Row],[Customer ID]],'Customer Info'!$A:$I,9,FALSE)</f>
        <v>No</v>
      </c>
    </row>
    <row r="15" spans="1:18" x14ac:dyDescent="0.2">
      <c r="A15" s="1" t="s">
        <v>54</v>
      </c>
      <c r="B15" s="3">
        <v>44169</v>
      </c>
      <c r="C15" t="s">
        <v>55</v>
      </c>
      <c r="D15" t="s">
        <v>49</v>
      </c>
      <c r="E15">
        <v>5</v>
      </c>
      <c r="F15" s="1" t="s">
        <v>6198</v>
      </c>
      <c r="G15" t="s">
        <v>6197</v>
      </c>
      <c r="H15">
        <v>0.2</v>
      </c>
      <c r="I15">
        <v>3.375</v>
      </c>
      <c r="J15" s="2">
        <v>16.875</v>
      </c>
      <c r="K15" t="str">
        <f>VLOOKUP(orders[[#This Row],[Customer ID]],'Customer Info'!$A:$I,2,FALSE)</f>
        <v>Aurea Corradino</v>
      </c>
      <c r="L15" t="str">
        <f>IF(VLOOKUP(orders[[#This Row],[Customer ID]],'Customer Info'!$A:$I,3,FALSE)=0, "N/A", VLOOKUP(orders[[#This Row],[Customer ID]],'Customer Info'!$A:$I,3,FALSE))</f>
        <v>acorradinoj@harvard.edu</v>
      </c>
      <c r="M15" t="str">
        <f>IF(VLOOKUP(orders[[#This Row],[Customer ID]],'Customer Info'!$A:$I,4,FALSE)=0, "N/A", VLOOKUP(orders[[#This Row],[Customer ID]],'Customer Info'!$A:$I,4,FALSE))</f>
        <v>+1 (646) 202-5965</v>
      </c>
      <c r="N15" t="str">
        <f>VLOOKUP(orders[[#This Row],[Customer ID]],'Customer Info'!$A:$I,5,FALSE)</f>
        <v>698 Canary Terrace</v>
      </c>
      <c r="O15" t="str">
        <f>VLOOKUP(orders[[#This Row],[Customer ID]],'Customer Info'!$A:$I,6,FALSE)</f>
        <v>New York City</v>
      </c>
      <c r="P15" t="str">
        <f>VLOOKUP(orders[[#This Row],[Customer ID]],'Customer Info'!$A:$I,7,FALSE)</f>
        <v>United States</v>
      </c>
      <c r="Q15">
        <f>VLOOKUP(orders[[#This Row],[Customer ID]],'Customer Info'!$A:$I,8,FALSE)</f>
        <v>10060</v>
      </c>
      <c r="R15" s="2" t="str">
        <f>VLOOKUP(orders[[#This Row],[Customer ID]],'Customer Info'!$A:$I,9,FALSE)</f>
        <v>Yes</v>
      </c>
    </row>
    <row r="16" spans="1:18" x14ac:dyDescent="0.2">
      <c r="A16" s="1" t="s">
        <v>73</v>
      </c>
      <c r="B16" s="3">
        <v>43746</v>
      </c>
      <c r="C16" t="s">
        <v>74</v>
      </c>
      <c r="D16" t="s">
        <v>49</v>
      </c>
      <c r="E16">
        <v>5</v>
      </c>
      <c r="F16" s="1" t="s">
        <v>6198</v>
      </c>
      <c r="G16" t="s">
        <v>6197</v>
      </c>
      <c r="H16">
        <v>0.2</v>
      </c>
      <c r="I16">
        <v>3.375</v>
      </c>
      <c r="J16" s="2">
        <v>16.875</v>
      </c>
      <c r="K16" t="str">
        <f>VLOOKUP(orders[[#This Row],[Customer ID]],'Customer Info'!$A:$I,2,FALSE)</f>
        <v>Vivie Danneil</v>
      </c>
      <c r="L16" t="str">
        <f>IF(VLOOKUP(orders[[#This Row],[Customer ID]],'Customer Info'!$A:$I,3,FALSE)=0, "N/A", VLOOKUP(orders[[#This Row],[Customer ID]],'Customer Info'!$A:$I,3,FALSE))</f>
        <v>vdanneilr@mtv.com</v>
      </c>
      <c r="M16" t="str">
        <f>IF(VLOOKUP(orders[[#This Row],[Customer ID]],'Customer Info'!$A:$I,4,FALSE)=0, "N/A", VLOOKUP(orders[[#This Row],[Customer ID]],'Customer Info'!$A:$I,4,FALSE))</f>
        <v>+353 (751) 346-0399</v>
      </c>
      <c r="N16" t="str">
        <f>VLOOKUP(orders[[#This Row],[Customer ID]],'Customer Info'!$A:$I,5,FALSE)</f>
        <v>5626 Darwin Avenue</v>
      </c>
      <c r="O16" t="str">
        <f>VLOOKUP(orders[[#This Row],[Customer ID]],'Customer Info'!$A:$I,6,FALSE)</f>
        <v>Tralee</v>
      </c>
      <c r="P16" t="str">
        <f>VLOOKUP(orders[[#This Row],[Customer ID]],'Customer Info'!$A:$I,7,FALSE)</f>
        <v>Ireland</v>
      </c>
      <c r="Q16" t="str">
        <f>VLOOKUP(orders[[#This Row],[Customer ID]],'Customer Info'!$A:$I,8,FALSE)</f>
        <v>V92</v>
      </c>
      <c r="R16" s="2" t="str">
        <f>VLOOKUP(orders[[#This Row],[Customer ID]],'Customer Info'!$A:$I,9,FALSE)</f>
        <v>No</v>
      </c>
    </row>
    <row r="17" spans="1:18" x14ac:dyDescent="0.2">
      <c r="A17" s="1" t="s">
        <v>16</v>
      </c>
      <c r="B17" s="3">
        <v>44412</v>
      </c>
      <c r="C17" t="s">
        <v>17</v>
      </c>
      <c r="D17" t="s">
        <v>18</v>
      </c>
      <c r="E17">
        <v>3</v>
      </c>
      <c r="F17" s="1" t="s">
        <v>6201</v>
      </c>
      <c r="G17" t="s">
        <v>6202</v>
      </c>
      <c r="H17">
        <v>1</v>
      </c>
      <c r="I17">
        <v>12.95</v>
      </c>
      <c r="J17" s="2">
        <v>38.849999999999994</v>
      </c>
      <c r="K17" t="str">
        <f>VLOOKUP(orders[[#This Row],[Customer ID]],'Customer Info'!$A:$I,2,FALSE)</f>
        <v>Beryle Cottier</v>
      </c>
      <c r="L17" t="str">
        <f>IF(VLOOKUP(orders[[#This Row],[Customer ID]],'Customer Info'!$A:$I,3,FALSE)=0, "N/A", VLOOKUP(orders[[#This Row],[Customer ID]],'Customer Info'!$A:$I,3,FALSE))</f>
        <v>N/A</v>
      </c>
      <c r="M17" t="str">
        <f>IF(VLOOKUP(orders[[#This Row],[Customer ID]],'Customer Info'!$A:$I,4,FALSE)=0, "N/A", VLOOKUP(orders[[#This Row],[Customer ID]],'Customer Info'!$A:$I,4,FALSE))</f>
        <v>+1 (570) 289-7473</v>
      </c>
      <c r="N17" t="str">
        <f>VLOOKUP(orders[[#This Row],[Customer ID]],'Customer Info'!$A:$I,5,FALSE)</f>
        <v>2651 Stoughton Place</v>
      </c>
      <c r="O17" t="str">
        <f>VLOOKUP(orders[[#This Row],[Customer ID]],'Customer Info'!$A:$I,6,FALSE)</f>
        <v>Scranton</v>
      </c>
      <c r="P17" t="str">
        <f>VLOOKUP(orders[[#This Row],[Customer ID]],'Customer Info'!$A:$I,7,FALSE)</f>
        <v>United States</v>
      </c>
      <c r="Q17">
        <f>VLOOKUP(orders[[#This Row],[Customer ID]],'Customer Info'!$A:$I,8,FALSE)</f>
        <v>18505</v>
      </c>
      <c r="R17" s="2" t="str">
        <f>VLOOKUP(orders[[#This Row],[Customer ID]],'Customer Info'!$A:$I,9,FALSE)</f>
        <v>No</v>
      </c>
    </row>
    <row r="18" spans="1:18" x14ac:dyDescent="0.2">
      <c r="A18" s="1" t="s">
        <v>70</v>
      </c>
      <c r="B18" s="3">
        <v>43516</v>
      </c>
      <c r="C18" t="s">
        <v>71</v>
      </c>
      <c r="D18" t="s">
        <v>72</v>
      </c>
      <c r="E18">
        <v>4</v>
      </c>
      <c r="F18" s="1" t="s">
        <v>6198</v>
      </c>
      <c r="G18" t="s">
        <v>6197</v>
      </c>
      <c r="H18">
        <v>0.5</v>
      </c>
      <c r="I18">
        <v>6.75</v>
      </c>
      <c r="J18" s="2">
        <v>27</v>
      </c>
      <c r="K18" t="str">
        <f>VLOOKUP(orders[[#This Row],[Customer ID]],'Customer Info'!$A:$I,2,FALSE)</f>
        <v>Selene Shales</v>
      </c>
      <c r="L18" t="str">
        <f>IF(VLOOKUP(orders[[#This Row],[Customer ID]],'Customer Info'!$A:$I,3,FALSE)=0, "N/A", VLOOKUP(orders[[#This Row],[Customer ID]],'Customer Info'!$A:$I,3,FALSE))</f>
        <v>sshalesq@umich.edu</v>
      </c>
      <c r="M18" t="str">
        <f>IF(VLOOKUP(orders[[#This Row],[Customer ID]],'Customer Info'!$A:$I,4,FALSE)=0, "N/A", VLOOKUP(orders[[#This Row],[Customer ID]],'Customer Info'!$A:$I,4,FALSE))</f>
        <v>+1 (707) 881-5004</v>
      </c>
      <c r="N18" t="str">
        <f>VLOOKUP(orders[[#This Row],[Customer ID]],'Customer Info'!$A:$I,5,FALSE)</f>
        <v>74 Bultman Plaza</v>
      </c>
      <c r="O18" t="str">
        <f>VLOOKUP(orders[[#This Row],[Customer ID]],'Customer Info'!$A:$I,6,FALSE)</f>
        <v>Petaluma</v>
      </c>
      <c r="P18" t="str">
        <f>VLOOKUP(orders[[#This Row],[Customer ID]],'Customer Info'!$A:$I,7,FALSE)</f>
        <v>United States</v>
      </c>
      <c r="Q18">
        <f>VLOOKUP(orders[[#This Row],[Customer ID]],'Customer Info'!$A:$I,8,FALSE)</f>
        <v>94975</v>
      </c>
      <c r="R18" s="2" t="str">
        <f>VLOOKUP(orders[[#This Row],[Customer ID]],'Customer Info'!$A:$I,9,FALSE)</f>
        <v>Yes</v>
      </c>
    </row>
    <row r="19" spans="1:18" x14ac:dyDescent="0.2">
      <c r="A19" s="1" t="s">
        <v>19</v>
      </c>
      <c r="B19" s="3">
        <v>44582</v>
      </c>
      <c r="C19" t="s">
        <v>20</v>
      </c>
      <c r="D19" t="s">
        <v>21</v>
      </c>
      <c r="E19">
        <v>3</v>
      </c>
      <c r="F19" s="1" t="s">
        <v>6200</v>
      </c>
      <c r="G19" t="s">
        <v>6202</v>
      </c>
      <c r="H19">
        <v>0.5</v>
      </c>
      <c r="I19">
        <v>7.29</v>
      </c>
      <c r="J19" s="2">
        <v>21.87</v>
      </c>
      <c r="K19" t="str">
        <f>VLOOKUP(orders[[#This Row],[Customer ID]],'Customer Info'!$A:$I,2,FALSE)</f>
        <v>Shaylynn Lobe</v>
      </c>
      <c r="L19" t="str">
        <f>IF(VLOOKUP(orders[[#This Row],[Customer ID]],'Customer Info'!$A:$I,3,FALSE)=0, "N/A", VLOOKUP(orders[[#This Row],[Customer ID]],'Customer Info'!$A:$I,3,FALSE))</f>
        <v>slobe6@nifty.com</v>
      </c>
      <c r="M19" t="str">
        <f>IF(VLOOKUP(orders[[#This Row],[Customer ID]],'Customer Info'!$A:$I,4,FALSE)=0, "N/A", VLOOKUP(orders[[#This Row],[Customer ID]],'Customer Info'!$A:$I,4,FALSE))</f>
        <v>+1 (937) 954-4541</v>
      </c>
      <c r="N19" t="str">
        <f>VLOOKUP(orders[[#This Row],[Customer ID]],'Customer Info'!$A:$I,5,FALSE)</f>
        <v>7005 Mariners Cove Place</v>
      </c>
      <c r="O19" t="str">
        <f>VLOOKUP(orders[[#This Row],[Customer ID]],'Customer Info'!$A:$I,6,FALSE)</f>
        <v>Dayton</v>
      </c>
      <c r="P19" t="str">
        <f>VLOOKUP(orders[[#This Row],[Customer ID]],'Customer Info'!$A:$I,7,FALSE)</f>
        <v>United States</v>
      </c>
      <c r="Q19">
        <f>VLOOKUP(orders[[#This Row],[Customer ID]],'Customer Info'!$A:$I,8,FALSE)</f>
        <v>45440</v>
      </c>
      <c r="R19" s="2" t="str">
        <f>VLOOKUP(orders[[#This Row],[Customer ID]],'Customer Info'!$A:$I,9,FALSE)</f>
        <v>Yes</v>
      </c>
    </row>
    <row r="20" spans="1:18" x14ac:dyDescent="0.2">
      <c r="A20" s="1" t="s">
        <v>64</v>
      </c>
      <c r="B20" s="3">
        <v>44454</v>
      </c>
      <c r="C20" t="s">
        <v>65</v>
      </c>
      <c r="D20" t="s">
        <v>66</v>
      </c>
      <c r="E20">
        <v>1</v>
      </c>
      <c r="F20" s="1" t="s">
        <v>6198</v>
      </c>
      <c r="G20" t="s">
        <v>6197</v>
      </c>
      <c r="H20">
        <v>1</v>
      </c>
      <c r="I20">
        <v>11.25</v>
      </c>
      <c r="J20" s="2">
        <v>11.25</v>
      </c>
      <c r="K20" t="str">
        <f>VLOOKUP(orders[[#This Row],[Customer ID]],'Customer Info'!$A:$I,2,FALSE)</f>
        <v>Chrisy Blofeld</v>
      </c>
      <c r="L20" t="str">
        <f>IF(VLOOKUP(orders[[#This Row],[Customer ID]],'Customer Info'!$A:$I,3,FALSE)=0, "N/A", VLOOKUP(orders[[#This Row],[Customer ID]],'Customer Info'!$A:$I,3,FALSE))</f>
        <v>cblofeldo@amazon.co.uk</v>
      </c>
      <c r="M20" t="str">
        <f>IF(VLOOKUP(orders[[#This Row],[Customer ID]],'Customer Info'!$A:$I,4,FALSE)=0, "N/A", VLOOKUP(orders[[#This Row],[Customer ID]],'Customer Info'!$A:$I,4,FALSE))</f>
        <v>+1 (303) 936-3357</v>
      </c>
      <c r="N20" t="str">
        <f>VLOOKUP(orders[[#This Row],[Customer ID]],'Customer Info'!$A:$I,5,FALSE)</f>
        <v>013 Talisman Terrace</v>
      </c>
      <c r="O20" t="str">
        <f>VLOOKUP(orders[[#This Row],[Customer ID]],'Customer Info'!$A:$I,6,FALSE)</f>
        <v>Englewood</v>
      </c>
      <c r="P20" t="str">
        <f>VLOOKUP(orders[[#This Row],[Customer ID]],'Customer Info'!$A:$I,7,FALSE)</f>
        <v>United States</v>
      </c>
      <c r="Q20">
        <f>VLOOKUP(orders[[#This Row],[Customer ID]],'Customer Info'!$A:$I,8,FALSE)</f>
        <v>80150</v>
      </c>
      <c r="R20" s="2" t="str">
        <f>VLOOKUP(orders[[#This Row],[Customer ID]],'Customer Info'!$A:$I,9,FALSE)</f>
        <v>No</v>
      </c>
    </row>
    <row r="21" spans="1:18" x14ac:dyDescent="0.2">
      <c r="A21" s="1" t="s">
        <v>22</v>
      </c>
      <c r="B21" s="3">
        <v>44701</v>
      </c>
      <c r="C21" t="s">
        <v>23</v>
      </c>
      <c r="D21" t="s">
        <v>24</v>
      </c>
      <c r="E21">
        <v>1</v>
      </c>
      <c r="F21" s="1" t="s">
        <v>6201</v>
      </c>
      <c r="G21" t="s">
        <v>6199</v>
      </c>
      <c r="H21">
        <v>0.2</v>
      </c>
      <c r="I21">
        <v>4.7549999999999999</v>
      </c>
      <c r="J21" s="2">
        <v>4.7549999999999999</v>
      </c>
      <c r="K21" t="str">
        <f>VLOOKUP(orders[[#This Row],[Customer ID]],'Customer Info'!$A:$I,2,FALSE)</f>
        <v>Melvin Wharfe</v>
      </c>
      <c r="L21" t="str">
        <f>IF(VLOOKUP(orders[[#This Row],[Customer ID]],'Customer Info'!$A:$I,3,FALSE)=0, "N/A", VLOOKUP(orders[[#This Row],[Customer ID]],'Customer Info'!$A:$I,3,FALSE))</f>
        <v>N/A</v>
      </c>
      <c r="M21" t="str">
        <f>IF(VLOOKUP(orders[[#This Row],[Customer ID]],'Customer Info'!$A:$I,4,FALSE)=0, "N/A", VLOOKUP(orders[[#This Row],[Customer ID]],'Customer Info'!$A:$I,4,FALSE))</f>
        <v>+353 (507) 574-3034</v>
      </c>
      <c r="N21" t="str">
        <f>VLOOKUP(orders[[#This Row],[Customer ID]],'Customer Info'!$A:$I,5,FALSE)</f>
        <v>7 Straubel Road</v>
      </c>
      <c r="O21" t="str">
        <f>VLOOKUP(orders[[#This Row],[Customer ID]],'Customer Info'!$A:$I,6,FALSE)</f>
        <v>Kill</v>
      </c>
      <c r="P21" t="str">
        <f>VLOOKUP(orders[[#This Row],[Customer ID]],'Customer Info'!$A:$I,7,FALSE)</f>
        <v>Ireland</v>
      </c>
      <c r="Q21" t="str">
        <f>VLOOKUP(orders[[#This Row],[Customer ID]],'Customer Info'!$A:$I,8,FALSE)</f>
        <v>P24</v>
      </c>
      <c r="R21" s="2" t="str">
        <f>VLOOKUP(orders[[#This Row],[Customer ID]],'Customer Info'!$A:$I,9,FALSE)</f>
        <v>Yes</v>
      </c>
    </row>
    <row r="22" spans="1:18" x14ac:dyDescent="0.2">
      <c r="A22" s="1" t="s">
        <v>84</v>
      </c>
      <c r="B22" s="3">
        <v>44394</v>
      </c>
      <c r="C22" t="s">
        <v>85</v>
      </c>
      <c r="D22" t="s">
        <v>24</v>
      </c>
      <c r="E22">
        <v>5</v>
      </c>
      <c r="F22" s="1" t="s">
        <v>6201</v>
      </c>
      <c r="G22" t="s">
        <v>6199</v>
      </c>
      <c r="H22">
        <v>0.2</v>
      </c>
      <c r="I22">
        <v>4.7549999999999999</v>
      </c>
      <c r="J22" s="2">
        <v>23.774999999999999</v>
      </c>
      <c r="K22" t="str">
        <f>VLOOKUP(orders[[#This Row],[Customer ID]],'Customer Info'!$A:$I,2,FALSE)</f>
        <v>Gallard Gatheral</v>
      </c>
      <c r="L22" t="str">
        <f>IF(VLOOKUP(orders[[#This Row],[Customer ID]],'Customer Info'!$A:$I,3,FALSE)=0, "N/A", VLOOKUP(orders[[#This Row],[Customer ID]],'Customer Info'!$A:$I,3,FALSE))</f>
        <v>ggatheralx@123-reg.co.uk</v>
      </c>
      <c r="M22" t="str">
        <f>IF(VLOOKUP(orders[[#This Row],[Customer ID]],'Customer Info'!$A:$I,4,FALSE)=0, "N/A", VLOOKUP(orders[[#This Row],[Customer ID]],'Customer Info'!$A:$I,4,FALSE))</f>
        <v>N/A</v>
      </c>
      <c r="N22" t="str">
        <f>VLOOKUP(orders[[#This Row],[Customer ID]],'Customer Info'!$A:$I,5,FALSE)</f>
        <v>40 Clemons Place</v>
      </c>
      <c r="O22" t="str">
        <f>VLOOKUP(orders[[#This Row],[Customer ID]],'Customer Info'!$A:$I,6,FALSE)</f>
        <v>Grand Forks</v>
      </c>
      <c r="P22" t="str">
        <f>VLOOKUP(orders[[#This Row],[Customer ID]],'Customer Info'!$A:$I,7,FALSE)</f>
        <v>United States</v>
      </c>
      <c r="Q22">
        <f>VLOOKUP(orders[[#This Row],[Customer ID]],'Customer Info'!$A:$I,8,FALSE)</f>
        <v>58207</v>
      </c>
      <c r="R22" s="2" t="str">
        <f>VLOOKUP(orders[[#This Row],[Customer ID]],'Customer Info'!$A:$I,9,FALSE)</f>
        <v>No</v>
      </c>
    </row>
    <row r="23" spans="1:18" x14ac:dyDescent="0.2">
      <c r="A23" s="1" t="s">
        <v>25</v>
      </c>
      <c r="B23" s="3">
        <v>43467</v>
      </c>
      <c r="C23" t="s">
        <v>26</v>
      </c>
      <c r="D23" t="s">
        <v>27</v>
      </c>
      <c r="E23">
        <v>3</v>
      </c>
      <c r="F23" s="1" t="s">
        <v>6196</v>
      </c>
      <c r="G23" t="s">
        <v>6197</v>
      </c>
      <c r="H23">
        <v>0.5</v>
      </c>
      <c r="I23">
        <v>5.97</v>
      </c>
      <c r="J23" s="2">
        <v>17.91</v>
      </c>
      <c r="K23" t="str">
        <f>VLOOKUP(orders[[#This Row],[Customer ID]],'Customer Info'!$A:$I,2,FALSE)</f>
        <v>Guthrey Petracci</v>
      </c>
      <c r="L23" t="str">
        <f>IF(VLOOKUP(orders[[#This Row],[Customer ID]],'Customer Info'!$A:$I,3,FALSE)=0, "N/A", VLOOKUP(orders[[#This Row],[Customer ID]],'Customer Info'!$A:$I,3,FALSE))</f>
        <v>gpetracci8@livejournal.com</v>
      </c>
      <c r="M23" t="str">
        <f>IF(VLOOKUP(orders[[#This Row],[Customer ID]],'Customer Info'!$A:$I,4,FALSE)=0, "N/A", VLOOKUP(orders[[#This Row],[Customer ID]],'Customer Info'!$A:$I,4,FALSE))</f>
        <v>+1 (310) 868-1842</v>
      </c>
      <c r="N23" t="str">
        <f>VLOOKUP(orders[[#This Row],[Customer ID]],'Customer Info'!$A:$I,5,FALSE)</f>
        <v>949 Paget Parkway</v>
      </c>
      <c r="O23" t="str">
        <f>VLOOKUP(orders[[#This Row],[Customer ID]],'Customer Info'!$A:$I,6,FALSE)</f>
        <v>Los Angeles</v>
      </c>
      <c r="P23" t="str">
        <f>VLOOKUP(orders[[#This Row],[Customer ID]],'Customer Info'!$A:$I,7,FALSE)</f>
        <v>United States</v>
      </c>
      <c r="Q23">
        <f>VLOOKUP(orders[[#This Row],[Customer ID]],'Customer Info'!$A:$I,8,FALSE)</f>
        <v>90045</v>
      </c>
      <c r="R23" s="2" t="str">
        <f>VLOOKUP(orders[[#This Row],[Customer ID]],'Customer Info'!$A:$I,9,FALSE)</f>
        <v>No</v>
      </c>
    </row>
    <row r="24" spans="1:18" x14ac:dyDescent="0.2">
      <c r="A24" s="1" t="s">
        <v>28</v>
      </c>
      <c r="B24" s="3">
        <v>43713</v>
      </c>
      <c r="C24" t="s">
        <v>29</v>
      </c>
      <c r="D24" t="s">
        <v>27</v>
      </c>
      <c r="E24">
        <v>1</v>
      </c>
      <c r="F24" s="1" t="s">
        <v>6196</v>
      </c>
      <c r="G24" t="s">
        <v>6197</v>
      </c>
      <c r="H24">
        <v>0.5</v>
      </c>
      <c r="I24">
        <v>5.97</v>
      </c>
      <c r="J24" s="2">
        <v>5.97</v>
      </c>
      <c r="K24" t="str">
        <f>VLOOKUP(orders[[#This Row],[Customer ID]],'Customer Info'!$A:$I,2,FALSE)</f>
        <v>Rodger Raven</v>
      </c>
      <c r="L24" t="str">
        <f>IF(VLOOKUP(orders[[#This Row],[Customer ID]],'Customer Info'!$A:$I,3,FALSE)=0, "N/A", VLOOKUP(orders[[#This Row],[Customer ID]],'Customer Info'!$A:$I,3,FALSE))</f>
        <v>rraven9@ed.gov</v>
      </c>
      <c r="M24" t="str">
        <f>IF(VLOOKUP(orders[[#This Row],[Customer ID]],'Customer Info'!$A:$I,4,FALSE)=0, "N/A", VLOOKUP(orders[[#This Row],[Customer ID]],'Customer Info'!$A:$I,4,FALSE))</f>
        <v>+1 (213) 263-0288</v>
      </c>
      <c r="N24" t="str">
        <f>VLOOKUP(orders[[#This Row],[Customer ID]],'Customer Info'!$A:$I,5,FALSE)</f>
        <v>1 Reinke Avenue</v>
      </c>
      <c r="O24" t="str">
        <f>VLOOKUP(orders[[#This Row],[Customer ID]],'Customer Info'!$A:$I,6,FALSE)</f>
        <v>Los Angeles</v>
      </c>
      <c r="P24" t="str">
        <f>VLOOKUP(orders[[#This Row],[Customer ID]],'Customer Info'!$A:$I,7,FALSE)</f>
        <v>United States</v>
      </c>
      <c r="Q24">
        <f>VLOOKUP(orders[[#This Row],[Customer ID]],'Customer Info'!$A:$I,8,FALSE)</f>
        <v>90065</v>
      </c>
      <c r="R24" s="2" t="str">
        <f>VLOOKUP(orders[[#This Row],[Customer ID]],'Customer Info'!$A:$I,9,FALSE)</f>
        <v>No</v>
      </c>
    </row>
    <row r="25" spans="1:18" x14ac:dyDescent="0.2">
      <c r="A25" s="1" t="s">
        <v>57</v>
      </c>
      <c r="B25" s="3">
        <v>44169</v>
      </c>
      <c r="C25" t="s">
        <v>58</v>
      </c>
      <c r="D25" t="s">
        <v>59</v>
      </c>
      <c r="E25">
        <v>6</v>
      </c>
      <c r="F25" s="1" t="s">
        <v>6198</v>
      </c>
      <c r="G25" t="s">
        <v>6202</v>
      </c>
      <c r="H25">
        <v>0.2</v>
      </c>
      <c r="I25">
        <v>2.9849999999999999</v>
      </c>
      <c r="J25" s="2">
        <v>17.91</v>
      </c>
      <c r="K25" t="str">
        <f>VLOOKUP(orders[[#This Row],[Customer ID]],'Customer Info'!$A:$I,2,FALSE)</f>
        <v>Avrit Davidowsky</v>
      </c>
      <c r="L25" t="str">
        <f>IF(VLOOKUP(orders[[#This Row],[Customer ID]],'Customer Info'!$A:$I,3,FALSE)=0, "N/A", VLOOKUP(orders[[#This Row],[Customer ID]],'Customer Info'!$A:$I,3,FALSE))</f>
        <v>adavidowskyl@netvibes.com</v>
      </c>
      <c r="M25" t="str">
        <f>IF(VLOOKUP(orders[[#This Row],[Customer ID]],'Customer Info'!$A:$I,4,FALSE)=0, "N/A", VLOOKUP(orders[[#This Row],[Customer ID]],'Customer Info'!$A:$I,4,FALSE))</f>
        <v>+1 (616) 481-9962</v>
      </c>
      <c r="N25" t="str">
        <f>VLOOKUP(orders[[#This Row],[Customer ID]],'Customer Info'!$A:$I,5,FALSE)</f>
        <v>9 Warrior Junction</v>
      </c>
      <c r="O25" t="str">
        <f>VLOOKUP(orders[[#This Row],[Customer ID]],'Customer Info'!$A:$I,6,FALSE)</f>
        <v>Grand Rapids</v>
      </c>
      <c r="P25" t="str">
        <f>VLOOKUP(orders[[#This Row],[Customer ID]],'Customer Info'!$A:$I,7,FALSE)</f>
        <v>United States</v>
      </c>
      <c r="Q25">
        <f>VLOOKUP(orders[[#This Row],[Customer ID]],'Customer Info'!$A:$I,8,FALSE)</f>
        <v>49560</v>
      </c>
      <c r="R25" s="2" t="str">
        <f>VLOOKUP(orders[[#This Row],[Customer ID]],'Customer Info'!$A:$I,9,FALSE)</f>
        <v>No</v>
      </c>
    </row>
    <row r="26" spans="1:18" x14ac:dyDescent="0.2">
      <c r="A26" s="1" t="s">
        <v>62</v>
      </c>
      <c r="B26" s="3">
        <v>44603</v>
      </c>
      <c r="C26" t="s">
        <v>63</v>
      </c>
      <c r="D26" t="s">
        <v>59</v>
      </c>
      <c r="E26">
        <v>4</v>
      </c>
      <c r="F26" s="1" t="s">
        <v>6198</v>
      </c>
      <c r="G26" t="s">
        <v>6202</v>
      </c>
      <c r="H26">
        <v>0.2</v>
      </c>
      <c r="I26">
        <v>2.9849999999999999</v>
      </c>
      <c r="J26" s="2">
        <v>11.94</v>
      </c>
      <c r="K26" t="str">
        <f>VLOOKUP(orders[[#This Row],[Customer ID]],'Customer Info'!$A:$I,2,FALSE)</f>
        <v>Iorgo Kleinert</v>
      </c>
      <c r="L26" t="str">
        <f>IF(VLOOKUP(orders[[#This Row],[Customer ID]],'Customer Info'!$A:$I,3,FALSE)=0, "N/A", VLOOKUP(orders[[#This Row],[Customer ID]],'Customer Info'!$A:$I,3,FALSE))</f>
        <v>ikleinertn@timesonline.co.uk</v>
      </c>
      <c r="M26" t="str">
        <f>IF(VLOOKUP(orders[[#This Row],[Customer ID]],'Customer Info'!$A:$I,4,FALSE)=0, "N/A", VLOOKUP(orders[[#This Row],[Customer ID]],'Customer Info'!$A:$I,4,FALSE))</f>
        <v>+1 (360) 352-6598</v>
      </c>
      <c r="N26" t="str">
        <f>VLOOKUP(orders[[#This Row],[Customer ID]],'Customer Info'!$A:$I,5,FALSE)</f>
        <v>1 Morningstar Lane</v>
      </c>
      <c r="O26" t="str">
        <f>VLOOKUP(orders[[#This Row],[Customer ID]],'Customer Info'!$A:$I,6,FALSE)</f>
        <v>Vancouver</v>
      </c>
      <c r="P26" t="str">
        <f>VLOOKUP(orders[[#This Row],[Customer ID]],'Customer Info'!$A:$I,7,FALSE)</f>
        <v>United States</v>
      </c>
      <c r="Q26">
        <f>VLOOKUP(orders[[#This Row],[Customer ID]],'Customer Info'!$A:$I,8,FALSE)</f>
        <v>98682</v>
      </c>
      <c r="R26" s="2" t="str">
        <f>VLOOKUP(orders[[#This Row],[Customer ID]],'Customer Info'!$A:$I,9,FALSE)</f>
        <v>Yes</v>
      </c>
    </row>
    <row r="27" spans="1:18" x14ac:dyDescent="0.2">
      <c r="A27" s="1" t="s">
        <v>75</v>
      </c>
      <c r="B27" s="3">
        <v>44775</v>
      </c>
      <c r="C27" t="s">
        <v>76</v>
      </c>
      <c r="D27" t="s">
        <v>77</v>
      </c>
      <c r="E27">
        <v>3</v>
      </c>
      <c r="F27" s="1" t="s">
        <v>6198</v>
      </c>
      <c r="G27" t="s">
        <v>6202</v>
      </c>
      <c r="H27">
        <v>0.5</v>
      </c>
      <c r="I27">
        <v>5.97</v>
      </c>
      <c r="J27" s="2">
        <v>17.91</v>
      </c>
      <c r="K27" t="str">
        <f>VLOOKUP(orders[[#This Row],[Customer ID]],'Customer Info'!$A:$I,2,FALSE)</f>
        <v>Theresita Newbury</v>
      </c>
      <c r="L27" t="str">
        <f>IF(VLOOKUP(orders[[#This Row],[Customer ID]],'Customer Info'!$A:$I,3,FALSE)=0, "N/A", VLOOKUP(orders[[#This Row],[Customer ID]],'Customer Info'!$A:$I,3,FALSE))</f>
        <v>tnewburys@usda.gov</v>
      </c>
      <c r="M27" t="str">
        <f>IF(VLOOKUP(orders[[#This Row],[Customer ID]],'Customer Info'!$A:$I,4,FALSE)=0, "N/A", VLOOKUP(orders[[#This Row],[Customer ID]],'Customer Info'!$A:$I,4,FALSE))</f>
        <v>+353 (803) 587-0026</v>
      </c>
      <c r="N27" t="str">
        <f>VLOOKUP(orders[[#This Row],[Customer ID]],'Customer Info'!$A:$I,5,FALSE)</f>
        <v>79526 Bultman Lane</v>
      </c>
      <c r="O27" t="str">
        <f>VLOOKUP(orders[[#This Row],[Customer ID]],'Customer Info'!$A:$I,6,FALSE)</f>
        <v>Clonskeagh</v>
      </c>
      <c r="P27" t="str">
        <f>VLOOKUP(orders[[#This Row],[Customer ID]],'Customer Info'!$A:$I,7,FALSE)</f>
        <v>Ireland</v>
      </c>
      <c r="Q27" t="str">
        <f>VLOOKUP(orders[[#This Row],[Customer ID]],'Customer Info'!$A:$I,8,FALSE)</f>
        <v>D04</v>
      </c>
      <c r="R27" s="2" t="str">
        <f>VLOOKUP(orders[[#This Row],[Customer ID]],'Customer Info'!$A:$I,9,FALSE)</f>
        <v>No</v>
      </c>
    </row>
    <row r="28" spans="1:18" x14ac:dyDescent="0.2">
      <c r="A28" s="1" t="s">
        <v>80</v>
      </c>
      <c r="B28" s="3">
        <v>44464</v>
      </c>
      <c r="C28" t="s">
        <v>81</v>
      </c>
      <c r="D28" t="s">
        <v>77</v>
      </c>
      <c r="E28">
        <v>6</v>
      </c>
      <c r="F28" s="1" t="s">
        <v>6198</v>
      </c>
      <c r="G28" t="s">
        <v>6202</v>
      </c>
      <c r="H28">
        <v>0.5</v>
      </c>
      <c r="I28">
        <v>5.97</v>
      </c>
      <c r="J28" s="2">
        <v>35.82</v>
      </c>
      <c r="K28" t="str">
        <f>VLOOKUP(orders[[#This Row],[Customer ID]],'Customer Info'!$A:$I,2,FALSE)</f>
        <v>Adrian Swaine</v>
      </c>
      <c r="L28" t="str">
        <f>IF(VLOOKUP(orders[[#This Row],[Customer ID]],'Customer Info'!$A:$I,3,FALSE)=0, "N/A", VLOOKUP(orders[[#This Row],[Customer ID]],'Customer Info'!$A:$I,3,FALSE))</f>
        <v>N/A</v>
      </c>
      <c r="M28" t="str">
        <f>IF(VLOOKUP(orders[[#This Row],[Customer ID]],'Customer Info'!$A:$I,4,FALSE)=0, "N/A", VLOOKUP(orders[[#This Row],[Customer ID]],'Customer Info'!$A:$I,4,FALSE))</f>
        <v>+1 (303) 486-9517</v>
      </c>
      <c r="N28" t="str">
        <f>VLOOKUP(orders[[#This Row],[Customer ID]],'Customer Info'!$A:$I,5,FALSE)</f>
        <v>95 Straubel Hill</v>
      </c>
      <c r="O28" t="str">
        <f>VLOOKUP(orders[[#This Row],[Customer ID]],'Customer Info'!$A:$I,6,FALSE)</f>
        <v>Aurora</v>
      </c>
      <c r="P28" t="str">
        <f>VLOOKUP(orders[[#This Row],[Customer ID]],'Customer Info'!$A:$I,7,FALSE)</f>
        <v>United States</v>
      </c>
      <c r="Q28">
        <f>VLOOKUP(orders[[#This Row],[Customer ID]],'Customer Info'!$A:$I,8,FALSE)</f>
        <v>80044</v>
      </c>
      <c r="R28" s="2" t="str">
        <f>VLOOKUP(orders[[#This Row],[Customer ID]],'Customer Info'!$A:$I,9,FALSE)</f>
        <v>No</v>
      </c>
    </row>
    <row r="29" spans="1:18" x14ac:dyDescent="0.2">
      <c r="A29" s="1" t="s">
        <v>89</v>
      </c>
      <c r="B29" s="3">
        <v>44348</v>
      </c>
      <c r="C29" t="s">
        <v>90</v>
      </c>
      <c r="D29" t="s">
        <v>77</v>
      </c>
      <c r="E29">
        <v>6</v>
      </c>
      <c r="F29" s="1" t="s">
        <v>6198</v>
      </c>
      <c r="G29" t="s">
        <v>6202</v>
      </c>
      <c r="H29">
        <v>0.5</v>
      </c>
      <c r="I29">
        <v>5.97</v>
      </c>
      <c r="J29" s="2">
        <v>35.82</v>
      </c>
      <c r="K29" t="str">
        <f>VLOOKUP(orders[[#This Row],[Customer ID]],'Customer Info'!$A:$I,2,FALSE)</f>
        <v>Faber Eilhart</v>
      </c>
      <c r="L29" t="str">
        <f>IF(VLOOKUP(orders[[#This Row],[Customer ID]],'Customer Info'!$A:$I,3,FALSE)=0, "N/A", VLOOKUP(orders[[#This Row],[Customer ID]],'Customer Info'!$A:$I,3,FALSE))</f>
        <v>feilhartz@who.int</v>
      </c>
      <c r="M29" t="str">
        <f>IF(VLOOKUP(orders[[#This Row],[Customer ID]],'Customer Info'!$A:$I,4,FALSE)=0, "N/A", VLOOKUP(orders[[#This Row],[Customer ID]],'Customer Info'!$A:$I,4,FALSE))</f>
        <v>+1 (304) 510-6095</v>
      </c>
      <c r="N29" t="str">
        <f>VLOOKUP(orders[[#This Row],[Customer ID]],'Customer Info'!$A:$I,5,FALSE)</f>
        <v>6966 Victoria Street</v>
      </c>
      <c r="O29" t="str">
        <f>VLOOKUP(orders[[#This Row],[Customer ID]],'Customer Info'!$A:$I,6,FALSE)</f>
        <v>Charleston</v>
      </c>
      <c r="P29" t="str">
        <f>VLOOKUP(orders[[#This Row],[Customer ID]],'Customer Info'!$A:$I,7,FALSE)</f>
        <v>United States</v>
      </c>
      <c r="Q29">
        <f>VLOOKUP(orders[[#This Row],[Customer ID]],'Customer Info'!$A:$I,8,FALSE)</f>
        <v>25362</v>
      </c>
      <c r="R29" s="2" t="str">
        <f>VLOOKUP(orders[[#This Row],[Customer ID]],'Customer Info'!$A:$I,9,FALSE)</f>
        <v>No</v>
      </c>
    </row>
    <row r="30" spans="1:18" x14ac:dyDescent="0.2">
      <c r="A30" s="1" t="s">
        <v>30</v>
      </c>
      <c r="B30" s="3">
        <v>44263</v>
      </c>
      <c r="C30" t="s">
        <v>31</v>
      </c>
      <c r="D30" t="s">
        <v>32</v>
      </c>
      <c r="E30">
        <v>4</v>
      </c>
      <c r="F30" s="1" t="s">
        <v>6198</v>
      </c>
      <c r="G30" t="s">
        <v>6202</v>
      </c>
      <c r="H30">
        <v>1</v>
      </c>
      <c r="I30">
        <v>9.9499999999999993</v>
      </c>
      <c r="J30" s="2">
        <v>39.799999999999997</v>
      </c>
      <c r="K30" t="str">
        <f>VLOOKUP(orders[[#This Row],[Customer ID]],'Customer Info'!$A:$I,2,FALSE)</f>
        <v>Ferrell Ferber</v>
      </c>
      <c r="L30" t="str">
        <f>IF(VLOOKUP(orders[[#This Row],[Customer ID]],'Customer Info'!$A:$I,3,FALSE)=0, "N/A", VLOOKUP(orders[[#This Row],[Customer ID]],'Customer Info'!$A:$I,3,FALSE))</f>
        <v>fferbera@businesswire.com</v>
      </c>
      <c r="M30" t="str">
        <f>IF(VLOOKUP(orders[[#This Row],[Customer ID]],'Customer Info'!$A:$I,4,FALSE)=0, "N/A", VLOOKUP(orders[[#This Row],[Customer ID]],'Customer Info'!$A:$I,4,FALSE))</f>
        <v>+1 (408) 383-5302</v>
      </c>
      <c r="N30" t="str">
        <f>VLOOKUP(orders[[#This Row],[Customer ID]],'Customer Info'!$A:$I,5,FALSE)</f>
        <v>68 High Crossing Court</v>
      </c>
      <c r="O30" t="str">
        <f>VLOOKUP(orders[[#This Row],[Customer ID]],'Customer Info'!$A:$I,6,FALSE)</f>
        <v>San Jose</v>
      </c>
      <c r="P30" t="str">
        <f>VLOOKUP(orders[[#This Row],[Customer ID]],'Customer Info'!$A:$I,7,FALSE)</f>
        <v>United States</v>
      </c>
      <c r="Q30">
        <f>VLOOKUP(orders[[#This Row],[Customer ID]],'Customer Info'!$A:$I,8,FALSE)</f>
        <v>95160</v>
      </c>
      <c r="R30" s="2" t="str">
        <f>VLOOKUP(orders[[#This Row],[Customer ID]],'Customer Info'!$A:$I,9,FALSE)</f>
        <v>No</v>
      </c>
    </row>
    <row r="31" spans="1:18" x14ac:dyDescent="0.2">
      <c r="A31" s="1" t="s">
        <v>78</v>
      </c>
      <c r="B31" s="3">
        <v>43516</v>
      </c>
      <c r="C31" t="s">
        <v>79</v>
      </c>
      <c r="D31" t="s">
        <v>32</v>
      </c>
      <c r="E31">
        <v>4</v>
      </c>
      <c r="F31" s="1" t="s">
        <v>6198</v>
      </c>
      <c r="G31" t="s">
        <v>6202</v>
      </c>
      <c r="H31">
        <v>1</v>
      </c>
      <c r="I31">
        <v>9.9499999999999993</v>
      </c>
      <c r="J31" s="2">
        <v>39.799999999999997</v>
      </c>
      <c r="K31" t="str">
        <f>VLOOKUP(orders[[#This Row],[Customer ID]],'Customer Info'!$A:$I,2,FALSE)</f>
        <v>Mozelle Calcutt</v>
      </c>
      <c r="L31" t="str">
        <f>IF(VLOOKUP(orders[[#This Row],[Customer ID]],'Customer Info'!$A:$I,3,FALSE)=0, "N/A", VLOOKUP(orders[[#This Row],[Customer ID]],'Customer Info'!$A:$I,3,FALSE))</f>
        <v>mcalcuttt@baidu.com</v>
      </c>
      <c r="M31" t="str">
        <f>IF(VLOOKUP(orders[[#This Row],[Customer ID]],'Customer Info'!$A:$I,4,FALSE)=0, "N/A", VLOOKUP(orders[[#This Row],[Customer ID]],'Customer Info'!$A:$I,4,FALSE))</f>
        <v>+353 (928) 869-1762</v>
      </c>
      <c r="N31" t="str">
        <f>VLOOKUP(orders[[#This Row],[Customer ID]],'Customer Info'!$A:$I,5,FALSE)</f>
        <v>4389 Russell Way</v>
      </c>
      <c r="O31" t="str">
        <f>VLOOKUP(orders[[#This Row],[Customer ID]],'Customer Info'!$A:$I,6,FALSE)</f>
        <v>Rathwire</v>
      </c>
      <c r="P31" t="str">
        <f>VLOOKUP(orders[[#This Row],[Customer ID]],'Customer Info'!$A:$I,7,FALSE)</f>
        <v>Ireland</v>
      </c>
      <c r="Q31" t="str">
        <f>VLOOKUP(orders[[#This Row],[Customer ID]],'Customer Info'!$A:$I,8,FALSE)</f>
        <v>Y25</v>
      </c>
      <c r="R31" s="2" t="str">
        <f>VLOOKUP(orders[[#This Row],[Customer ID]],'Customer Info'!$A:$I,9,FALSE)</f>
        <v>Yes</v>
      </c>
    </row>
    <row r="32" spans="1:18" x14ac:dyDescent="0.2">
      <c r="A32" s="1" t="s">
        <v>33</v>
      </c>
      <c r="B32" s="3">
        <v>44132</v>
      </c>
      <c r="C32" t="s">
        <v>34</v>
      </c>
      <c r="D32" t="s">
        <v>35</v>
      </c>
      <c r="E32">
        <v>5</v>
      </c>
      <c r="F32" s="1" t="s">
        <v>6200</v>
      </c>
      <c r="G32" t="s">
        <v>6199</v>
      </c>
      <c r="H32">
        <v>2.5</v>
      </c>
      <c r="I32">
        <v>34.154999999999994</v>
      </c>
      <c r="J32" s="2">
        <v>170.77499999999998</v>
      </c>
      <c r="K32" t="str">
        <f>VLOOKUP(orders[[#This Row],[Customer ID]],'Customer Info'!$A:$I,2,FALSE)</f>
        <v>Duky Phizackerly</v>
      </c>
      <c r="L32" t="str">
        <f>IF(VLOOKUP(orders[[#This Row],[Customer ID]],'Customer Info'!$A:$I,3,FALSE)=0, "N/A", VLOOKUP(orders[[#This Row],[Customer ID]],'Customer Info'!$A:$I,3,FALSE))</f>
        <v>dphizackerlyb@utexas.edu</v>
      </c>
      <c r="M32" t="str">
        <f>IF(VLOOKUP(orders[[#This Row],[Customer ID]],'Customer Info'!$A:$I,4,FALSE)=0, "N/A", VLOOKUP(orders[[#This Row],[Customer ID]],'Customer Info'!$A:$I,4,FALSE))</f>
        <v>+1 (408) 533-6012</v>
      </c>
      <c r="N32" t="str">
        <f>VLOOKUP(orders[[#This Row],[Customer ID]],'Customer Info'!$A:$I,5,FALSE)</f>
        <v>28643 Bluejay Crossing</v>
      </c>
      <c r="O32" t="str">
        <f>VLOOKUP(orders[[#This Row],[Customer ID]],'Customer Info'!$A:$I,6,FALSE)</f>
        <v>San Jose</v>
      </c>
      <c r="P32" t="str">
        <f>VLOOKUP(orders[[#This Row],[Customer ID]],'Customer Info'!$A:$I,7,FALSE)</f>
        <v>United States</v>
      </c>
      <c r="Q32">
        <f>VLOOKUP(orders[[#This Row],[Customer ID]],'Customer Info'!$A:$I,8,FALSE)</f>
        <v>95194</v>
      </c>
      <c r="R32" s="2" t="str">
        <f>VLOOKUP(orders[[#This Row],[Customer ID]],'Customer Info'!$A:$I,9,FALSE)</f>
        <v>Yes</v>
      </c>
    </row>
    <row r="33" spans="1:18" x14ac:dyDescent="0.2">
      <c r="A33" s="1" t="s">
        <v>121</v>
      </c>
      <c r="B33" s="3">
        <v>44085</v>
      </c>
      <c r="C33" t="s">
        <v>122</v>
      </c>
      <c r="D33" t="s">
        <v>123</v>
      </c>
      <c r="E33">
        <v>4</v>
      </c>
      <c r="F33" s="1" t="s">
        <v>6198</v>
      </c>
      <c r="G33" t="s">
        <v>6202</v>
      </c>
      <c r="H33">
        <v>2.5</v>
      </c>
      <c r="I33">
        <v>22.884999999999998</v>
      </c>
      <c r="J33" s="2">
        <v>91.539999999999992</v>
      </c>
      <c r="K33" t="str">
        <f>VLOOKUP(orders[[#This Row],[Customer ID]],'Customer Info'!$A:$I,2,FALSE)</f>
        <v>Raynor McGilvary</v>
      </c>
      <c r="L33" t="str">
        <f>IF(VLOOKUP(orders[[#This Row],[Customer ID]],'Customer Info'!$A:$I,3,FALSE)=0, "N/A", VLOOKUP(orders[[#This Row],[Customer ID]],'Customer Info'!$A:$I,3,FALSE))</f>
        <v>rmcgilvary1c@tamu.edu</v>
      </c>
      <c r="M33" t="str">
        <f>IF(VLOOKUP(orders[[#This Row],[Customer ID]],'Customer Info'!$A:$I,4,FALSE)=0, "N/A", VLOOKUP(orders[[#This Row],[Customer ID]],'Customer Info'!$A:$I,4,FALSE))</f>
        <v>N/A</v>
      </c>
      <c r="N33" t="str">
        <f>VLOOKUP(orders[[#This Row],[Customer ID]],'Customer Info'!$A:$I,5,FALSE)</f>
        <v>496 Rockefeller Court</v>
      </c>
      <c r="O33" t="str">
        <f>VLOOKUP(orders[[#This Row],[Customer ID]],'Customer Info'!$A:$I,6,FALSE)</f>
        <v>Norfolk</v>
      </c>
      <c r="P33" t="str">
        <f>VLOOKUP(orders[[#This Row],[Customer ID]],'Customer Info'!$A:$I,7,FALSE)</f>
        <v>United States</v>
      </c>
      <c r="Q33">
        <f>VLOOKUP(orders[[#This Row],[Customer ID]],'Customer Info'!$A:$I,8,FALSE)</f>
        <v>23514</v>
      </c>
      <c r="R33" s="2" t="str">
        <f>VLOOKUP(orders[[#This Row],[Customer ID]],'Customer Info'!$A:$I,9,FALSE)</f>
        <v>No</v>
      </c>
    </row>
    <row r="34" spans="1:18" x14ac:dyDescent="0.2">
      <c r="A34" s="1" t="s">
        <v>38</v>
      </c>
      <c r="B34" s="3">
        <v>43973</v>
      </c>
      <c r="C34" t="s">
        <v>39</v>
      </c>
      <c r="D34" t="s">
        <v>40</v>
      </c>
      <c r="E34">
        <v>2</v>
      </c>
      <c r="F34" s="1" t="s">
        <v>6196</v>
      </c>
      <c r="G34" t="s">
        <v>6202</v>
      </c>
      <c r="H34">
        <v>2.5</v>
      </c>
      <c r="I34">
        <v>20.584999999999997</v>
      </c>
      <c r="J34" s="2">
        <v>41.169999999999995</v>
      </c>
      <c r="K34" t="str">
        <f>VLOOKUP(orders[[#This Row],[Customer ID]],'Customer Info'!$A:$I,2,FALSE)</f>
        <v>Terence Vanyutin</v>
      </c>
      <c r="L34" t="str">
        <f>IF(VLOOKUP(orders[[#This Row],[Customer ID]],'Customer Info'!$A:$I,3,FALSE)=0, "N/A", VLOOKUP(orders[[#This Row],[Customer ID]],'Customer Info'!$A:$I,3,FALSE))</f>
        <v>tvanyutind@wix.com</v>
      </c>
      <c r="M34" t="str">
        <f>IF(VLOOKUP(orders[[#This Row],[Customer ID]],'Customer Info'!$A:$I,4,FALSE)=0, "N/A", VLOOKUP(orders[[#This Row],[Customer ID]],'Customer Info'!$A:$I,4,FALSE))</f>
        <v>N/A</v>
      </c>
      <c r="N34" t="str">
        <f>VLOOKUP(orders[[#This Row],[Customer ID]],'Customer Info'!$A:$I,5,FALSE)</f>
        <v>331 Bunting Hill</v>
      </c>
      <c r="O34" t="str">
        <f>VLOOKUP(orders[[#This Row],[Customer ID]],'Customer Info'!$A:$I,6,FALSE)</f>
        <v>Migrate</v>
      </c>
      <c r="P34" t="str">
        <f>VLOOKUP(orders[[#This Row],[Customer ID]],'Customer Info'!$A:$I,7,FALSE)</f>
        <v>United States</v>
      </c>
      <c r="Q34">
        <f>VLOOKUP(orders[[#This Row],[Customer ID]],'Customer Info'!$A:$I,8,FALSE)</f>
        <v>41905</v>
      </c>
      <c r="R34" s="2" t="str">
        <f>VLOOKUP(orders[[#This Row],[Customer ID]],'Customer Info'!$A:$I,9,FALSE)</f>
        <v>No</v>
      </c>
    </row>
    <row r="35" spans="1:18" x14ac:dyDescent="0.2">
      <c r="A35" s="1" t="s">
        <v>52</v>
      </c>
      <c r="B35" s="3">
        <v>43629</v>
      </c>
      <c r="C35" t="s">
        <v>53</v>
      </c>
      <c r="D35" t="s">
        <v>40</v>
      </c>
      <c r="E35">
        <v>4</v>
      </c>
      <c r="F35" s="1" t="s">
        <v>6196</v>
      </c>
      <c r="G35" t="s">
        <v>6202</v>
      </c>
      <c r="H35">
        <v>2.5</v>
      </c>
      <c r="I35">
        <v>20.584999999999997</v>
      </c>
      <c r="J35" s="2">
        <v>82.339999999999989</v>
      </c>
      <c r="K35" t="str">
        <f>VLOOKUP(orders[[#This Row],[Customer ID]],'Customer Info'!$A:$I,2,FALSE)</f>
        <v>Pall Redford</v>
      </c>
      <c r="L35" t="str">
        <f>IF(VLOOKUP(orders[[#This Row],[Customer ID]],'Customer Info'!$A:$I,3,FALSE)=0, "N/A", VLOOKUP(orders[[#This Row],[Customer ID]],'Customer Info'!$A:$I,3,FALSE))</f>
        <v>predfordi@ow.ly</v>
      </c>
      <c r="M35" t="str">
        <f>IF(VLOOKUP(orders[[#This Row],[Customer ID]],'Customer Info'!$A:$I,4,FALSE)=0, "N/A", VLOOKUP(orders[[#This Row],[Customer ID]],'Customer Info'!$A:$I,4,FALSE))</f>
        <v>N/A</v>
      </c>
      <c r="N35" t="str">
        <f>VLOOKUP(orders[[#This Row],[Customer ID]],'Customer Info'!$A:$I,5,FALSE)</f>
        <v>7337 Hayes Junction</v>
      </c>
      <c r="O35" t="str">
        <f>VLOOKUP(orders[[#This Row],[Customer ID]],'Customer Info'!$A:$I,6,FALSE)</f>
        <v>Caherconlish</v>
      </c>
      <c r="P35" t="str">
        <f>VLOOKUP(orders[[#This Row],[Customer ID]],'Customer Info'!$A:$I,7,FALSE)</f>
        <v>Ireland</v>
      </c>
      <c r="Q35" t="str">
        <f>VLOOKUP(orders[[#This Row],[Customer ID]],'Customer Info'!$A:$I,8,FALSE)</f>
        <v>F45</v>
      </c>
      <c r="R35" s="2" t="str">
        <f>VLOOKUP(orders[[#This Row],[Customer ID]],'Customer Info'!$A:$I,9,FALSE)</f>
        <v>Yes</v>
      </c>
    </row>
    <row r="36" spans="1:18" x14ac:dyDescent="0.2">
      <c r="A36" s="1" t="s">
        <v>41</v>
      </c>
      <c r="B36" s="3">
        <v>44656</v>
      </c>
      <c r="C36" t="s">
        <v>42</v>
      </c>
      <c r="D36" t="s">
        <v>43</v>
      </c>
      <c r="E36">
        <v>3</v>
      </c>
      <c r="F36" s="1" t="s">
        <v>6201</v>
      </c>
      <c r="G36" t="s">
        <v>6202</v>
      </c>
      <c r="H36">
        <v>0.2</v>
      </c>
      <c r="I36">
        <v>3.8849999999999998</v>
      </c>
      <c r="J36" s="2">
        <v>11.654999999999999</v>
      </c>
      <c r="K36" t="str">
        <f>VLOOKUP(orders[[#This Row],[Customer ID]],'Customer Info'!$A:$I,2,FALSE)</f>
        <v>Patrice Trobe</v>
      </c>
      <c r="L36" t="str">
        <f>IF(VLOOKUP(orders[[#This Row],[Customer ID]],'Customer Info'!$A:$I,3,FALSE)=0, "N/A", VLOOKUP(orders[[#This Row],[Customer ID]],'Customer Info'!$A:$I,3,FALSE))</f>
        <v>ptrobee@wunderground.com</v>
      </c>
      <c r="M36" t="str">
        <f>IF(VLOOKUP(orders[[#This Row],[Customer ID]],'Customer Info'!$A:$I,4,FALSE)=0, "N/A", VLOOKUP(orders[[#This Row],[Customer ID]],'Customer Info'!$A:$I,4,FALSE))</f>
        <v>+1 (314) 240-7896</v>
      </c>
      <c r="N36" t="str">
        <f>VLOOKUP(orders[[#This Row],[Customer ID]],'Customer Info'!$A:$I,5,FALSE)</f>
        <v>827 Declaration Plaza</v>
      </c>
      <c r="O36" t="str">
        <f>VLOOKUP(orders[[#This Row],[Customer ID]],'Customer Info'!$A:$I,6,FALSE)</f>
        <v>Saint Louis</v>
      </c>
      <c r="P36" t="str">
        <f>VLOOKUP(orders[[#This Row],[Customer ID]],'Customer Info'!$A:$I,7,FALSE)</f>
        <v>United States</v>
      </c>
      <c r="Q36">
        <f>VLOOKUP(orders[[#This Row],[Customer ID]],'Customer Info'!$A:$I,8,FALSE)</f>
        <v>63131</v>
      </c>
      <c r="R36" s="2" t="str">
        <f>VLOOKUP(orders[[#This Row],[Customer ID]],'Customer Info'!$A:$I,9,FALSE)</f>
        <v>Yes</v>
      </c>
    </row>
    <row r="37" spans="1:18" x14ac:dyDescent="0.2">
      <c r="A37" s="1" t="s">
        <v>44</v>
      </c>
      <c r="B37" s="3">
        <v>44719</v>
      </c>
      <c r="C37" t="s">
        <v>45</v>
      </c>
      <c r="D37" t="s">
        <v>46</v>
      </c>
      <c r="E37">
        <v>5</v>
      </c>
      <c r="F37" s="1" t="s">
        <v>6196</v>
      </c>
      <c r="G37" t="s">
        <v>6197</v>
      </c>
      <c r="H37">
        <v>2.5</v>
      </c>
      <c r="I37">
        <v>22.884999999999998</v>
      </c>
      <c r="J37" s="2">
        <v>114.42499999999998</v>
      </c>
      <c r="K37" t="str">
        <f>VLOOKUP(orders[[#This Row],[Customer ID]],'Customer Info'!$A:$I,2,FALSE)</f>
        <v>Llywellyn Oscroft</v>
      </c>
      <c r="L37" t="str">
        <f>IF(VLOOKUP(orders[[#This Row],[Customer ID]],'Customer Info'!$A:$I,3,FALSE)=0, "N/A", VLOOKUP(orders[[#This Row],[Customer ID]],'Customer Info'!$A:$I,3,FALSE))</f>
        <v>loscroftf@ebay.co.uk</v>
      </c>
      <c r="M37" t="str">
        <f>IF(VLOOKUP(orders[[#This Row],[Customer ID]],'Customer Info'!$A:$I,4,FALSE)=0, "N/A", VLOOKUP(orders[[#This Row],[Customer ID]],'Customer Info'!$A:$I,4,FALSE))</f>
        <v>N/A</v>
      </c>
      <c r="N37" t="str">
        <f>VLOOKUP(orders[[#This Row],[Customer ID]],'Customer Info'!$A:$I,5,FALSE)</f>
        <v>022 Roth Place</v>
      </c>
      <c r="O37" t="str">
        <f>VLOOKUP(orders[[#This Row],[Customer ID]],'Customer Info'!$A:$I,6,FALSE)</f>
        <v>Philadelphia</v>
      </c>
      <c r="P37" t="str">
        <f>VLOOKUP(orders[[#This Row],[Customer ID]],'Customer Info'!$A:$I,7,FALSE)</f>
        <v>United States</v>
      </c>
      <c r="Q37">
        <f>VLOOKUP(orders[[#This Row],[Customer ID]],'Customer Info'!$A:$I,8,FALSE)</f>
        <v>19172</v>
      </c>
      <c r="R37" s="2" t="str">
        <f>VLOOKUP(orders[[#This Row],[Customer ID]],'Customer Info'!$A:$I,9,FALSE)</f>
        <v>No</v>
      </c>
    </row>
    <row r="38" spans="1:18" x14ac:dyDescent="0.2">
      <c r="A38" s="1" t="s">
        <v>60</v>
      </c>
      <c r="B38" s="3">
        <v>44218</v>
      </c>
      <c r="C38" t="s">
        <v>61</v>
      </c>
      <c r="D38" t="s">
        <v>46</v>
      </c>
      <c r="E38">
        <v>4</v>
      </c>
      <c r="F38" s="1" t="s">
        <v>6196</v>
      </c>
      <c r="G38" t="s">
        <v>6197</v>
      </c>
      <c r="H38">
        <v>2.5</v>
      </c>
      <c r="I38">
        <v>22.884999999999998</v>
      </c>
      <c r="J38" s="2">
        <v>91.539999999999992</v>
      </c>
      <c r="K38" t="str">
        <f>VLOOKUP(orders[[#This Row],[Customer ID]],'Customer Info'!$A:$I,2,FALSE)</f>
        <v>Annabel Antuk</v>
      </c>
      <c r="L38" t="str">
        <f>IF(VLOOKUP(orders[[#This Row],[Customer ID]],'Customer Info'!$A:$I,3,FALSE)=0, "N/A", VLOOKUP(orders[[#This Row],[Customer ID]],'Customer Info'!$A:$I,3,FALSE))</f>
        <v>aantukm@kickstarter.com</v>
      </c>
      <c r="M38" t="str">
        <f>IF(VLOOKUP(orders[[#This Row],[Customer ID]],'Customer Info'!$A:$I,4,FALSE)=0, "N/A", VLOOKUP(orders[[#This Row],[Customer ID]],'Customer Info'!$A:$I,4,FALSE))</f>
        <v>+1 (941) 740-6268</v>
      </c>
      <c r="N38" t="str">
        <f>VLOOKUP(orders[[#This Row],[Customer ID]],'Customer Info'!$A:$I,5,FALSE)</f>
        <v>77965 Lawn Park</v>
      </c>
      <c r="O38" t="str">
        <f>VLOOKUP(orders[[#This Row],[Customer ID]],'Customer Info'!$A:$I,6,FALSE)</f>
        <v>Punta Gorda</v>
      </c>
      <c r="P38" t="str">
        <f>VLOOKUP(orders[[#This Row],[Customer ID]],'Customer Info'!$A:$I,7,FALSE)</f>
        <v>United States</v>
      </c>
      <c r="Q38">
        <f>VLOOKUP(orders[[#This Row],[Customer ID]],'Customer Info'!$A:$I,8,FALSE)</f>
        <v>33982</v>
      </c>
      <c r="R38" s="2" t="str">
        <f>VLOOKUP(orders[[#This Row],[Customer ID]],'Customer Info'!$A:$I,9,FALSE)</f>
        <v>Yes</v>
      </c>
    </row>
    <row r="39" spans="1:18" x14ac:dyDescent="0.2">
      <c r="A39" s="1" t="s">
        <v>95</v>
      </c>
      <c r="B39" s="3">
        <v>43946</v>
      </c>
      <c r="C39" t="s">
        <v>96</v>
      </c>
      <c r="D39" t="s">
        <v>46</v>
      </c>
      <c r="E39">
        <v>5</v>
      </c>
      <c r="F39" s="1" t="s">
        <v>6196</v>
      </c>
      <c r="G39" t="s">
        <v>6197</v>
      </c>
      <c r="H39">
        <v>2.5</v>
      </c>
      <c r="I39">
        <v>22.884999999999998</v>
      </c>
      <c r="J39" s="2">
        <v>114.42499999999998</v>
      </c>
      <c r="K39" t="str">
        <f>VLOOKUP(orders[[#This Row],[Customer ID]],'Customer Info'!$A:$I,2,FALSE)</f>
        <v>Dorie de la Tremoille</v>
      </c>
      <c r="L39" t="str">
        <f>IF(VLOOKUP(orders[[#This Row],[Customer ID]],'Customer Info'!$A:$I,3,FALSE)=0, "N/A", VLOOKUP(orders[[#This Row],[Customer ID]],'Customer Info'!$A:$I,3,FALSE))</f>
        <v>dde12@unesco.org</v>
      </c>
      <c r="M39" t="str">
        <f>IF(VLOOKUP(orders[[#This Row],[Customer ID]],'Customer Info'!$A:$I,4,FALSE)=0, "N/A", VLOOKUP(orders[[#This Row],[Customer ID]],'Customer Info'!$A:$I,4,FALSE))</f>
        <v>+1 (612) 492-5160</v>
      </c>
      <c r="N39" t="str">
        <f>VLOOKUP(orders[[#This Row],[Customer ID]],'Customer Info'!$A:$I,5,FALSE)</f>
        <v>0817 Dennis Street</v>
      </c>
      <c r="O39" t="str">
        <f>VLOOKUP(orders[[#This Row],[Customer ID]],'Customer Info'!$A:$I,6,FALSE)</f>
        <v>Minneapolis</v>
      </c>
      <c r="P39" t="str">
        <f>VLOOKUP(orders[[#This Row],[Customer ID]],'Customer Info'!$A:$I,7,FALSE)</f>
        <v>United States</v>
      </c>
      <c r="Q39">
        <f>VLOOKUP(orders[[#This Row],[Customer ID]],'Customer Info'!$A:$I,8,FALSE)</f>
        <v>55458</v>
      </c>
      <c r="R39" s="2" t="str">
        <f>VLOOKUP(orders[[#This Row],[Customer ID]],'Customer Info'!$A:$I,9,FALSE)</f>
        <v>No</v>
      </c>
    </row>
    <row r="40" spans="1:18" x14ac:dyDescent="0.2">
      <c r="A40" s="1" t="s">
        <v>54</v>
      </c>
      <c r="B40" s="3">
        <v>44169</v>
      </c>
      <c r="C40" t="s">
        <v>55</v>
      </c>
      <c r="D40" t="s">
        <v>56</v>
      </c>
      <c r="E40">
        <v>4</v>
      </c>
      <c r="F40" s="1" t="s">
        <v>6200</v>
      </c>
      <c r="G40" t="s">
        <v>6202</v>
      </c>
      <c r="H40">
        <v>0.2</v>
      </c>
      <c r="I40">
        <v>3.645</v>
      </c>
      <c r="J40" s="2">
        <v>14.58</v>
      </c>
      <c r="K40" t="str">
        <f>VLOOKUP(orders[[#This Row],[Customer ID]],'Customer Info'!$A:$I,2,FALSE)</f>
        <v>Aurea Corradino</v>
      </c>
      <c r="L40" t="str">
        <f>IF(VLOOKUP(orders[[#This Row],[Customer ID]],'Customer Info'!$A:$I,3,FALSE)=0, "N/A", VLOOKUP(orders[[#This Row],[Customer ID]],'Customer Info'!$A:$I,3,FALSE))</f>
        <v>acorradinoj@harvard.edu</v>
      </c>
      <c r="M40" t="str">
        <f>IF(VLOOKUP(orders[[#This Row],[Customer ID]],'Customer Info'!$A:$I,4,FALSE)=0, "N/A", VLOOKUP(orders[[#This Row],[Customer ID]],'Customer Info'!$A:$I,4,FALSE))</f>
        <v>+1 (646) 202-5965</v>
      </c>
      <c r="N40" t="str">
        <f>VLOOKUP(orders[[#This Row],[Customer ID]],'Customer Info'!$A:$I,5,FALSE)</f>
        <v>698 Canary Terrace</v>
      </c>
      <c r="O40" t="str">
        <f>VLOOKUP(orders[[#This Row],[Customer ID]],'Customer Info'!$A:$I,6,FALSE)</f>
        <v>New York City</v>
      </c>
      <c r="P40" t="str">
        <f>VLOOKUP(orders[[#This Row],[Customer ID]],'Customer Info'!$A:$I,7,FALSE)</f>
        <v>United States</v>
      </c>
      <c r="Q40">
        <f>VLOOKUP(orders[[#This Row],[Customer ID]],'Customer Info'!$A:$I,8,FALSE)</f>
        <v>10060</v>
      </c>
      <c r="R40" s="2" t="str">
        <f>VLOOKUP(orders[[#This Row],[Customer ID]],'Customer Info'!$A:$I,9,FALSE)</f>
        <v>Yes</v>
      </c>
    </row>
    <row r="41" spans="1:18" x14ac:dyDescent="0.2">
      <c r="A41" s="1" t="s">
        <v>102</v>
      </c>
      <c r="B41" s="3">
        <v>44749</v>
      </c>
      <c r="C41" t="s">
        <v>103</v>
      </c>
      <c r="D41" t="s">
        <v>56</v>
      </c>
      <c r="E41">
        <v>2</v>
      </c>
      <c r="F41" s="1" t="s">
        <v>6200</v>
      </c>
      <c r="G41" t="s">
        <v>6202</v>
      </c>
      <c r="H41">
        <v>0.2</v>
      </c>
      <c r="I41">
        <v>3.645</v>
      </c>
      <c r="J41" s="2">
        <v>7.29</v>
      </c>
      <c r="K41" t="str">
        <f>VLOOKUP(orders[[#This Row],[Customer ID]],'Customer Info'!$A:$I,2,FALSE)</f>
        <v>Lorenzo Yeoland</v>
      </c>
      <c r="L41" t="str">
        <f>IF(VLOOKUP(orders[[#This Row],[Customer ID]],'Customer Info'!$A:$I,3,FALSE)=0, "N/A", VLOOKUP(orders[[#This Row],[Customer ID]],'Customer Info'!$A:$I,3,FALSE))</f>
        <v>lyeoland15@pbs.org</v>
      </c>
      <c r="M41" t="str">
        <f>IF(VLOOKUP(orders[[#This Row],[Customer ID]],'Customer Info'!$A:$I,4,FALSE)=0, "N/A", VLOOKUP(orders[[#This Row],[Customer ID]],'Customer Info'!$A:$I,4,FALSE))</f>
        <v>+1 (860) 576-2887</v>
      </c>
      <c r="N41" t="str">
        <f>VLOOKUP(orders[[#This Row],[Customer ID]],'Customer Info'!$A:$I,5,FALSE)</f>
        <v>8510 Merrick Road</v>
      </c>
      <c r="O41" t="str">
        <f>VLOOKUP(orders[[#This Row],[Customer ID]],'Customer Info'!$A:$I,6,FALSE)</f>
        <v>Hartford</v>
      </c>
      <c r="P41" t="str">
        <f>VLOOKUP(orders[[#This Row],[Customer ID]],'Customer Info'!$A:$I,7,FALSE)</f>
        <v>United States</v>
      </c>
      <c r="Q41">
        <f>VLOOKUP(orders[[#This Row],[Customer ID]],'Customer Info'!$A:$I,8,FALSE)</f>
        <v>6183</v>
      </c>
      <c r="R41" s="2" t="str">
        <f>VLOOKUP(orders[[#This Row],[Customer ID]],'Customer Info'!$A:$I,9,FALSE)</f>
        <v>Yes</v>
      </c>
    </row>
    <row r="42" spans="1:18" x14ac:dyDescent="0.2">
      <c r="A42" s="1" t="s">
        <v>104</v>
      </c>
      <c r="B42" s="3">
        <v>43607</v>
      </c>
      <c r="C42" t="s">
        <v>105</v>
      </c>
      <c r="D42" t="s">
        <v>106</v>
      </c>
      <c r="E42">
        <v>3</v>
      </c>
      <c r="F42" s="1" t="s">
        <v>6196</v>
      </c>
      <c r="G42" t="s">
        <v>6202</v>
      </c>
      <c r="H42">
        <v>0.2</v>
      </c>
      <c r="I42">
        <v>2.6849999999999996</v>
      </c>
      <c r="J42" s="2">
        <v>8.0549999999999997</v>
      </c>
      <c r="K42" t="str">
        <f>VLOOKUP(orders[[#This Row],[Customer ID]],'Customer Info'!$A:$I,2,FALSE)</f>
        <v>Abigail Tolworthy</v>
      </c>
      <c r="L42" t="str">
        <f>IF(VLOOKUP(orders[[#This Row],[Customer ID]],'Customer Info'!$A:$I,3,FALSE)=0, "N/A", VLOOKUP(orders[[#This Row],[Customer ID]],'Customer Info'!$A:$I,3,FALSE))</f>
        <v>atolworthy16@toplist.cz</v>
      </c>
      <c r="M42" t="str">
        <f>IF(VLOOKUP(orders[[#This Row],[Customer ID]],'Customer Info'!$A:$I,4,FALSE)=0, "N/A", VLOOKUP(orders[[#This Row],[Customer ID]],'Customer Info'!$A:$I,4,FALSE))</f>
        <v>+1 (801) 722-4425</v>
      </c>
      <c r="N42" t="str">
        <f>VLOOKUP(orders[[#This Row],[Customer ID]],'Customer Info'!$A:$I,5,FALSE)</f>
        <v>74 Shopko Way</v>
      </c>
      <c r="O42" t="str">
        <f>VLOOKUP(orders[[#This Row],[Customer ID]],'Customer Info'!$A:$I,6,FALSE)</f>
        <v>Ogden</v>
      </c>
      <c r="P42" t="str">
        <f>VLOOKUP(orders[[#This Row],[Customer ID]],'Customer Info'!$A:$I,7,FALSE)</f>
        <v>United States</v>
      </c>
      <c r="Q42">
        <f>VLOOKUP(orders[[#This Row],[Customer ID]],'Customer Info'!$A:$I,8,FALSE)</f>
        <v>84409</v>
      </c>
      <c r="R42" s="2" t="str">
        <f>VLOOKUP(orders[[#This Row],[Customer ID]],'Customer Info'!$A:$I,9,FALSE)</f>
        <v>Yes</v>
      </c>
    </row>
    <row r="43" spans="1:18" x14ac:dyDescent="0.2">
      <c r="A43" s="1" t="s">
        <v>67</v>
      </c>
      <c r="B43" s="3">
        <v>44128</v>
      </c>
      <c r="C43" t="s">
        <v>68</v>
      </c>
      <c r="D43" t="s">
        <v>69</v>
      </c>
      <c r="E43">
        <v>3</v>
      </c>
      <c r="F43" s="1" t="s">
        <v>6200</v>
      </c>
      <c r="G43" t="s">
        <v>6197</v>
      </c>
      <c r="H43">
        <v>0.2</v>
      </c>
      <c r="I43">
        <v>4.125</v>
      </c>
      <c r="J43" s="2">
        <v>12.375</v>
      </c>
      <c r="K43" t="str">
        <f>VLOOKUP(orders[[#This Row],[Customer ID]],'Customer Info'!$A:$I,2,FALSE)</f>
        <v>Culley Farris</v>
      </c>
      <c r="L43" t="str">
        <f>IF(VLOOKUP(orders[[#This Row],[Customer ID]],'Customer Info'!$A:$I,3,FALSE)=0, "N/A", VLOOKUP(orders[[#This Row],[Customer ID]],'Customer Info'!$A:$I,3,FALSE))</f>
        <v>N/A</v>
      </c>
      <c r="M43" t="str">
        <f>IF(VLOOKUP(orders[[#This Row],[Customer ID]],'Customer Info'!$A:$I,4,FALSE)=0, "N/A", VLOOKUP(orders[[#This Row],[Customer ID]],'Customer Info'!$A:$I,4,FALSE))</f>
        <v>+1 (941) 267-4822</v>
      </c>
      <c r="N43" t="str">
        <f>VLOOKUP(orders[[#This Row],[Customer ID]],'Customer Info'!$A:$I,5,FALSE)</f>
        <v>4 Mitchell Drive</v>
      </c>
      <c r="O43" t="str">
        <f>VLOOKUP(orders[[#This Row],[Customer ID]],'Customer Info'!$A:$I,6,FALSE)</f>
        <v>Punta Gorda</v>
      </c>
      <c r="P43" t="str">
        <f>VLOOKUP(orders[[#This Row],[Customer ID]],'Customer Info'!$A:$I,7,FALSE)</f>
        <v>United States</v>
      </c>
      <c r="Q43">
        <f>VLOOKUP(orders[[#This Row],[Customer ID]],'Customer Info'!$A:$I,8,FALSE)</f>
        <v>33982</v>
      </c>
      <c r="R43" s="2" t="str">
        <f>VLOOKUP(orders[[#This Row],[Customer ID]],'Customer Info'!$A:$I,9,FALSE)</f>
        <v>Yes</v>
      </c>
    </row>
    <row r="44" spans="1:18" x14ac:dyDescent="0.2">
      <c r="A44" s="1" t="s">
        <v>86</v>
      </c>
      <c r="B44" s="3">
        <v>44011</v>
      </c>
      <c r="C44" t="s">
        <v>87</v>
      </c>
      <c r="D44" t="s">
        <v>88</v>
      </c>
      <c r="E44">
        <v>6</v>
      </c>
      <c r="F44" s="1" t="s">
        <v>6201</v>
      </c>
      <c r="G44" t="s">
        <v>6199</v>
      </c>
      <c r="H44">
        <v>0.5</v>
      </c>
      <c r="I44">
        <v>9.51</v>
      </c>
      <c r="J44" s="2">
        <v>57.06</v>
      </c>
      <c r="K44" t="str">
        <f>VLOOKUP(orders[[#This Row],[Customer ID]],'Customer Info'!$A:$I,2,FALSE)</f>
        <v>Una Welberry</v>
      </c>
      <c r="L44" t="str">
        <f>IF(VLOOKUP(orders[[#This Row],[Customer ID]],'Customer Info'!$A:$I,3,FALSE)=0, "N/A", VLOOKUP(orders[[#This Row],[Customer ID]],'Customer Info'!$A:$I,3,FALSE))</f>
        <v>uwelberryy@ebay.co.uk</v>
      </c>
      <c r="M44" t="str">
        <f>IF(VLOOKUP(orders[[#This Row],[Customer ID]],'Customer Info'!$A:$I,4,FALSE)=0, "N/A", VLOOKUP(orders[[#This Row],[Customer ID]],'Customer Info'!$A:$I,4,FALSE))</f>
        <v>+44 (392) 503-8132</v>
      </c>
      <c r="N44" t="str">
        <f>VLOOKUP(orders[[#This Row],[Customer ID]],'Customer Info'!$A:$I,5,FALSE)</f>
        <v>40915 Schlimgen Park</v>
      </c>
      <c r="O44" t="str">
        <f>VLOOKUP(orders[[#This Row],[Customer ID]],'Customer Info'!$A:$I,6,FALSE)</f>
        <v>Upton</v>
      </c>
      <c r="P44" t="str">
        <f>VLOOKUP(orders[[#This Row],[Customer ID]],'Customer Info'!$A:$I,7,FALSE)</f>
        <v>United Kingdom</v>
      </c>
      <c r="Q44" t="str">
        <f>VLOOKUP(orders[[#This Row],[Customer ID]],'Customer Info'!$A:$I,8,FALSE)</f>
        <v>DN21</v>
      </c>
      <c r="R44" s="2" t="str">
        <f>VLOOKUP(orders[[#This Row],[Customer ID]],'Customer Info'!$A:$I,9,FALSE)</f>
        <v>Yes</v>
      </c>
    </row>
    <row r="45" spans="1:18" x14ac:dyDescent="0.2">
      <c r="A45" s="1" t="s">
        <v>93</v>
      </c>
      <c r="B45" s="3">
        <v>43580</v>
      </c>
      <c r="C45" t="s">
        <v>94</v>
      </c>
      <c r="D45" t="s">
        <v>88</v>
      </c>
      <c r="E45">
        <v>3</v>
      </c>
      <c r="F45" s="1" t="s">
        <v>6201</v>
      </c>
      <c r="G45" t="s">
        <v>6199</v>
      </c>
      <c r="H45">
        <v>0.5</v>
      </c>
      <c r="I45">
        <v>9.51</v>
      </c>
      <c r="J45" s="2">
        <v>28.53</v>
      </c>
      <c r="K45" t="str">
        <f>VLOOKUP(orders[[#This Row],[Customer ID]],'Customer Info'!$A:$I,2,FALSE)</f>
        <v>Silvio Strase</v>
      </c>
      <c r="L45" t="str">
        <f>IF(VLOOKUP(orders[[#This Row],[Customer ID]],'Customer Info'!$A:$I,3,FALSE)=0, "N/A", VLOOKUP(orders[[#This Row],[Customer ID]],'Customer Info'!$A:$I,3,FALSE))</f>
        <v>sstrase11@booking.com</v>
      </c>
      <c r="M45" t="str">
        <f>IF(VLOOKUP(orders[[#This Row],[Customer ID]],'Customer Info'!$A:$I,4,FALSE)=0, "N/A", VLOOKUP(orders[[#This Row],[Customer ID]],'Customer Info'!$A:$I,4,FALSE))</f>
        <v>+1 (303) 579-8015</v>
      </c>
      <c r="N45" t="str">
        <f>VLOOKUP(orders[[#This Row],[Customer ID]],'Customer Info'!$A:$I,5,FALSE)</f>
        <v>5 Forest Lane</v>
      </c>
      <c r="O45" t="str">
        <f>VLOOKUP(orders[[#This Row],[Customer ID]],'Customer Info'!$A:$I,6,FALSE)</f>
        <v>Denver</v>
      </c>
      <c r="P45" t="str">
        <f>VLOOKUP(orders[[#This Row],[Customer ID]],'Customer Info'!$A:$I,7,FALSE)</f>
        <v>United States</v>
      </c>
      <c r="Q45">
        <f>VLOOKUP(orders[[#This Row],[Customer ID]],'Customer Info'!$A:$I,8,FALSE)</f>
        <v>80291</v>
      </c>
      <c r="R45" s="2" t="str">
        <f>VLOOKUP(orders[[#This Row],[Customer ID]],'Customer Info'!$A:$I,9,FALSE)</f>
        <v>No</v>
      </c>
    </row>
    <row r="46" spans="1:18" x14ac:dyDescent="0.2">
      <c r="A46" s="1" t="s">
        <v>107</v>
      </c>
      <c r="B46" s="3">
        <v>44473</v>
      </c>
      <c r="C46" t="s">
        <v>108</v>
      </c>
      <c r="D46" t="s">
        <v>109</v>
      </c>
      <c r="E46">
        <v>2</v>
      </c>
      <c r="F46" s="1" t="s">
        <v>6201</v>
      </c>
      <c r="G46" t="s">
        <v>6199</v>
      </c>
      <c r="H46">
        <v>2.5</v>
      </c>
      <c r="I46">
        <v>36.454999999999998</v>
      </c>
      <c r="J46" s="2">
        <v>72.91</v>
      </c>
      <c r="K46" t="str">
        <f>VLOOKUP(orders[[#This Row],[Customer ID]],'Customer Info'!$A:$I,2,FALSE)</f>
        <v>Maurie Bartol</v>
      </c>
      <c r="L46" t="str">
        <f>IF(VLOOKUP(orders[[#This Row],[Customer ID]],'Customer Info'!$A:$I,3,FALSE)=0, "N/A", VLOOKUP(orders[[#This Row],[Customer ID]],'Customer Info'!$A:$I,3,FALSE))</f>
        <v>N/A</v>
      </c>
      <c r="M46" t="str">
        <f>IF(VLOOKUP(orders[[#This Row],[Customer ID]],'Customer Info'!$A:$I,4,FALSE)=0, "N/A", VLOOKUP(orders[[#This Row],[Customer ID]],'Customer Info'!$A:$I,4,FALSE))</f>
        <v>+1 (617) 493-7594</v>
      </c>
      <c r="N46" t="str">
        <f>VLOOKUP(orders[[#This Row],[Customer ID]],'Customer Info'!$A:$I,5,FALSE)</f>
        <v>7625 Starling Court</v>
      </c>
      <c r="O46" t="str">
        <f>VLOOKUP(orders[[#This Row],[Customer ID]],'Customer Info'!$A:$I,6,FALSE)</f>
        <v>Boston</v>
      </c>
      <c r="P46" t="str">
        <f>VLOOKUP(orders[[#This Row],[Customer ID]],'Customer Info'!$A:$I,7,FALSE)</f>
        <v>United States</v>
      </c>
      <c r="Q46">
        <f>VLOOKUP(orders[[#This Row],[Customer ID]],'Customer Info'!$A:$I,8,FALSE)</f>
        <v>2216</v>
      </c>
      <c r="R46" s="2" t="str">
        <f>VLOOKUP(orders[[#This Row],[Customer ID]],'Customer Info'!$A:$I,9,FALSE)</f>
        <v>No</v>
      </c>
    </row>
    <row r="47" spans="1:18" x14ac:dyDescent="0.2">
      <c r="A47" s="1" t="s">
        <v>80</v>
      </c>
      <c r="B47" s="3">
        <v>44464</v>
      </c>
      <c r="C47" t="s">
        <v>81</v>
      </c>
      <c r="D47" t="s">
        <v>82</v>
      </c>
      <c r="E47">
        <v>5</v>
      </c>
      <c r="F47" s="1" t="s">
        <v>6201</v>
      </c>
      <c r="G47" t="s">
        <v>6197</v>
      </c>
      <c r="H47">
        <v>0.2</v>
      </c>
      <c r="I47">
        <v>4.3650000000000002</v>
      </c>
      <c r="J47" s="2">
        <v>21.825000000000003</v>
      </c>
      <c r="K47" t="str">
        <f>VLOOKUP(orders[[#This Row],[Customer ID]],'Customer Info'!$A:$I,2,FALSE)</f>
        <v>Adrian Swaine</v>
      </c>
      <c r="L47" t="str">
        <f>IF(VLOOKUP(orders[[#This Row],[Customer ID]],'Customer Info'!$A:$I,3,FALSE)=0, "N/A", VLOOKUP(orders[[#This Row],[Customer ID]],'Customer Info'!$A:$I,3,FALSE))</f>
        <v>N/A</v>
      </c>
      <c r="M47" t="str">
        <f>IF(VLOOKUP(orders[[#This Row],[Customer ID]],'Customer Info'!$A:$I,4,FALSE)=0, "N/A", VLOOKUP(orders[[#This Row],[Customer ID]],'Customer Info'!$A:$I,4,FALSE))</f>
        <v>+1 (303) 486-9517</v>
      </c>
      <c r="N47" t="str">
        <f>VLOOKUP(orders[[#This Row],[Customer ID]],'Customer Info'!$A:$I,5,FALSE)</f>
        <v>95 Straubel Hill</v>
      </c>
      <c r="O47" t="str">
        <f>VLOOKUP(orders[[#This Row],[Customer ID]],'Customer Info'!$A:$I,6,FALSE)</f>
        <v>Aurora</v>
      </c>
      <c r="P47" t="str">
        <f>VLOOKUP(orders[[#This Row],[Customer ID]],'Customer Info'!$A:$I,7,FALSE)</f>
        <v>United States</v>
      </c>
      <c r="Q47">
        <f>VLOOKUP(orders[[#This Row],[Customer ID]],'Customer Info'!$A:$I,8,FALSE)</f>
        <v>80044</v>
      </c>
      <c r="R47" s="2" t="str">
        <f>VLOOKUP(orders[[#This Row],[Customer ID]],'Customer Info'!$A:$I,9,FALSE)</f>
        <v>No</v>
      </c>
    </row>
    <row r="48" spans="1:18" x14ac:dyDescent="0.2">
      <c r="A48" s="1" t="s">
        <v>91</v>
      </c>
      <c r="B48" s="3">
        <v>44233</v>
      </c>
      <c r="C48" t="s">
        <v>92</v>
      </c>
      <c r="D48" t="s">
        <v>82</v>
      </c>
      <c r="E48">
        <v>2</v>
      </c>
      <c r="F48" s="1" t="s">
        <v>6201</v>
      </c>
      <c r="G48" t="s">
        <v>6197</v>
      </c>
      <c r="H48">
        <v>0.2</v>
      </c>
      <c r="I48">
        <v>4.3650000000000002</v>
      </c>
      <c r="J48" s="2">
        <v>8.73</v>
      </c>
      <c r="K48" t="str">
        <f>VLOOKUP(orders[[#This Row],[Customer ID]],'Customer Info'!$A:$I,2,FALSE)</f>
        <v>Zorina Ponting</v>
      </c>
      <c r="L48" t="str">
        <f>IF(VLOOKUP(orders[[#This Row],[Customer ID]],'Customer Info'!$A:$I,3,FALSE)=0, "N/A", VLOOKUP(orders[[#This Row],[Customer ID]],'Customer Info'!$A:$I,3,FALSE))</f>
        <v>zponting10@altervista.org</v>
      </c>
      <c r="M48" t="str">
        <f>IF(VLOOKUP(orders[[#This Row],[Customer ID]],'Customer Info'!$A:$I,4,FALSE)=0, "N/A", VLOOKUP(orders[[#This Row],[Customer ID]],'Customer Info'!$A:$I,4,FALSE))</f>
        <v>+1 (501) 172-1476</v>
      </c>
      <c r="N48" t="str">
        <f>VLOOKUP(orders[[#This Row],[Customer ID]],'Customer Info'!$A:$I,5,FALSE)</f>
        <v>7118 Holmberg Court</v>
      </c>
      <c r="O48" t="str">
        <f>VLOOKUP(orders[[#This Row],[Customer ID]],'Customer Info'!$A:$I,6,FALSE)</f>
        <v>Little Rock</v>
      </c>
      <c r="P48" t="str">
        <f>VLOOKUP(orders[[#This Row],[Customer ID]],'Customer Info'!$A:$I,7,FALSE)</f>
        <v>United States</v>
      </c>
      <c r="Q48">
        <f>VLOOKUP(orders[[#This Row],[Customer ID]],'Customer Info'!$A:$I,8,FALSE)</f>
        <v>72204</v>
      </c>
      <c r="R48" s="2" t="str">
        <f>VLOOKUP(orders[[#This Row],[Customer ID]],'Customer Info'!$A:$I,9,FALSE)</f>
        <v>No</v>
      </c>
    </row>
    <row r="49" spans="1:18" x14ac:dyDescent="0.2">
      <c r="A49" s="1" t="s">
        <v>80</v>
      </c>
      <c r="B49" s="3">
        <v>44464</v>
      </c>
      <c r="C49" t="s">
        <v>81</v>
      </c>
      <c r="D49" t="s">
        <v>83</v>
      </c>
      <c r="E49">
        <v>6</v>
      </c>
      <c r="F49" s="1" t="s">
        <v>6201</v>
      </c>
      <c r="G49" t="s">
        <v>6197</v>
      </c>
      <c r="H49">
        <v>0.5</v>
      </c>
      <c r="I49">
        <v>8.73</v>
      </c>
      <c r="J49" s="2">
        <v>52.38</v>
      </c>
      <c r="K49" t="str">
        <f>VLOOKUP(orders[[#This Row],[Customer ID]],'Customer Info'!$A:$I,2,FALSE)</f>
        <v>Adrian Swaine</v>
      </c>
      <c r="L49" t="str">
        <f>IF(VLOOKUP(orders[[#This Row],[Customer ID]],'Customer Info'!$A:$I,3,FALSE)=0, "N/A", VLOOKUP(orders[[#This Row],[Customer ID]],'Customer Info'!$A:$I,3,FALSE))</f>
        <v>N/A</v>
      </c>
      <c r="M49" t="str">
        <f>IF(VLOOKUP(orders[[#This Row],[Customer ID]],'Customer Info'!$A:$I,4,FALSE)=0, "N/A", VLOOKUP(orders[[#This Row],[Customer ID]],'Customer Info'!$A:$I,4,FALSE))</f>
        <v>+1 (303) 486-9517</v>
      </c>
      <c r="N49" t="str">
        <f>VLOOKUP(orders[[#This Row],[Customer ID]],'Customer Info'!$A:$I,5,FALSE)</f>
        <v>95 Straubel Hill</v>
      </c>
      <c r="O49" t="str">
        <f>VLOOKUP(orders[[#This Row],[Customer ID]],'Customer Info'!$A:$I,6,FALSE)</f>
        <v>Aurora</v>
      </c>
      <c r="P49" t="str">
        <f>VLOOKUP(orders[[#This Row],[Customer ID]],'Customer Info'!$A:$I,7,FALSE)</f>
        <v>United States</v>
      </c>
      <c r="Q49">
        <f>VLOOKUP(orders[[#This Row],[Customer ID]],'Customer Info'!$A:$I,8,FALSE)</f>
        <v>80044</v>
      </c>
      <c r="R49" s="2" t="str">
        <f>VLOOKUP(orders[[#This Row],[Customer ID]],'Customer Info'!$A:$I,9,FALSE)</f>
        <v>No</v>
      </c>
    </row>
    <row r="50" spans="1:18" x14ac:dyDescent="0.2">
      <c r="A50" s="1" t="s">
        <v>99</v>
      </c>
      <c r="B50" s="3">
        <v>44305</v>
      </c>
      <c r="C50" t="s">
        <v>100</v>
      </c>
      <c r="D50" t="s">
        <v>101</v>
      </c>
      <c r="E50">
        <v>3</v>
      </c>
      <c r="F50" s="1" t="s">
        <v>6201</v>
      </c>
      <c r="G50" t="s">
        <v>6197</v>
      </c>
      <c r="H50">
        <v>1</v>
      </c>
      <c r="I50">
        <v>14.55</v>
      </c>
      <c r="J50" s="2">
        <v>43.650000000000006</v>
      </c>
      <c r="K50" t="str">
        <f>VLOOKUP(orders[[#This Row],[Customer ID]],'Customer Info'!$A:$I,2,FALSE)</f>
        <v>Jessica McNess</v>
      </c>
      <c r="L50" t="str">
        <f>IF(VLOOKUP(orders[[#This Row],[Customer ID]],'Customer Info'!$A:$I,3,FALSE)=0, "N/A", VLOOKUP(orders[[#This Row],[Customer ID]],'Customer Info'!$A:$I,3,FALSE))</f>
        <v>N/A</v>
      </c>
      <c r="M50" t="str">
        <f>IF(VLOOKUP(orders[[#This Row],[Customer ID]],'Customer Info'!$A:$I,4,FALSE)=0, "N/A", VLOOKUP(orders[[#This Row],[Customer ID]],'Customer Info'!$A:$I,4,FALSE))</f>
        <v>+1 (504) 545-1478</v>
      </c>
      <c r="N50" t="str">
        <f>VLOOKUP(orders[[#This Row],[Customer ID]],'Customer Info'!$A:$I,5,FALSE)</f>
        <v>664 Erie Place</v>
      </c>
      <c r="O50" t="str">
        <f>VLOOKUP(orders[[#This Row],[Customer ID]],'Customer Info'!$A:$I,6,FALSE)</f>
        <v>New Orleans</v>
      </c>
      <c r="P50" t="str">
        <f>VLOOKUP(orders[[#This Row],[Customer ID]],'Customer Info'!$A:$I,7,FALSE)</f>
        <v>United States</v>
      </c>
      <c r="Q50">
        <f>VLOOKUP(orders[[#This Row],[Customer ID]],'Customer Info'!$A:$I,8,FALSE)</f>
        <v>70116</v>
      </c>
      <c r="R50" s="2" t="str">
        <f>VLOOKUP(orders[[#This Row],[Customer ID]],'Customer Info'!$A:$I,9,FALSE)</f>
        <v>No</v>
      </c>
    </row>
    <row r="51" spans="1:18" x14ac:dyDescent="0.2">
      <c r="A51" s="1" t="s">
        <v>112</v>
      </c>
      <c r="B51" s="3">
        <v>44592</v>
      </c>
      <c r="C51" t="s">
        <v>113</v>
      </c>
      <c r="D51" t="s">
        <v>114</v>
      </c>
      <c r="E51">
        <v>6</v>
      </c>
      <c r="F51" s="1" t="s">
        <v>6201</v>
      </c>
      <c r="G51" t="s">
        <v>6202</v>
      </c>
      <c r="H51">
        <v>2.5</v>
      </c>
      <c r="I51">
        <v>29.784999999999997</v>
      </c>
      <c r="J51" s="2">
        <v>178.70999999999998</v>
      </c>
      <c r="K51" t="str">
        <f>VLOOKUP(orders[[#This Row],[Customer ID]],'Customer Info'!$A:$I,2,FALSE)</f>
        <v>Petey Kingsbury</v>
      </c>
      <c r="L51" t="str">
        <f>IF(VLOOKUP(orders[[#This Row],[Customer ID]],'Customer Info'!$A:$I,3,FALSE)=0, "N/A", VLOOKUP(orders[[#This Row],[Customer ID]],'Customer Info'!$A:$I,3,FALSE))</f>
        <v>pkingsbury19@comcast.net</v>
      </c>
      <c r="M51" t="str">
        <f>IF(VLOOKUP(orders[[#This Row],[Customer ID]],'Customer Info'!$A:$I,4,FALSE)=0, "N/A", VLOOKUP(orders[[#This Row],[Customer ID]],'Customer Info'!$A:$I,4,FALSE))</f>
        <v>+1 (917) 705-8224</v>
      </c>
      <c r="N51" t="str">
        <f>VLOOKUP(orders[[#This Row],[Customer ID]],'Customer Info'!$A:$I,5,FALSE)</f>
        <v>28 Loftsgordon Place</v>
      </c>
      <c r="O51" t="str">
        <f>VLOOKUP(orders[[#This Row],[Customer ID]],'Customer Info'!$A:$I,6,FALSE)</f>
        <v>Bronx</v>
      </c>
      <c r="P51" t="str">
        <f>VLOOKUP(orders[[#This Row],[Customer ID]],'Customer Info'!$A:$I,7,FALSE)</f>
        <v>United States</v>
      </c>
      <c r="Q51">
        <f>VLOOKUP(orders[[#This Row],[Customer ID]],'Customer Info'!$A:$I,8,FALSE)</f>
        <v>10469</v>
      </c>
      <c r="R51" s="2" t="str">
        <f>VLOOKUP(orders[[#This Row],[Customer ID]],'Customer Info'!$A:$I,9,FALSE)</f>
        <v>No</v>
      </c>
    </row>
    <row r="52" spans="1:18" x14ac:dyDescent="0.2">
      <c r="A52" s="1" t="s">
        <v>115</v>
      </c>
      <c r="B52" s="3">
        <v>43776</v>
      </c>
      <c r="C52" t="s">
        <v>116</v>
      </c>
      <c r="D52" t="s">
        <v>117</v>
      </c>
      <c r="E52">
        <v>2</v>
      </c>
      <c r="F52" s="1" t="s">
        <v>6200</v>
      </c>
      <c r="G52" t="s">
        <v>6197</v>
      </c>
      <c r="H52">
        <v>2.5</v>
      </c>
      <c r="I52">
        <v>31.624999999999996</v>
      </c>
      <c r="J52" s="2">
        <v>63.249999999999993</v>
      </c>
      <c r="K52" t="str">
        <f>VLOOKUP(orders[[#This Row],[Customer ID]],'Customer Info'!$A:$I,2,FALSE)</f>
        <v>Donna Baskeyfied</v>
      </c>
      <c r="L52" t="str">
        <f>IF(VLOOKUP(orders[[#This Row],[Customer ID]],'Customer Info'!$A:$I,3,FALSE)=0, "N/A", VLOOKUP(orders[[#This Row],[Customer ID]],'Customer Info'!$A:$I,3,FALSE))</f>
        <v>N/A</v>
      </c>
      <c r="M52" t="str">
        <f>IF(VLOOKUP(orders[[#This Row],[Customer ID]],'Customer Info'!$A:$I,4,FALSE)=0, "N/A", VLOOKUP(orders[[#This Row],[Customer ID]],'Customer Info'!$A:$I,4,FALSE))</f>
        <v>+1 (205) 923-1460</v>
      </c>
      <c r="N52" t="str">
        <f>VLOOKUP(orders[[#This Row],[Customer ID]],'Customer Info'!$A:$I,5,FALSE)</f>
        <v>7586 Logan Avenue</v>
      </c>
      <c r="O52" t="str">
        <f>VLOOKUP(orders[[#This Row],[Customer ID]],'Customer Info'!$A:$I,6,FALSE)</f>
        <v>Birmingham</v>
      </c>
      <c r="P52" t="str">
        <f>VLOOKUP(orders[[#This Row],[Customer ID]],'Customer Info'!$A:$I,7,FALSE)</f>
        <v>United States</v>
      </c>
      <c r="Q52">
        <f>VLOOKUP(orders[[#This Row],[Customer ID]],'Customer Info'!$A:$I,8,FALSE)</f>
        <v>35205</v>
      </c>
      <c r="R52" s="2" t="str">
        <f>VLOOKUP(orders[[#This Row],[Customer ID]],'Customer Info'!$A:$I,9,FALSE)</f>
        <v>Yes</v>
      </c>
    </row>
    <row r="53" spans="1:18" x14ac:dyDescent="0.2">
      <c r="A53" s="1" t="s">
        <v>124</v>
      </c>
      <c r="B53" s="3">
        <v>44790</v>
      </c>
      <c r="C53" t="s">
        <v>125</v>
      </c>
      <c r="D53" t="s">
        <v>11</v>
      </c>
      <c r="E53">
        <v>3</v>
      </c>
      <c r="F53" s="1" t="s">
        <v>6198</v>
      </c>
      <c r="G53" t="s">
        <v>6199</v>
      </c>
      <c r="H53">
        <v>1</v>
      </c>
      <c r="I53">
        <v>12.95</v>
      </c>
      <c r="J53" s="2">
        <v>38.849999999999994</v>
      </c>
      <c r="K53" t="str">
        <f>VLOOKUP(orders[[#This Row],[Customer ID]],'Customer Info'!$A:$I,2,FALSE)</f>
        <v>Isis Pikett</v>
      </c>
      <c r="L53" t="str">
        <f>IF(VLOOKUP(orders[[#This Row],[Customer ID]],'Customer Info'!$A:$I,3,FALSE)=0, "N/A", VLOOKUP(orders[[#This Row],[Customer ID]],'Customer Info'!$A:$I,3,FALSE))</f>
        <v>ipikett1d@xinhuanet.com</v>
      </c>
      <c r="M53" t="str">
        <f>IF(VLOOKUP(orders[[#This Row],[Customer ID]],'Customer Info'!$A:$I,4,FALSE)=0, "N/A", VLOOKUP(orders[[#This Row],[Customer ID]],'Customer Info'!$A:$I,4,FALSE))</f>
        <v>+1 (202) 871-9039</v>
      </c>
      <c r="N53" t="str">
        <f>VLOOKUP(orders[[#This Row],[Customer ID]],'Customer Info'!$A:$I,5,FALSE)</f>
        <v>5892 Hauk Drive</v>
      </c>
      <c r="O53" t="str">
        <f>VLOOKUP(orders[[#This Row],[Customer ID]],'Customer Info'!$A:$I,6,FALSE)</f>
        <v>Washington</v>
      </c>
      <c r="P53" t="str">
        <f>VLOOKUP(orders[[#This Row],[Customer ID]],'Customer Info'!$A:$I,7,FALSE)</f>
        <v>United States</v>
      </c>
      <c r="Q53">
        <f>VLOOKUP(orders[[#This Row],[Customer ID]],'Customer Info'!$A:$I,8,FALSE)</f>
        <v>20409</v>
      </c>
      <c r="R53" s="2" t="str">
        <f>VLOOKUP(orders[[#This Row],[Customer ID]],'Customer Info'!$A:$I,9,FALSE)</f>
        <v>No</v>
      </c>
    </row>
    <row r="54" spans="1:18" x14ac:dyDescent="0.2">
      <c r="A54" s="1" t="s">
        <v>126</v>
      </c>
      <c r="B54" s="3">
        <v>44792</v>
      </c>
      <c r="C54" t="s">
        <v>127</v>
      </c>
      <c r="D54" t="s">
        <v>128</v>
      </c>
      <c r="E54">
        <v>2</v>
      </c>
      <c r="F54" s="1" t="s">
        <v>6201</v>
      </c>
      <c r="G54" t="s">
        <v>6202</v>
      </c>
      <c r="H54">
        <v>0.5</v>
      </c>
      <c r="I54">
        <v>7.77</v>
      </c>
      <c r="J54" s="2">
        <v>15.54</v>
      </c>
      <c r="K54" t="str">
        <f>VLOOKUP(orders[[#This Row],[Customer ID]],'Customer Info'!$A:$I,2,FALSE)</f>
        <v>Inger Bouldon</v>
      </c>
      <c r="L54" t="str">
        <f>IF(VLOOKUP(orders[[#This Row],[Customer ID]],'Customer Info'!$A:$I,3,FALSE)=0, "N/A", VLOOKUP(orders[[#This Row],[Customer ID]],'Customer Info'!$A:$I,3,FALSE))</f>
        <v>ibouldon1e@gizmodo.com</v>
      </c>
      <c r="M54" t="str">
        <f>IF(VLOOKUP(orders[[#This Row],[Customer ID]],'Customer Info'!$A:$I,4,FALSE)=0, "N/A", VLOOKUP(orders[[#This Row],[Customer ID]],'Customer Info'!$A:$I,4,FALSE))</f>
        <v>+1 (754) 391-4736</v>
      </c>
      <c r="N54" t="str">
        <f>VLOOKUP(orders[[#This Row],[Customer ID]],'Customer Info'!$A:$I,5,FALSE)</f>
        <v>925 Barby Circle</v>
      </c>
      <c r="O54" t="str">
        <f>VLOOKUP(orders[[#This Row],[Customer ID]],'Customer Info'!$A:$I,6,FALSE)</f>
        <v>Fort Lauderdale</v>
      </c>
      <c r="P54" t="str">
        <f>VLOOKUP(orders[[#This Row],[Customer ID]],'Customer Info'!$A:$I,7,FALSE)</f>
        <v>United States</v>
      </c>
      <c r="Q54">
        <f>VLOOKUP(orders[[#This Row],[Customer ID]],'Customer Info'!$A:$I,8,FALSE)</f>
        <v>33355</v>
      </c>
      <c r="R54" s="2" t="str">
        <f>VLOOKUP(orders[[#This Row],[Customer ID]],'Customer Info'!$A:$I,9,FALSE)</f>
        <v>No</v>
      </c>
    </row>
    <row r="55" spans="1:18" x14ac:dyDescent="0.2">
      <c r="A55" s="1" t="s">
        <v>129</v>
      </c>
      <c r="B55" s="3">
        <v>43600</v>
      </c>
      <c r="C55" t="s">
        <v>130</v>
      </c>
      <c r="D55" t="s">
        <v>109</v>
      </c>
      <c r="E55">
        <v>4</v>
      </c>
      <c r="F55" s="1" t="s">
        <v>6201</v>
      </c>
      <c r="G55" t="s">
        <v>6199</v>
      </c>
      <c r="H55">
        <v>2.5</v>
      </c>
      <c r="I55">
        <v>36.454999999999998</v>
      </c>
      <c r="J55" s="2">
        <v>145.82</v>
      </c>
      <c r="K55" t="str">
        <f>VLOOKUP(orders[[#This Row],[Customer ID]],'Customer Info'!$A:$I,2,FALSE)</f>
        <v>Karry Flanders</v>
      </c>
      <c r="L55" t="str">
        <f>IF(VLOOKUP(orders[[#This Row],[Customer ID]],'Customer Info'!$A:$I,3,FALSE)=0, "N/A", VLOOKUP(orders[[#This Row],[Customer ID]],'Customer Info'!$A:$I,3,FALSE))</f>
        <v>kflanders1f@over-blog.com</v>
      </c>
      <c r="M55" t="str">
        <f>IF(VLOOKUP(orders[[#This Row],[Customer ID]],'Customer Info'!$A:$I,4,FALSE)=0, "N/A", VLOOKUP(orders[[#This Row],[Customer ID]],'Customer Info'!$A:$I,4,FALSE))</f>
        <v>+353 (467) 720-7274</v>
      </c>
      <c r="N55" t="str">
        <f>VLOOKUP(orders[[#This Row],[Customer ID]],'Customer Info'!$A:$I,5,FALSE)</f>
        <v>88 Blue Bill Park Avenue</v>
      </c>
      <c r="O55" t="str">
        <f>VLOOKUP(orders[[#This Row],[Customer ID]],'Customer Info'!$A:$I,6,FALSE)</f>
        <v>Crumlin</v>
      </c>
      <c r="P55" t="str">
        <f>VLOOKUP(orders[[#This Row],[Customer ID]],'Customer Info'!$A:$I,7,FALSE)</f>
        <v>Ireland</v>
      </c>
      <c r="Q55" t="str">
        <f>VLOOKUP(orders[[#This Row],[Customer ID]],'Customer Info'!$A:$I,8,FALSE)</f>
        <v>D6W</v>
      </c>
      <c r="R55" s="2" t="str">
        <f>VLOOKUP(orders[[#This Row],[Customer ID]],'Customer Info'!$A:$I,9,FALSE)</f>
        <v>Yes</v>
      </c>
    </row>
    <row r="56" spans="1:18" x14ac:dyDescent="0.2">
      <c r="A56" s="1" t="s">
        <v>131</v>
      </c>
      <c r="B56" s="3">
        <v>43719</v>
      </c>
      <c r="C56" t="s">
        <v>132</v>
      </c>
      <c r="D56" t="s">
        <v>27</v>
      </c>
      <c r="E56">
        <v>5</v>
      </c>
      <c r="F56" s="1" t="s">
        <v>6196</v>
      </c>
      <c r="G56" t="s">
        <v>6197</v>
      </c>
      <c r="H56">
        <v>0.5</v>
      </c>
      <c r="I56">
        <v>5.97</v>
      </c>
      <c r="J56" s="2">
        <v>29.849999999999998</v>
      </c>
      <c r="K56" t="str">
        <f>VLOOKUP(orders[[#This Row],[Customer ID]],'Customer Info'!$A:$I,2,FALSE)</f>
        <v>Hartley Mattioli</v>
      </c>
      <c r="L56" t="str">
        <f>IF(VLOOKUP(orders[[#This Row],[Customer ID]],'Customer Info'!$A:$I,3,FALSE)=0, "N/A", VLOOKUP(orders[[#This Row],[Customer ID]],'Customer Info'!$A:$I,3,FALSE))</f>
        <v>hmattioli1g@webmd.com</v>
      </c>
      <c r="M56" t="str">
        <f>IF(VLOOKUP(orders[[#This Row],[Customer ID]],'Customer Info'!$A:$I,4,FALSE)=0, "N/A", VLOOKUP(orders[[#This Row],[Customer ID]],'Customer Info'!$A:$I,4,FALSE))</f>
        <v>N/A</v>
      </c>
      <c r="N56" t="str">
        <f>VLOOKUP(orders[[#This Row],[Customer ID]],'Customer Info'!$A:$I,5,FALSE)</f>
        <v>126 Valley Edge Street</v>
      </c>
      <c r="O56" t="str">
        <f>VLOOKUP(orders[[#This Row],[Customer ID]],'Customer Info'!$A:$I,6,FALSE)</f>
        <v>Kinloch</v>
      </c>
      <c r="P56" t="str">
        <f>VLOOKUP(orders[[#This Row],[Customer ID]],'Customer Info'!$A:$I,7,FALSE)</f>
        <v>United Kingdom</v>
      </c>
      <c r="Q56" t="str">
        <f>VLOOKUP(orders[[#This Row],[Customer ID]],'Customer Info'!$A:$I,8,FALSE)</f>
        <v>PH43</v>
      </c>
      <c r="R56" s="2" t="str">
        <f>VLOOKUP(orders[[#This Row],[Customer ID]],'Customer Info'!$A:$I,9,FALSE)</f>
        <v>No</v>
      </c>
    </row>
    <row r="57" spans="1:18" x14ac:dyDescent="0.2">
      <c r="A57" s="1" t="s">
        <v>131</v>
      </c>
      <c r="B57" s="3">
        <v>43719</v>
      </c>
      <c r="C57" t="s">
        <v>132</v>
      </c>
      <c r="D57" t="s">
        <v>109</v>
      </c>
      <c r="E57">
        <v>2</v>
      </c>
      <c r="F57" s="1" t="s">
        <v>6201</v>
      </c>
      <c r="G57" t="s">
        <v>6199</v>
      </c>
      <c r="H57">
        <v>2.5</v>
      </c>
      <c r="I57">
        <v>36.454999999999998</v>
      </c>
      <c r="J57" s="2">
        <v>72.91</v>
      </c>
      <c r="K57" t="str">
        <f>VLOOKUP(orders[[#This Row],[Customer ID]],'Customer Info'!$A:$I,2,FALSE)</f>
        <v>Hartley Mattioli</v>
      </c>
      <c r="L57" t="str">
        <f>IF(VLOOKUP(orders[[#This Row],[Customer ID]],'Customer Info'!$A:$I,3,FALSE)=0, "N/A", VLOOKUP(orders[[#This Row],[Customer ID]],'Customer Info'!$A:$I,3,FALSE))</f>
        <v>hmattioli1g@webmd.com</v>
      </c>
      <c r="M57" t="str">
        <f>IF(VLOOKUP(orders[[#This Row],[Customer ID]],'Customer Info'!$A:$I,4,FALSE)=0, "N/A", VLOOKUP(orders[[#This Row],[Customer ID]],'Customer Info'!$A:$I,4,FALSE))</f>
        <v>N/A</v>
      </c>
      <c r="N57" t="str">
        <f>VLOOKUP(orders[[#This Row],[Customer ID]],'Customer Info'!$A:$I,5,FALSE)</f>
        <v>126 Valley Edge Street</v>
      </c>
      <c r="O57" t="str">
        <f>VLOOKUP(orders[[#This Row],[Customer ID]],'Customer Info'!$A:$I,6,FALSE)</f>
        <v>Kinloch</v>
      </c>
      <c r="P57" t="str">
        <f>VLOOKUP(orders[[#This Row],[Customer ID]],'Customer Info'!$A:$I,7,FALSE)</f>
        <v>United Kingdom</v>
      </c>
      <c r="Q57" t="str">
        <f>VLOOKUP(orders[[#This Row],[Customer ID]],'Customer Info'!$A:$I,8,FALSE)</f>
        <v>PH43</v>
      </c>
      <c r="R57" s="2" t="str">
        <f>VLOOKUP(orders[[#This Row],[Customer ID]],'Customer Info'!$A:$I,9,FALSE)</f>
        <v>No</v>
      </c>
    </row>
    <row r="58" spans="1:18" x14ac:dyDescent="0.2">
      <c r="A58" s="1" t="s">
        <v>133</v>
      </c>
      <c r="B58" s="3">
        <v>44271</v>
      </c>
      <c r="C58" t="s">
        <v>134</v>
      </c>
      <c r="D58" t="s">
        <v>101</v>
      </c>
      <c r="E58">
        <v>5</v>
      </c>
      <c r="F58" s="1" t="s">
        <v>6201</v>
      </c>
      <c r="G58" t="s">
        <v>6197</v>
      </c>
      <c r="H58">
        <v>1</v>
      </c>
      <c r="I58">
        <v>14.55</v>
      </c>
      <c r="J58" s="2">
        <v>72.75</v>
      </c>
      <c r="K58" t="str">
        <f>VLOOKUP(orders[[#This Row],[Customer ID]],'Customer Info'!$A:$I,2,FALSE)</f>
        <v>Archambault Gillard</v>
      </c>
      <c r="L58" t="str">
        <f>IF(VLOOKUP(orders[[#This Row],[Customer ID]],'Customer Info'!$A:$I,3,FALSE)=0, "N/A", VLOOKUP(orders[[#This Row],[Customer ID]],'Customer Info'!$A:$I,3,FALSE))</f>
        <v>agillard1i@issuu.com</v>
      </c>
      <c r="M58" t="str">
        <f>IF(VLOOKUP(orders[[#This Row],[Customer ID]],'Customer Info'!$A:$I,4,FALSE)=0, "N/A", VLOOKUP(orders[[#This Row],[Customer ID]],'Customer Info'!$A:$I,4,FALSE))</f>
        <v>+1 (419) 663-2236</v>
      </c>
      <c r="N58" t="str">
        <f>VLOOKUP(orders[[#This Row],[Customer ID]],'Customer Info'!$A:$I,5,FALSE)</f>
        <v>97490 Susan Avenue</v>
      </c>
      <c r="O58" t="str">
        <f>VLOOKUP(orders[[#This Row],[Customer ID]],'Customer Info'!$A:$I,6,FALSE)</f>
        <v>Toledo</v>
      </c>
      <c r="P58" t="str">
        <f>VLOOKUP(orders[[#This Row],[Customer ID]],'Customer Info'!$A:$I,7,FALSE)</f>
        <v>United States</v>
      </c>
      <c r="Q58">
        <f>VLOOKUP(orders[[#This Row],[Customer ID]],'Customer Info'!$A:$I,8,FALSE)</f>
        <v>43666</v>
      </c>
      <c r="R58" s="2" t="str">
        <f>VLOOKUP(orders[[#This Row],[Customer ID]],'Customer Info'!$A:$I,9,FALSE)</f>
        <v>No</v>
      </c>
    </row>
    <row r="59" spans="1:18" x14ac:dyDescent="0.2">
      <c r="A59" s="1" t="s">
        <v>135</v>
      </c>
      <c r="B59" s="3">
        <v>44168</v>
      </c>
      <c r="C59" t="s">
        <v>136</v>
      </c>
      <c r="D59" t="s">
        <v>137</v>
      </c>
      <c r="E59">
        <v>3</v>
      </c>
      <c r="F59" s="1" t="s">
        <v>6201</v>
      </c>
      <c r="G59" t="s">
        <v>6199</v>
      </c>
      <c r="H59">
        <v>1</v>
      </c>
      <c r="I59">
        <v>15.85</v>
      </c>
      <c r="J59" s="2">
        <v>47.55</v>
      </c>
      <c r="K59" t="str">
        <f>VLOOKUP(orders[[#This Row],[Customer ID]],'Customer Info'!$A:$I,2,FALSE)</f>
        <v>Salomo Cushworth</v>
      </c>
      <c r="L59" t="str">
        <f>IF(VLOOKUP(orders[[#This Row],[Customer ID]],'Customer Info'!$A:$I,3,FALSE)=0, "N/A", VLOOKUP(orders[[#This Row],[Customer ID]],'Customer Info'!$A:$I,3,FALSE))</f>
        <v>N/A</v>
      </c>
      <c r="M59" t="str">
        <f>IF(VLOOKUP(orders[[#This Row],[Customer ID]],'Customer Info'!$A:$I,4,FALSE)=0, "N/A", VLOOKUP(orders[[#This Row],[Customer ID]],'Customer Info'!$A:$I,4,FALSE))</f>
        <v>+1 (609) 409-7044</v>
      </c>
      <c r="N59" t="str">
        <f>VLOOKUP(orders[[#This Row],[Customer ID]],'Customer Info'!$A:$I,5,FALSE)</f>
        <v>44 Oneill Parkway</v>
      </c>
      <c r="O59" t="str">
        <f>VLOOKUP(orders[[#This Row],[Customer ID]],'Customer Info'!$A:$I,6,FALSE)</f>
        <v>Trenton</v>
      </c>
      <c r="P59" t="str">
        <f>VLOOKUP(orders[[#This Row],[Customer ID]],'Customer Info'!$A:$I,7,FALSE)</f>
        <v>United States</v>
      </c>
      <c r="Q59">
        <f>VLOOKUP(orders[[#This Row],[Customer ID]],'Customer Info'!$A:$I,8,FALSE)</f>
        <v>8650</v>
      </c>
      <c r="R59" s="2" t="str">
        <f>VLOOKUP(orders[[#This Row],[Customer ID]],'Customer Info'!$A:$I,9,FALSE)</f>
        <v>No</v>
      </c>
    </row>
    <row r="60" spans="1:18" x14ac:dyDescent="0.2">
      <c r="A60" s="1" t="s">
        <v>138</v>
      </c>
      <c r="B60" s="3">
        <v>43857</v>
      </c>
      <c r="C60" t="s">
        <v>139</v>
      </c>
      <c r="D60" t="s">
        <v>56</v>
      </c>
      <c r="E60">
        <v>3</v>
      </c>
      <c r="F60" s="1" t="s">
        <v>6200</v>
      </c>
      <c r="G60" t="s">
        <v>6202</v>
      </c>
      <c r="H60">
        <v>0.2</v>
      </c>
      <c r="I60">
        <v>3.645</v>
      </c>
      <c r="J60" s="2">
        <v>10.935</v>
      </c>
      <c r="K60" t="str">
        <f>VLOOKUP(orders[[#This Row],[Customer ID]],'Customer Info'!$A:$I,2,FALSE)</f>
        <v>Theda Grizard</v>
      </c>
      <c r="L60" t="str">
        <f>IF(VLOOKUP(orders[[#This Row],[Customer ID]],'Customer Info'!$A:$I,3,FALSE)=0, "N/A", VLOOKUP(orders[[#This Row],[Customer ID]],'Customer Info'!$A:$I,3,FALSE))</f>
        <v>tgrizard1k@odnoklassniki.ru</v>
      </c>
      <c r="M60" t="str">
        <f>IF(VLOOKUP(orders[[#This Row],[Customer ID]],'Customer Info'!$A:$I,4,FALSE)=0, "N/A", VLOOKUP(orders[[#This Row],[Customer ID]],'Customer Info'!$A:$I,4,FALSE))</f>
        <v>+1 (813) 243-2150</v>
      </c>
      <c r="N60" t="str">
        <f>VLOOKUP(orders[[#This Row],[Customer ID]],'Customer Info'!$A:$I,5,FALSE)</f>
        <v>6 Knutson Pass</v>
      </c>
      <c r="O60" t="str">
        <f>VLOOKUP(orders[[#This Row],[Customer ID]],'Customer Info'!$A:$I,6,FALSE)</f>
        <v>Tampa</v>
      </c>
      <c r="P60" t="str">
        <f>VLOOKUP(orders[[#This Row],[Customer ID]],'Customer Info'!$A:$I,7,FALSE)</f>
        <v>United States</v>
      </c>
      <c r="Q60">
        <f>VLOOKUP(orders[[#This Row],[Customer ID]],'Customer Info'!$A:$I,8,FALSE)</f>
        <v>33686</v>
      </c>
      <c r="R60" s="2" t="str">
        <f>VLOOKUP(orders[[#This Row],[Customer ID]],'Customer Info'!$A:$I,9,FALSE)</f>
        <v>Yes</v>
      </c>
    </row>
    <row r="61" spans="1:18" x14ac:dyDescent="0.2">
      <c r="A61" s="1" t="s">
        <v>140</v>
      </c>
      <c r="B61" s="3">
        <v>44759</v>
      </c>
      <c r="C61" t="s">
        <v>141</v>
      </c>
      <c r="D61" t="s">
        <v>142</v>
      </c>
      <c r="E61">
        <v>4</v>
      </c>
      <c r="F61" s="1" t="s">
        <v>6200</v>
      </c>
      <c r="G61" t="s">
        <v>6199</v>
      </c>
      <c r="H61">
        <v>1</v>
      </c>
      <c r="I61">
        <v>14.85</v>
      </c>
      <c r="J61" s="2">
        <v>59.4</v>
      </c>
      <c r="K61" t="str">
        <f>VLOOKUP(orders[[#This Row],[Customer ID]],'Customer Info'!$A:$I,2,FALSE)</f>
        <v>Rozele Relton</v>
      </c>
      <c r="L61" t="str">
        <f>IF(VLOOKUP(orders[[#This Row],[Customer ID]],'Customer Info'!$A:$I,3,FALSE)=0, "N/A", VLOOKUP(orders[[#This Row],[Customer ID]],'Customer Info'!$A:$I,3,FALSE))</f>
        <v>rrelton1l@stanford.edu</v>
      </c>
      <c r="M61" t="str">
        <f>IF(VLOOKUP(orders[[#This Row],[Customer ID]],'Customer Info'!$A:$I,4,FALSE)=0, "N/A", VLOOKUP(orders[[#This Row],[Customer ID]],'Customer Info'!$A:$I,4,FALSE))</f>
        <v>+1 (850) 626-1181</v>
      </c>
      <c r="N61" t="str">
        <f>VLOOKUP(orders[[#This Row],[Customer ID]],'Customer Info'!$A:$I,5,FALSE)</f>
        <v>2484 Reindahl Court</v>
      </c>
      <c r="O61" t="str">
        <f>VLOOKUP(orders[[#This Row],[Customer ID]],'Customer Info'!$A:$I,6,FALSE)</f>
        <v>Pensacola</v>
      </c>
      <c r="P61" t="str">
        <f>VLOOKUP(orders[[#This Row],[Customer ID]],'Customer Info'!$A:$I,7,FALSE)</f>
        <v>United States</v>
      </c>
      <c r="Q61">
        <f>VLOOKUP(orders[[#This Row],[Customer ID]],'Customer Info'!$A:$I,8,FALSE)</f>
        <v>32590</v>
      </c>
      <c r="R61" s="2" t="str">
        <f>VLOOKUP(orders[[#This Row],[Customer ID]],'Customer Info'!$A:$I,9,FALSE)</f>
        <v>No</v>
      </c>
    </row>
    <row r="62" spans="1:18" x14ac:dyDescent="0.2">
      <c r="A62" s="1" t="s">
        <v>143</v>
      </c>
      <c r="B62" s="3">
        <v>44624</v>
      </c>
      <c r="C62" t="s">
        <v>144</v>
      </c>
      <c r="D62" t="s">
        <v>114</v>
      </c>
      <c r="E62">
        <v>3</v>
      </c>
      <c r="F62" s="1" t="s">
        <v>6201</v>
      </c>
      <c r="G62" t="s">
        <v>6202</v>
      </c>
      <c r="H62">
        <v>2.5</v>
      </c>
      <c r="I62">
        <v>29.784999999999997</v>
      </c>
      <c r="J62" s="2">
        <v>89.35499999999999</v>
      </c>
      <c r="K62" t="str">
        <f>VLOOKUP(orders[[#This Row],[Customer ID]],'Customer Info'!$A:$I,2,FALSE)</f>
        <v>Willa Rolling</v>
      </c>
      <c r="L62" t="str">
        <f>IF(VLOOKUP(orders[[#This Row],[Customer ID]],'Customer Info'!$A:$I,3,FALSE)=0, "N/A", VLOOKUP(orders[[#This Row],[Customer ID]],'Customer Info'!$A:$I,3,FALSE))</f>
        <v>N/A</v>
      </c>
      <c r="M62" t="str">
        <f>IF(VLOOKUP(orders[[#This Row],[Customer ID]],'Customer Info'!$A:$I,4,FALSE)=0, "N/A", VLOOKUP(orders[[#This Row],[Customer ID]],'Customer Info'!$A:$I,4,FALSE))</f>
        <v>+1 (813) 759-3534</v>
      </c>
      <c r="N62" t="str">
        <f>VLOOKUP(orders[[#This Row],[Customer ID]],'Customer Info'!$A:$I,5,FALSE)</f>
        <v>3 Mockingbird Plaza</v>
      </c>
      <c r="O62" t="str">
        <f>VLOOKUP(orders[[#This Row],[Customer ID]],'Customer Info'!$A:$I,6,FALSE)</f>
        <v>Zephyrhills</v>
      </c>
      <c r="P62" t="str">
        <f>VLOOKUP(orders[[#This Row],[Customer ID]],'Customer Info'!$A:$I,7,FALSE)</f>
        <v>United States</v>
      </c>
      <c r="Q62">
        <f>VLOOKUP(orders[[#This Row],[Customer ID]],'Customer Info'!$A:$I,8,FALSE)</f>
        <v>33543</v>
      </c>
      <c r="R62" s="2" t="str">
        <f>VLOOKUP(orders[[#This Row],[Customer ID]],'Customer Info'!$A:$I,9,FALSE)</f>
        <v>Yes</v>
      </c>
    </row>
    <row r="63" spans="1:18" x14ac:dyDescent="0.2">
      <c r="A63" s="1" t="s">
        <v>145</v>
      </c>
      <c r="B63" s="3">
        <v>44537</v>
      </c>
      <c r="C63" t="s">
        <v>146</v>
      </c>
      <c r="D63" t="s">
        <v>83</v>
      </c>
      <c r="E63">
        <v>3</v>
      </c>
      <c r="F63" s="1" t="s">
        <v>6201</v>
      </c>
      <c r="G63" t="s">
        <v>6197</v>
      </c>
      <c r="H63">
        <v>0.5</v>
      </c>
      <c r="I63">
        <v>8.73</v>
      </c>
      <c r="J63" s="2">
        <v>26.19</v>
      </c>
      <c r="K63" t="str">
        <f>VLOOKUP(orders[[#This Row],[Customer ID]],'Customer Info'!$A:$I,2,FALSE)</f>
        <v>Stanislaus Gilroy</v>
      </c>
      <c r="L63" t="str">
        <f>IF(VLOOKUP(orders[[#This Row],[Customer ID]],'Customer Info'!$A:$I,3,FALSE)=0, "N/A", VLOOKUP(orders[[#This Row],[Customer ID]],'Customer Info'!$A:$I,3,FALSE))</f>
        <v>sgilroy1n@eepurl.com</v>
      </c>
      <c r="M63" t="str">
        <f>IF(VLOOKUP(orders[[#This Row],[Customer ID]],'Customer Info'!$A:$I,4,FALSE)=0, "N/A", VLOOKUP(orders[[#This Row],[Customer ID]],'Customer Info'!$A:$I,4,FALSE))</f>
        <v>N/A</v>
      </c>
      <c r="N63" t="str">
        <f>VLOOKUP(orders[[#This Row],[Customer ID]],'Customer Info'!$A:$I,5,FALSE)</f>
        <v>9120 Harbort Terrace</v>
      </c>
      <c r="O63" t="str">
        <f>VLOOKUP(orders[[#This Row],[Customer ID]],'Customer Info'!$A:$I,6,FALSE)</f>
        <v>Saint Paul</v>
      </c>
      <c r="P63" t="str">
        <f>VLOOKUP(orders[[#This Row],[Customer ID]],'Customer Info'!$A:$I,7,FALSE)</f>
        <v>United States</v>
      </c>
      <c r="Q63">
        <f>VLOOKUP(orders[[#This Row],[Customer ID]],'Customer Info'!$A:$I,8,FALSE)</f>
        <v>55123</v>
      </c>
      <c r="R63" s="2" t="str">
        <f>VLOOKUP(orders[[#This Row],[Customer ID]],'Customer Info'!$A:$I,9,FALSE)</f>
        <v>Yes</v>
      </c>
    </row>
    <row r="64" spans="1:18" x14ac:dyDescent="0.2">
      <c r="A64" s="1" t="s">
        <v>147</v>
      </c>
      <c r="B64" s="3">
        <v>44252</v>
      </c>
      <c r="C64" t="s">
        <v>148</v>
      </c>
      <c r="D64" t="s">
        <v>123</v>
      </c>
      <c r="E64">
        <v>5</v>
      </c>
      <c r="F64" s="1" t="s">
        <v>6198</v>
      </c>
      <c r="G64" t="s">
        <v>6202</v>
      </c>
      <c r="H64">
        <v>2.5</v>
      </c>
      <c r="I64">
        <v>22.884999999999998</v>
      </c>
      <c r="J64" s="2">
        <v>114.42499999999998</v>
      </c>
      <c r="K64" t="str">
        <f>VLOOKUP(orders[[#This Row],[Customer ID]],'Customer Info'!$A:$I,2,FALSE)</f>
        <v>Correy Cottingham</v>
      </c>
      <c r="L64" t="str">
        <f>IF(VLOOKUP(orders[[#This Row],[Customer ID]],'Customer Info'!$A:$I,3,FALSE)=0, "N/A", VLOOKUP(orders[[#This Row],[Customer ID]],'Customer Info'!$A:$I,3,FALSE))</f>
        <v>ccottingham1o@wikipedia.org</v>
      </c>
      <c r="M64" t="str">
        <f>IF(VLOOKUP(orders[[#This Row],[Customer ID]],'Customer Info'!$A:$I,4,FALSE)=0, "N/A", VLOOKUP(orders[[#This Row],[Customer ID]],'Customer Info'!$A:$I,4,FALSE))</f>
        <v>+1 (260) 764-1820</v>
      </c>
      <c r="N64" t="str">
        <f>VLOOKUP(orders[[#This Row],[Customer ID]],'Customer Info'!$A:$I,5,FALSE)</f>
        <v>394 Logan Road</v>
      </c>
      <c r="O64" t="str">
        <f>VLOOKUP(orders[[#This Row],[Customer ID]],'Customer Info'!$A:$I,6,FALSE)</f>
        <v>Fort Wayne</v>
      </c>
      <c r="P64" t="str">
        <f>VLOOKUP(orders[[#This Row],[Customer ID]],'Customer Info'!$A:$I,7,FALSE)</f>
        <v>United States</v>
      </c>
      <c r="Q64">
        <f>VLOOKUP(orders[[#This Row],[Customer ID]],'Customer Info'!$A:$I,8,FALSE)</f>
        <v>46862</v>
      </c>
      <c r="R64" s="2" t="str">
        <f>VLOOKUP(orders[[#This Row],[Customer ID]],'Customer Info'!$A:$I,9,FALSE)</f>
        <v>No</v>
      </c>
    </row>
    <row r="65" spans="1:18" x14ac:dyDescent="0.2">
      <c r="A65" s="1" t="s">
        <v>149</v>
      </c>
      <c r="B65" s="3">
        <v>43521</v>
      </c>
      <c r="C65" t="s">
        <v>150</v>
      </c>
      <c r="D65" t="s">
        <v>151</v>
      </c>
      <c r="E65">
        <v>5</v>
      </c>
      <c r="F65" s="1" t="s">
        <v>6196</v>
      </c>
      <c r="G65" t="s">
        <v>6202</v>
      </c>
      <c r="H65">
        <v>0.5</v>
      </c>
      <c r="I65">
        <v>5.3699999999999992</v>
      </c>
      <c r="J65" s="2">
        <v>26.849999999999994</v>
      </c>
      <c r="K65" t="str">
        <f>VLOOKUP(orders[[#This Row],[Customer ID]],'Customer Info'!$A:$I,2,FALSE)</f>
        <v>Pammi Endacott</v>
      </c>
      <c r="L65" t="str">
        <f>IF(VLOOKUP(orders[[#This Row],[Customer ID]],'Customer Info'!$A:$I,3,FALSE)=0, "N/A", VLOOKUP(orders[[#This Row],[Customer ID]],'Customer Info'!$A:$I,3,FALSE))</f>
        <v>N/A</v>
      </c>
      <c r="M65" t="str">
        <f>IF(VLOOKUP(orders[[#This Row],[Customer ID]],'Customer Info'!$A:$I,4,FALSE)=0, "N/A", VLOOKUP(orders[[#This Row],[Customer ID]],'Customer Info'!$A:$I,4,FALSE))</f>
        <v>+44 (177) 260-5076</v>
      </c>
      <c r="N65" t="str">
        <f>VLOOKUP(orders[[#This Row],[Customer ID]],'Customer Info'!$A:$I,5,FALSE)</f>
        <v>5841 Atwood Lane</v>
      </c>
      <c r="O65" t="str">
        <f>VLOOKUP(orders[[#This Row],[Customer ID]],'Customer Info'!$A:$I,6,FALSE)</f>
        <v>Wootton</v>
      </c>
      <c r="P65" t="str">
        <f>VLOOKUP(orders[[#This Row],[Customer ID]],'Customer Info'!$A:$I,7,FALSE)</f>
        <v>United Kingdom</v>
      </c>
      <c r="Q65" t="str">
        <f>VLOOKUP(orders[[#This Row],[Customer ID]],'Customer Info'!$A:$I,8,FALSE)</f>
        <v>NN4</v>
      </c>
      <c r="R65" s="2" t="str">
        <f>VLOOKUP(orders[[#This Row],[Customer ID]],'Customer Info'!$A:$I,9,FALSE)</f>
        <v>Yes</v>
      </c>
    </row>
    <row r="66" spans="1:18" x14ac:dyDescent="0.2">
      <c r="A66" s="1" t="s">
        <v>152</v>
      </c>
      <c r="B66" s="3">
        <v>43505</v>
      </c>
      <c r="C66" t="s">
        <v>153</v>
      </c>
      <c r="D66" t="s">
        <v>24</v>
      </c>
      <c r="E66">
        <v>5</v>
      </c>
      <c r="F66" s="1" t="s">
        <v>6201</v>
      </c>
      <c r="G66" t="s">
        <v>6199</v>
      </c>
      <c r="H66">
        <v>0.2</v>
      </c>
      <c r="I66">
        <v>4.7549999999999999</v>
      </c>
      <c r="J66" s="2">
        <v>23.774999999999999</v>
      </c>
      <c r="K66" t="str">
        <f>VLOOKUP(orders[[#This Row],[Customer ID]],'Customer Info'!$A:$I,2,FALSE)</f>
        <v>Nona Linklater</v>
      </c>
      <c r="L66" t="str">
        <f>IF(VLOOKUP(orders[[#This Row],[Customer ID]],'Customer Info'!$A:$I,3,FALSE)=0, "N/A", VLOOKUP(orders[[#This Row],[Customer ID]],'Customer Info'!$A:$I,3,FALSE))</f>
        <v>N/A</v>
      </c>
      <c r="M66" t="str">
        <f>IF(VLOOKUP(orders[[#This Row],[Customer ID]],'Customer Info'!$A:$I,4,FALSE)=0, "N/A", VLOOKUP(orders[[#This Row],[Customer ID]],'Customer Info'!$A:$I,4,FALSE))</f>
        <v>+1 (239) 347-9766</v>
      </c>
      <c r="N66" t="str">
        <f>VLOOKUP(orders[[#This Row],[Customer ID]],'Customer Info'!$A:$I,5,FALSE)</f>
        <v>856 Bonner Parkway</v>
      </c>
      <c r="O66" t="str">
        <f>VLOOKUP(orders[[#This Row],[Customer ID]],'Customer Info'!$A:$I,6,FALSE)</f>
        <v>Naples</v>
      </c>
      <c r="P66" t="str">
        <f>VLOOKUP(orders[[#This Row],[Customer ID]],'Customer Info'!$A:$I,7,FALSE)</f>
        <v>United States</v>
      </c>
      <c r="Q66">
        <f>VLOOKUP(orders[[#This Row],[Customer ID]],'Customer Info'!$A:$I,8,FALSE)</f>
        <v>34114</v>
      </c>
      <c r="R66" s="2" t="str">
        <f>VLOOKUP(orders[[#This Row],[Customer ID]],'Customer Info'!$A:$I,9,FALSE)</f>
        <v>Yes</v>
      </c>
    </row>
    <row r="67" spans="1:18" x14ac:dyDescent="0.2">
      <c r="A67" s="1" t="s">
        <v>154</v>
      </c>
      <c r="B67" s="3">
        <v>43868</v>
      </c>
      <c r="C67" t="s">
        <v>155</v>
      </c>
      <c r="D67" t="s">
        <v>72</v>
      </c>
      <c r="E67">
        <v>1</v>
      </c>
      <c r="F67" s="1" t="s">
        <v>6198</v>
      </c>
      <c r="G67" t="s">
        <v>6197</v>
      </c>
      <c r="H67">
        <v>0.5</v>
      </c>
      <c r="I67">
        <v>6.75</v>
      </c>
      <c r="J67" s="2">
        <v>6.75</v>
      </c>
      <c r="K67" t="str">
        <f>VLOOKUP(orders[[#This Row],[Customer ID]],'Customer Info'!$A:$I,2,FALSE)</f>
        <v>Annadiane Dykes</v>
      </c>
      <c r="L67" t="str">
        <f>IF(VLOOKUP(orders[[#This Row],[Customer ID]],'Customer Info'!$A:$I,3,FALSE)=0, "N/A", VLOOKUP(orders[[#This Row],[Customer ID]],'Customer Info'!$A:$I,3,FALSE))</f>
        <v>adykes1r@eventbrite.com</v>
      </c>
      <c r="M67" t="str">
        <f>IF(VLOOKUP(orders[[#This Row],[Customer ID]],'Customer Info'!$A:$I,4,FALSE)=0, "N/A", VLOOKUP(orders[[#This Row],[Customer ID]],'Customer Info'!$A:$I,4,FALSE))</f>
        <v>+1 (312) 111-6203</v>
      </c>
      <c r="N67" t="str">
        <f>VLOOKUP(orders[[#This Row],[Customer ID]],'Customer Info'!$A:$I,5,FALSE)</f>
        <v>31 Northport Terrace</v>
      </c>
      <c r="O67" t="str">
        <f>VLOOKUP(orders[[#This Row],[Customer ID]],'Customer Info'!$A:$I,6,FALSE)</f>
        <v>Chicago</v>
      </c>
      <c r="P67" t="str">
        <f>VLOOKUP(orders[[#This Row],[Customer ID]],'Customer Info'!$A:$I,7,FALSE)</f>
        <v>United States</v>
      </c>
      <c r="Q67">
        <f>VLOOKUP(orders[[#This Row],[Customer ID]],'Customer Info'!$A:$I,8,FALSE)</f>
        <v>60681</v>
      </c>
      <c r="R67" s="2" t="str">
        <f>VLOOKUP(orders[[#This Row],[Customer ID]],'Customer Info'!$A:$I,9,FALSE)</f>
        <v>No</v>
      </c>
    </row>
    <row r="68" spans="1:18" x14ac:dyDescent="0.2">
      <c r="A68" s="1" t="s">
        <v>156</v>
      </c>
      <c r="B68" s="3">
        <v>43913</v>
      </c>
      <c r="C68" t="s">
        <v>157</v>
      </c>
      <c r="D68" t="s">
        <v>27</v>
      </c>
      <c r="E68">
        <v>6</v>
      </c>
      <c r="F68" s="1" t="s">
        <v>6196</v>
      </c>
      <c r="G68" t="s">
        <v>6197</v>
      </c>
      <c r="H68">
        <v>0.5</v>
      </c>
      <c r="I68">
        <v>5.97</v>
      </c>
      <c r="J68" s="2">
        <v>35.82</v>
      </c>
      <c r="K68" t="str">
        <f>VLOOKUP(orders[[#This Row],[Customer ID]],'Customer Info'!$A:$I,2,FALSE)</f>
        <v>Felecia Dodgson</v>
      </c>
      <c r="L68" t="str">
        <f>IF(VLOOKUP(orders[[#This Row],[Customer ID]],'Customer Info'!$A:$I,3,FALSE)=0, "N/A", VLOOKUP(orders[[#This Row],[Customer ID]],'Customer Info'!$A:$I,3,FALSE))</f>
        <v>N/A</v>
      </c>
      <c r="M68" t="str">
        <f>IF(VLOOKUP(orders[[#This Row],[Customer ID]],'Customer Info'!$A:$I,4,FALSE)=0, "N/A", VLOOKUP(orders[[#This Row],[Customer ID]],'Customer Info'!$A:$I,4,FALSE))</f>
        <v>+1 (973) 434-8662</v>
      </c>
      <c r="N68" t="str">
        <f>VLOOKUP(orders[[#This Row],[Customer ID]],'Customer Info'!$A:$I,5,FALSE)</f>
        <v>48053 8th Crossing</v>
      </c>
      <c r="O68" t="str">
        <f>VLOOKUP(orders[[#This Row],[Customer ID]],'Customer Info'!$A:$I,6,FALSE)</f>
        <v>Newark</v>
      </c>
      <c r="P68" t="str">
        <f>VLOOKUP(orders[[#This Row],[Customer ID]],'Customer Info'!$A:$I,7,FALSE)</f>
        <v>United States</v>
      </c>
      <c r="Q68">
        <f>VLOOKUP(orders[[#This Row],[Customer ID]],'Customer Info'!$A:$I,8,FALSE)</f>
        <v>7104</v>
      </c>
      <c r="R68" s="2" t="str">
        <f>VLOOKUP(orders[[#This Row],[Customer ID]],'Customer Info'!$A:$I,9,FALSE)</f>
        <v>Yes</v>
      </c>
    </row>
    <row r="69" spans="1:18" x14ac:dyDescent="0.2">
      <c r="A69" s="1" t="s">
        <v>158</v>
      </c>
      <c r="B69" s="3">
        <v>44626</v>
      </c>
      <c r="C69" t="s">
        <v>159</v>
      </c>
      <c r="D69" t="s">
        <v>40</v>
      </c>
      <c r="E69">
        <v>4</v>
      </c>
      <c r="F69" s="1" t="s">
        <v>6196</v>
      </c>
      <c r="G69" t="s">
        <v>6202</v>
      </c>
      <c r="H69">
        <v>2.5</v>
      </c>
      <c r="I69">
        <v>20.584999999999997</v>
      </c>
      <c r="J69" s="2">
        <v>82.339999999999989</v>
      </c>
      <c r="K69" t="str">
        <f>VLOOKUP(orders[[#This Row],[Customer ID]],'Customer Info'!$A:$I,2,FALSE)</f>
        <v>Angelia Cockrem</v>
      </c>
      <c r="L69" t="str">
        <f>IF(VLOOKUP(orders[[#This Row],[Customer ID]],'Customer Info'!$A:$I,3,FALSE)=0, "N/A", VLOOKUP(orders[[#This Row],[Customer ID]],'Customer Info'!$A:$I,3,FALSE))</f>
        <v>acockrem1t@engadget.com</v>
      </c>
      <c r="M69" t="str">
        <f>IF(VLOOKUP(orders[[#This Row],[Customer ID]],'Customer Info'!$A:$I,4,FALSE)=0, "N/A", VLOOKUP(orders[[#This Row],[Customer ID]],'Customer Info'!$A:$I,4,FALSE))</f>
        <v>+1 (571) 316-8217</v>
      </c>
      <c r="N69" t="str">
        <f>VLOOKUP(orders[[#This Row],[Customer ID]],'Customer Info'!$A:$I,5,FALSE)</f>
        <v>1 Sherman Alley</v>
      </c>
      <c r="O69" t="str">
        <f>VLOOKUP(orders[[#This Row],[Customer ID]],'Customer Info'!$A:$I,6,FALSE)</f>
        <v>Vienna</v>
      </c>
      <c r="P69" t="str">
        <f>VLOOKUP(orders[[#This Row],[Customer ID]],'Customer Info'!$A:$I,7,FALSE)</f>
        <v>United States</v>
      </c>
      <c r="Q69">
        <f>VLOOKUP(orders[[#This Row],[Customer ID]],'Customer Info'!$A:$I,8,FALSE)</f>
        <v>22184</v>
      </c>
      <c r="R69" s="2" t="str">
        <f>VLOOKUP(orders[[#This Row],[Customer ID]],'Customer Info'!$A:$I,9,FALSE)</f>
        <v>Yes</v>
      </c>
    </row>
    <row r="70" spans="1:18" x14ac:dyDescent="0.2">
      <c r="A70" s="1" t="s">
        <v>160</v>
      </c>
      <c r="B70" s="3">
        <v>44666</v>
      </c>
      <c r="C70" t="s">
        <v>161</v>
      </c>
      <c r="D70" t="s">
        <v>162</v>
      </c>
      <c r="E70">
        <v>1</v>
      </c>
      <c r="F70" s="1" t="s">
        <v>6196</v>
      </c>
      <c r="G70" t="s">
        <v>6199</v>
      </c>
      <c r="H70">
        <v>0.5</v>
      </c>
      <c r="I70">
        <v>7.169999999999999</v>
      </c>
      <c r="J70" s="2">
        <v>7.169999999999999</v>
      </c>
      <c r="K70" t="str">
        <f>VLOOKUP(orders[[#This Row],[Customer ID]],'Customer Info'!$A:$I,2,FALSE)</f>
        <v>Belvia Umpleby</v>
      </c>
      <c r="L70" t="str">
        <f>IF(VLOOKUP(orders[[#This Row],[Customer ID]],'Customer Info'!$A:$I,3,FALSE)=0, "N/A", VLOOKUP(orders[[#This Row],[Customer ID]],'Customer Info'!$A:$I,3,FALSE))</f>
        <v>bumpleby1u@soundcloud.com</v>
      </c>
      <c r="M70" t="str">
        <f>IF(VLOOKUP(orders[[#This Row],[Customer ID]],'Customer Info'!$A:$I,4,FALSE)=0, "N/A", VLOOKUP(orders[[#This Row],[Customer ID]],'Customer Info'!$A:$I,4,FALSE))</f>
        <v>+1 (682) 627-0888</v>
      </c>
      <c r="N70" t="str">
        <f>VLOOKUP(orders[[#This Row],[Customer ID]],'Customer Info'!$A:$I,5,FALSE)</f>
        <v>710 Prairie Rose Terrace</v>
      </c>
      <c r="O70" t="str">
        <f>VLOOKUP(orders[[#This Row],[Customer ID]],'Customer Info'!$A:$I,6,FALSE)</f>
        <v>Fort Worth</v>
      </c>
      <c r="P70" t="str">
        <f>VLOOKUP(orders[[#This Row],[Customer ID]],'Customer Info'!$A:$I,7,FALSE)</f>
        <v>United States</v>
      </c>
      <c r="Q70">
        <f>VLOOKUP(orders[[#This Row],[Customer ID]],'Customer Info'!$A:$I,8,FALSE)</f>
        <v>76178</v>
      </c>
      <c r="R70" s="2" t="str">
        <f>VLOOKUP(orders[[#This Row],[Customer ID]],'Customer Info'!$A:$I,9,FALSE)</f>
        <v>Yes</v>
      </c>
    </row>
    <row r="71" spans="1:18" x14ac:dyDescent="0.2">
      <c r="A71" s="1" t="s">
        <v>163</v>
      </c>
      <c r="B71" s="3">
        <v>44519</v>
      </c>
      <c r="C71" t="s">
        <v>164</v>
      </c>
      <c r="D71" t="s">
        <v>24</v>
      </c>
      <c r="E71">
        <v>2</v>
      </c>
      <c r="F71" s="1" t="s">
        <v>6201</v>
      </c>
      <c r="G71" t="s">
        <v>6199</v>
      </c>
      <c r="H71">
        <v>0.2</v>
      </c>
      <c r="I71">
        <v>4.7549999999999999</v>
      </c>
      <c r="J71" s="2">
        <v>9.51</v>
      </c>
      <c r="K71" t="str">
        <f>VLOOKUP(orders[[#This Row],[Customer ID]],'Customer Info'!$A:$I,2,FALSE)</f>
        <v>Nat Saleway</v>
      </c>
      <c r="L71" t="str">
        <f>IF(VLOOKUP(orders[[#This Row],[Customer ID]],'Customer Info'!$A:$I,3,FALSE)=0, "N/A", VLOOKUP(orders[[#This Row],[Customer ID]],'Customer Info'!$A:$I,3,FALSE))</f>
        <v>nsaleway1v@dedecms.com</v>
      </c>
      <c r="M71" t="str">
        <f>IF(VLOOKUP(orders[[#This Row],[Customer ID]],'Customer Info'!$A:$I,4,FALSE)=0, "N/A", VLOOKUP(orders[[#This Row],[Customer ID]],'Customer Info'!$A:$I,4,FALSE))</f>
        <v>+1 (323) 473-0294</v>
      </c>
      <c r="N71" t="str">
        <f>VLOOKUP(orders[[#This Row],[Customer ID]],'Customer Info'!$A:$I,5,FALSE)</f>
        <v>0780 Anthes Plaza</v>
      </c>
      <c r="O71" t="str">
        <f>VLOOKUP(orders[[#This Row],[Customer ID]],'Customer Info'!$A:$I,6,FALSE)</f>
        <v>Burbank</v>
      </c>
      <c r="P71" t="str">
        <f>VLOOKUP(orders[[#This Row],[Customer ID]],'Customer Info'!$A:$I,7,FALSE)</f>
        <v>United States</v>
      </c>
      <c r="Q71">
        <f>VLOOKUP(orders[[#This Row],[Customer ID]],'Customer Info'!$A:$I,8,FALSE)</f>
        <v>91505</v>
      </c>
      <c r="R71" s="2" t="str">
        <f>VLOOKUP(orders[[#This Row],[Customer ID]],'Customer Info'!$A:$I,9,FALSE)</f>
        <v>No</v>
      </c>
    </row>
    <row r="72" spans="1:18" x14ac:dyDescent="0.2">
      <c r="A72" s="1" t="s">
        <v>165</v>
      </c>
      <c r="B72" s="3">
        <v>43754</v>
      </c>
      <c r="C72" t="s">
        <v>166</v>
      </c>
      <c r="D72" t="s">
        <v>167</v>
      </c>
      <c r="E72">
        <v>1</v>
      </c>
      <c r="F72" s="1" t="s">
        <v>6196</v>
      </c>
      <c r="G72" t="s">
        <v>6197</v>
      </c>
      <c r="H72">
        <v>0.2</v>
      </c>
      <c r="I72">
        <v>2.9849999999999999</v>
      </c>
      <c r="J72" s="2">
        <v>2.9849999999999999</v>
      </c>
      <c r="K72" t="str">
        <f>VLOOKUP(orders[[#This Row],[Customer ID]],'Customer Info'!$A:$I,2,FALSE)</f>
        <v>Hayward Goulter</v>
      </c>
      <c r="L72" t="str">
        <f>IF(VLOOKUP(orders[[#This Row],[Customer ID]],'Customer Info'!$A:$I,3,FALSE)=0, "N/A", VLOOKUP(orders[[#This Row],[Customer ID]],'Customer Info'!$A:$I,3,FALSE))</f>
        <v>hgoulter1w@abc.net.au</v>
      </c>
      <c r="M72" t="str">
        <f>IF(VLOOKUP(orders[[#This Row],[Customer ID]],'Customer Info'!$A:$I,4,FALSE)=0, "N/A", VLOOKUP(orders[[#This Row],[Customer ID]],'Customer Info'!$A:$I,4,FALSE))</f>
        <v>+1 (423) 764-7751</v>
      </c>
      <c r="N72" t="str">
        <f>VLOOKUP(orders[[#This Row],[Customer ID]],'Customer Info'!$A:$I,5,FALSE)</f>
        <v>2081 Mariners Cove Drive</v>
      </c>
      <c r="O72" t="str">
        <f>VLOOKUP(orders[[#This Row],[Customer ID]],'Customer Info'!$A:$I,6,FALSE)</f>
        <v>Kingsport</v>
      </c>
      <c r="P72" t="str">
        <f>VLOOKUP(orders[[#This Row],[Customer ID]],'Customer Info'!$A:$I,7,FALSE)</f>
        <v>United States</v>
      </c>
      <c r="Q72">
        <f>VLOOKUP(orders[[#This Row],[Customer ID]],'Customer Info'!$A:$I,8,FALSE)</f>
        <v>37665</v>
      </c>
      <c r="R72" s="2" t="str">
        <f>VLOOKUP(orders[[#This Row],[Customer ID]],'Customer Info'!$A:$I,9,FALSE)</f>
        <v>No</v>
      </c>
    </row>
    <row r="73" spans="1:18" x14ac:dyDescent="0.2">
      <c r="A73" s="1" t="s">
        <v>168</v>
      </c>
      <c r="B73" s="3">
        <v>43795</v>
      </c>
      <c r="C73" t="s">
        <v>169</v>
      </c>
      <c r="D73" t="s">
        <v>7</v>
      </c>
      <c r="E73">
        <v>6</v>
      </c>
      <c r="F73" s="1" t="s">
        <v>6196</v>
      </c>
      <c r="G73" t="s">
        <v>6197</v>
      </c>
      <c r="H73">
        <v>1</v>
      </c>
      <c r="I73">
        <v>9.9499999999999993</v>
      </c>
      <c r="J73" s="2">
        <v>59.699999999999996</v>
      </c>
      <c r="K73" t="str">
        <f>VLOOKUP(orders[[#This Row],[Customer ID]],'Customer Info'!$A:$I,2,FALSE)</f>
        <v>Gay Rizzello</v>
      </c>
      <c r="L73" t="str">
        <f>IF(VLOOKUP(orders[[#This Row],[Customer ID]],'Customer Info'!$A:$I,3,FALSE)=0, "N/A", VLOOKUP(orders[[#This Row],[Customer ID]],'Customer Info'!$A:$I,3,FALSE))</f>
        <v>grizzello1x@symantec.com</v>
      </c>
      <c r="M73" t="str">
        <f>IF(VLOOKUP(orders[[#This Row],[Customer ID]],'Customer Info'!$A:$I,4,FALSE)=0, "N/A", VLOOKUP(orders[[#This Row],[Customer ID]],'Customer Info'!$A:$I,4,FALSE))</f>
        <v>+44 (247) 225-8003</v>
      </c>
      <c r="N73" t="str">
        <f>VLOOKUP(orders[[#This Row],[Customer ID]],'Customer Info'!$A:$I,5,FALSE)</f>
        <v>21 Schmedeman Crossing</v>
      </c>
      <c r="O73" t="str">
        <f>VLOOKUP(orders[[#This Row],[Customer ID]],'Customer Info'!$A:$I,6,FALSE)</f>
        <v>Liverpool</v>
      </c>
      <c r="P73" t="str">
        <f>VLOOKUP(orders[[#This Row],[Customer ID]],'Customer Info'!$A:$I,7,FALSE)</f>
        <v>United Kingdom</v>
      </c>
      <c r="Q73" t="str">
        <f>VLOOKUP(orders[[#This Row],[Customer ID]],'Customer Info'!$A:$I,8,FALSE)</f>
        <v>L33</v>
      </c>
      <c r="R73" s="2" t="str">
        <f>VLOOKUP(orders[[#This Row],[Customer ID]],'Customer Info'!$A:$I,9,FALSE)</f>
        <v>Yes</v>
      </c>
    </row>
    <row r="74" spans="1:18" x14ac:dyDescent="0.2">
      <c r="A74" s="1" t="s">
        <v>170</v>
      </c>
      <c r="B74" s="3">
        <v>43646</v>
      </c>
      <c r="C74" t="s">
        <v>171</v>
      </c>
      <c r="D74" t="s">
        <v>35</v>
      </c>
      <c r="E74">
        <v>4</v>
      </c>
      <c r="F74" s="1" t="s">
        <v>6200</v>
      </c>
      <c r="G74" t="s">
        <v>6199</v>
      </c>
      <c r="H74">
        <v>2.5</v>
      </c>
      <c r="I74">
        <v>34.154999999999994</v>
      </c>
      <c r="J74" s="2">
        <v>136.61999999999998</v>
      </c>
      <c r="K74" t="str">
        <f>VLOOKUP(orders[[#This Row],[Customer ID]],'Customer Info'!$A:$I,2,FALSE)</f>
        <v>Shannon List</v>
      </c>
      <c r="L74" t="str">
        <f>IF(VLOOKUP(orders[[#This Row],[Customer ID]],'Customer Info'!$A:$I,3,FALSE)=0, "N/A", VLOOKUP(orders[[#This Row],[Customer ID]],'Customer Info'!$A:$I,3,FALSE))</f>
        <v>slist1y@mapquest.com</v>
      </c>
      <c r="M74" t="str">
        <f>IF(VLOOKUP(orders[[#This Row],[Customer ID]],'Customer Info'!$A:$I,4,FALSE)=0, "N/A", VLOOKUP(orders[[#This Row],[Customer ID]],'Customer Info'!$A:$I,4,FALSE))</f>
        <v>+1 (614) 279-9816</v>
      </c>
      <c r="N74" t="str">
        <f>VLOOKUP(orders[[#This Row],[Customer ID]],'Customer Info'!$A:$I,5,FALSE)</f>
        <v>7123 Algoma Center</v>
      </c>
      <c r="O74" t="str">
        <f>VLOOKUP(orders[[#This Row],[Customer ID]],'Customer Info'!$A:$I,6,FALSE)</f>
        <v>Columbus</v>
      </c>
      <c r="P74" t="str">
        <f>VLOOKUP(orders[[#This Row],[Customer ID]],'Customer Info'!$A:$I,7,FALSE)</f>
        <v>United States</v>
      </c>
      <c r="Q74">
        <f>VLOOKUP(orders[[#This Row],[Customer ID]],'Customer Info'!$A:$I,8,FALSE)</f>
        <v>43231</v>
      </c>
      <c r="R74" s="2" t="str">
        <f>VLOOKUP(orders[[#This Row],[Customer ID]],'Customer Info'!$A:$I,9,FALSE)</f>
        <v>No</v>
      </c>
    </row>
    <row r="75" spans="1:18" x14ac:dyDescent="0.2">
      <c r="A75" s="1" t="s">
        <v>172</v>
      </c>
      <c r="B75" s="3">
        <v>44200</v>
      </c>
      <c r="C75" t="s">
        <v>173</v>
      </c>
      <c r="D75" t="s">
        <v>24</v>
      </c>
      <c r="E75">
        <v>2</v>
      </c>
      <c r="F75" s="1" t="s">
        <v>6201</v>
      </c>
      <c r="G75" t="s">
        <v>6199</v>
      </c>
      <c r="H75">
        <v>0.2</v>
      </c>
      <c r="I75">
        <v>4.7549999999999999</v>
      </c>
      <c r="J75" s="2">
        <v>9.51</v>
      </c>
      <c r="K75" t="str">
        <f>VLOOKUP(orders[[#This Row],[Customer ID]],'Customer Info'!$A:$I,2,FALSE)</f>
        <v>Shirlene Edmondson</v>
      </c>
      <c r="L75" t="str">
        <f>IF(VLOOKUP(orders[[#This Row],[Customer ID]],'Customer Info'!$A:$I,3,FALSE)=0, "N/A", VLOOKUP(orders[[#This Row],[Customer ID]],'Customer Info'!$A:$I,3,FALSE))</f>
        <v>sedmondson1z@theguardian.com</v>
      </c>
      <c r="M75" t="str">
        <f>IF(VLOOKUP(orders[[#This Row],[Customer ID]],'Customer Info'!$A:$I,4,FALSE)=0, "N/A", VLOOKUP(orders[[#This Row],[Customer ID]],'Customer Info'!$A:$I,4,FALSE))</f>
        <v>+353 (248) 428-7978</v>
      </c>
      <c r="N75" t="str">
        <f>VLOOKUP(orders[[#This Row],[Customer ID]],'Customer Info'!$A:$I,5,FALSE)</f>
        <v>4752 International Point</v>
      </c>
      <c r="O75" t="str">
        <f>VLOOKUP(orders[[#This Row],[Customer ID]],'Customer Info'!$A:$I,6,FALSE)</f>
        <v>Newmarket on Fergus</v>
      </c>
      <c r="P75" t="str">
        <f>VLOOKUP(orders[[#This Row],[Customer ID]],'Customer Info'!$A:$I,7,FALSE)</f>
        <v>Ireland</v>
      </c>
      <c r="Q75" t="str">
        <f>VLOOKUP(orders[[#This Row],[Customer ID]],'Customer Info'!$A:$I,8,FALSE)</f>
        <v>P17</v>
      </c>
      <c r="R75" s="2" t="str">
        <f>VLOOKUP(orders[[#This Row],[Customer ID]],'Customer Info'!$A:$I,9,FALSE)</f>
        <v>No</v>
      </c>
    </row>
    <row r="76" spans="1:18" x14ac:dyDescent="0.2">
      <c r="A76" s="1" t="s">
        <v>174</v>
      </c>
      <c r="B76" s="3">
        <v>44131</v>
      </c>
      <c r="C76" t="s">
        <v>175</v>
      </c>
      <c r="D76" t="s">
        <v>176</v>
      </c>
      <c r="E76">
        <v>3</v>
      </c>
      <c r="F76" s="1" t="s">
        <v>6198</v>
      </c>
      <c r="G76" t="s">
        <v>6197</v>
      </c>
      <c r="H76">
        <v>2.5</v>
      </c>
      <c r="I76">
        <v>25.874999999999996</v>
      </c>
      <c r="J76" s="2">
        <v>77.624999999999986</v>
      </c>
      <c r="K76" t="str">
        <f>VLOOKUP(orders[[#This Row],[Customer ID]],'Customer Info'!$A:$I,2,FALSE)</f>
        <v>Aurlie McCarl</v>
      </c>
      <c r="L76" t="str">
        <f>IF(VLOOKUP(orders[[#This Row],[Customer ID]],'Customer Info'!$A:$I,3,FALSE)=0, "N/A", VLOOKUP(orders[[#This Row],[Customer ID]],'Customer Info'!$A:$I,3,FALSE))</f>
        <v>N/A</v>
      </c>
      <c r="M76" t="str">
        <f>IF(VLOOKUP(orders[[#This Row],[Customer ID]],'Customer Info'!$A:$I,4,FALSE)=0, "N/A", VLOOKUP(orders[[#This Row],[Customer ID]],'Customer Info'!$A:$I,4,FALSE))</f>
        <v>+1 (504) 209-2724</v>
      </c>
      <c r="N76" t="str">
        <f>VLOOKUP(orders[[#This Row],[Customer ID]],'Customer Info'!$A:$I,5,FALSE)</f>
        <v>731 David Park</v>
      </c>
      <c r="O76" t="str">
        <f>VLOOKUP(orders[[#This Row],[Customer ID]],'Customer Info'!$A:$I,6,FALSE)</f>
        <v>New Orleans</v>
      </c>
      <c r="P76" t="str">
        <f>VLOOKUP(orders[[#This Row],[Customer ID]],'Customer Info'!$A:$I,7,FALSE)</f>
        <v>United States</v>
      </c>
      <c r="Q76">
        <f>VLOOKUP(orders[[#This Row],[Customer ID]],'Customer Info'!$A:$I,8,FALSE)</f>
        <v>70183</v>
      </c>
      <c r="R76" s="2" t="str">
        <f>VLOOKUP(orders[[#This Row],[Customer ID]],'Customer Info'!$A:$I,9,FALSE)</f>
        <v>No</v>
      </c>
    </row>
    <row r="77" spans="1:18" x14ac:dyDescent="0.2">
      <c r="A77" s="1" t="s">
        <v>177</v>
      </c>
      <c r="B77" s="3">
        <v>44362</v>
      </c>
      <c r="C77" t="s">
        <v>178</v>
      </c>
      <c r="D77" t="s">
        <v>82</v>
      </c>
      <c r="E77">
        <v>5</v>
      </c>
      <c r="F77" s="1" t="s">
        <v>6201</v>
      </c>
      <c r="G77" t="s">
        <v>6197</v>
      </c>
      <c r="H77">
        <v>0.2</v>
      </c>
      <c r="I77">
        <v>4.3650000000000002</v>
      </c>
      <c r="J77" s="2">
        <v>21.825000000000003</v>
      </c>
      <c r="K77" t="str">
        <f>VLOOKUP(orders[[#This Row],[Customer ID]],'Customer Info'!$A:$I,2,FALSE)</f>
        <v>Alikee Carryer</v>
      </c>
      <c r="L77" t="str">
        <f>IF(VLOOKUP(orders[[#This Row],[Customer ID]],'Customer Info'!$A:$I,3,FALSE)=0, "N/A", VLOOKUP(orders[[#This Row],[Customer ID]],'Customer Info'!$A:$I,3,FALSE))</f>
        <v>N/A</v>
      </c>
      <c r="M77" t="str">
        <f>IF(VLOOKUP(orders[[#This Row],[Customer ID]],'Customer Info'!$A:$I,4,FALSE)=0, "N/A", VLOOKUP(orders[[#This Row],[Customer ID]],'Customer Info'!$A:$I,4,FALSE))</f>
        <v>+1 (704) 799-5219</v>
      </c>
      <c r="N77" t="str">
        <f>VLOOKUP(orders[[#This Row],[Customer ID]],'Customer Info'!$A:$I,5,FALSE)</f>
        <v>247 Helena Drive</v>
      </c>
      <c r="O77" t="str">
        <f>VLOOKUP(orders[[#This Row],[Customer ID]],'Customer Info'!$A:$I,6,FALSE)</f>
        <v>Charlotte</v>
      </c>
      <c r="P77" t="str">
        <f>VLOOKUP(orders[[#This Row],[Customer ID]],'Customer Info'!$A:$I,7,FALSE)</f>
        <v>United States</v>
      </c>
      <c r="Q77">
        <f>VLOOKUP(orders[[#This Row],[Customer ID]],'Customer Info'!$A:$I,8,FALSE)</f>
        <v>28230</v>
      </c>
      <c r="R77" s="2" t="str">
        <f>VLOOKUP(orders[[#This Row],[Customer ID]],'Customer Info'!$A:$I,9,FALSE)</f>
        <v>Yes</v>
      </c>
    </row>
    <row r="78" spans="1:18" x14ac:dyDescent="0.2">
      <c r="A78" s="1" t="s">
        <v>179</v>
      </c>
      <c r="B78" s="3">
        <v>44396</v>
      </c>
      <c r="C78" t="s">
        <v>180</v>
      </c>
      <c r="D78" t="s">
        <v>181</v>
      </c>
      <c r="E78">
        <v>2</v>
      </c>
      <c r="F78" s="1" t="s">
        <v>6200</v>
      </c>
      <c r="G78" t="s">
        <v>6199</v>
      </c>
      <c r="H78">
        <v>0.5</v>
      </c>
      <c r="I78">
        <v>8.91</v>
      </c>
      <c r="J78" s="2">
        <v>17.82</v>
      </c>
      <c r="K78" t="str">
        <f>VLOOKUP(orders[[#This Row],[Customer ID]],'Customer Info'!$A:$I,2,FALSE)</f>
        <v>Jennifer Rangall</v>
      </c>
      <c r="L78" t="str">
        <f>IF(VLOOKUP(orders[[#This Row],[Customer ID]],'Customer Info'!$A:$I,3,FALSE)=0, "N/A", VLOOKUP(orders[[#This Row],[Customer ID]],'Customer Info'!$A:$I,3,FALSE))</f>
        <v>jrangall22@newsvine.com</v>
      </c>
      <c r="M78" t="str">
        <f>IF(VLOOKUP(orders[[#This Row],[Customer ID]],'Customer Info'!$A:$I,4,FALSE)=0, "N/A", VLOOKUP(orders[[#This Row],[Customer ID]],'Customer Info'!$A:$I,4,FALSE))</f>
        <v>+1 (781) 512-6637</v>
      </c>
      <c r="N78" t="str">
        <f>VLOOKUP(orders[[#This Row],[Customer ID]],'Customer Info'!$A:$I,5,FALSE)</f>
        <v>0 Grasskamp Lane</v>
      </c>
      <c r="O78" t="str">
        <f>VLOOKUP(orders[[#This Row],[Customer ID]],'Customer Info'!$A:$I,6,FALSE)</f>
        <v>Springfield</v>
      </c>
      <c r="P78" t="str">
        <f>VLOOKUP(orders[[#This Row],[Customer ID]],'Customer Info'!$A:$I,7,FALSE)</f>
        <v>United States</v>
      </c>
      <c r="Q78">
        <f>VLOOKUP(orders[[#This Row],[Customer ID]],'Customer Info'!$A:$I,8,FALSE)</f>
        <v>1114</v>
      </c>
      <c r="R78" s="2" t="str">
        <f>VLOOKUP(orders[[#This Row],[Customer ID]],'Customer Info'!$A:$I,9,FALSE)</f>
        <v>Yes</v>
      </c>
    </row>
    <row r="79" spans="1:18" x14ac:dyDescent="0.2">
      <c r="A79" s="1" t="s">
        <v>182</v>
      </c>
      <c r="B79" s="3">
        <v>44400</v>
      </c>
      <c r="C79" t="s">
        <v>183</v>
      </c>
      <c r="D79" t="s">
        <v>184</v>
      </c>
      <c r="E79">
        <v>6</v>
      </c>
      <c r="F79" s="1" t="s">
        <v>6196</v>
      </c>
      <c r="G79" t="s">
        <v>6202</v>
      </c>
      <c r="H79">
        <v>1</v>
      </c>
      <c r="I79">
        <v>8.9499999999999993</v>
      </c>
      <c r="J79" s="2">
        <v>53.699999999999996</v>
      </c>
      <c r="K79" t="str">
        <f>VLOOKUP(orders[[#This Row],[Customer ID]],'Customer Info'!$A:$I,2,FALSE)</f>
        <v>Kipper Boorn</v>
      </c>
      <c r="L79" t="str">
        <f>IF(VLOOKUP(orders[[#This Row],[Customer ID]],'Customer Info'!$A:$I,3,FALSE)=0, "N/A", VLOOKUP(orders[[#This Row],[Customer ID]],'Customer Info'!$A:$I,3,FALSE))</f>
        <v>kboorn23@ezinearticles.com</v>
      </c>
      <c r="M79" t="str">
        <f>IF(VLOOKUP(orders[[#This Row],[Customer ID]],'Customer Info'!$A:$I,4,FALSE)=0, "N/A", VLOOKUP(orders[[#This Row],[Customer ID]],'Customer Info'!$A:$I,4,FALSE))</f>
        <v>+353 (359) 134-1550</v>
      </c>
      <c r="N79" t="str">
        <f>VLOOKUP(orders[[#This Row],[Customer ID]],'Customer Info'!$A:$I,5,FALSE)</f>
        <v>9513 Meadow Ridge Parkway</v>
      </c>
      <c r="O79" t="str">
        <f>VLOOKUP(orders[[#This Row],[Customer ID]],'Customer Info'!$A:$I,6,FALSE)</f>
        <v>Listowel</v>
      </c>
      <c r="P79" t="str">
        <f>VLOOKUP(orders[[#This Row],[Customer ID]],'Customer Info'!$A:$I,7,FALSE)</f>
        <v>Ireland</v>
      </c>
      <c r="Q79" t="str">
        <f>VLOOKUP(orders[[#This Row],[Customer ID]],'Customer Info'!$A:$I,8,FALSE)</f>
        <v>V31</v>
      </c>
      <c r="R79" s="2" t="str">
        <f>VLOOKUP(orders[[#This Row],[Customer ID]],'Customer Info'!$A:$I,9,FALSE)</f>
        <v>Yes</v>
      </c>
    </row>
    <row r="80" spans="1:18" x14ac:dyDescent="0.2">
      <c r="A80" s="1" t="s">
        <v>185</v>
      </c>
      <c r="B80" s="3">
        <v>43855</v>
      </c>
      <c r="C80" t="s">
        <v>186</v>
      </c>
      <c r="D80" t="s">
        <v>187</v>
      </c>
      <c r="E80">
        <v>1</v>
      </c>
      <c r="F80" s="1" t="s">
        <v>6196</v>
      </c>
      <c r="G80" t="s">
        <v>6199</v>
      </c>
      <c r="H80">
        <v>0.2</v>
      </c>
      <c r="I80">
        <v>3.5849999999999995</v>
      </c>
      <c r="J80" s="2">
        <v>3.5849999999999995</v>
      </c>
      <c r="K80" t="str">
        <f>VLOOKUP(orders[[#This Row],[Customer ID]],'Customer Info'!$A:$I,2,FALSE)</f>
        <v>Melania Beadle</v>
      </c>
      <c r="L80" t="str">
        <f>IF(VLOOKUP(orders[[#This Row],[Customer ID]],'Customer Info'!$A:$I,3,FALSE)=0, "N/A", VLOOKUP(orders[[#This Row],[Customer ID]],'Customer Info'!$A:$I,3,FALSE))</f>
        <v>N/A</v>
      </c>
      <c r="M80" t="str">
        <f>IF(VLOOKUP(orders[[#This Row],[Customer ID]],'Customer Info'!$A:$I,4,FALSE)=0, "N/A", VLOOKUP(orders[[#This Row],[Customer ID]],'Customer Info'!$A:$I,4,FALSE))</f>
        <v>+353 (569) 458-9673</v>
      </c>
      <c r="N80" t="str">
        <f>VLOOKUP(orders[[#This Row],[Customer ID]],'Customer Info'!$A:$I,5,FALSE)</f>
        <v>4418 Quincy Terrace</v>
      </c>
      <c r="O80" t="str">
        <f>VLOOKUP(orders[[#This Row],[Customer ID]],'Customer Info'!$A:$I,6,FALSE)</f>
        <v>Moycullen</v>
      </c>
      <c r="P80" t="str">
        <f>VLOOKUP(orders[[#This Row],[Customer ID]],'Customer Info'!$A:$I,7,FALSE)</f>
        <v>Ireland</v>
      </c>
      <c r="Q80" t="str">
        <f>VLOOKUP(orders[[#This Row],[Customer ID]],'Customer Info'!$A:$I,8,FALSE)</f>
        <v>A41</v>
      </c>
      <c r="R80" s="2" t="str">
        <f>VLOOKUP(orders[[#This Row],[Customer ID]],'Customer Info'!$A:$I,9,FALSE)</f>
        <v>Yes</v>
      </c>
    </row>
    <row r="81" spans="1:18" x14ac:dyDescent="0.2">
      <c r="A81" s="1" t="s">
        <v>188</v>
      </c>
      <c r="B81" s="3">
        <v>43594</v>
      </c>
      <c r="C81" t="s">
        <v>189</v>
      </c>
      <c r="D81" t="s">
        <v>56</v>
      </c>
      <c r="E81">
        <v>2</v>
      </c>
      <c r="F81" s="1" t="s">
        <v>6200</v>
      </c>
      <c r="G81" t="s">
        <v>6202</v>
      </c>
      <c r="H81">
        <v>0.2</v>
      </c>
      <c r="I81">
        <v>3.645</v>
      </c>
      <c r="J81" s="2">
        <v>7.29</v>
      </c>
      <c r="K81" t="str">
        <f>VLOOKUP(orders[[#This Row],[Customer ID]],'Customer Info'!$A:$I,2,FALSE)</f>
        <v>Colene Elgey</v>
      </c>
      <c r="L81" t="str">
        <f>IF(VLOOKUP(orders[[#This Row],[Customer ID]],'Customer Info'!$A:$I,3,FALSE)=0, "N/A", VLOOKUP(orders[[#This Row],[Customer ID]],'Customer Info'!$A:$I,3,FALSE))</f>
        <v>celgey25@webs.com</v>
      </c>
      <c r="M81" t="str">
        <f>IF(VLOOKUP(orders[[#This Row],[Customer ID]],'Customer Info'!$A:$I,4,FALSE)=0, "N/A", VLOOKUP(orders[[#This Row],[Customer ID]],'Customer Info'!$A:$I,4,FALSE))</f>
        <v>+1 (432) 261-0702</v>
      </c>
      <c r="N81" t="str">
        <f>VLOOKUP(orders[[#This Row],[Customer ID]],'Customer Info'!$A:$I,5,FALSE)</f>
        <v>45 Marcy Crossing</v>
      </c>
      <c r="O81" t="str">
        <f>VLOOKUP(orders[[#This Row],[Customer ID]],'Customer Info'!$A:$I,6,FALSE)</f>
        <v>Midland</v>
      </c>
      <c r="P81" t="str">
        <f>VLOOKUP(orders[[#This Row],[Customer ID]],'Customer Info'!$A:$I,7,FALSE)</f>
        <v>United States</v>
      </c>
      <c r="Q81">
        <f>VLOOKUP(orders[[#This Row],[Customer ID]],'Customer Info'!$A:$I,8,FALSE)</f>
        <v>79705</v>
      </c>
      <c r="R81" s="2" t="str">
        <f>VLOOKUP(orders[[#This Row],[Customer ID]],'Customer Info'!$A:$I,9,FALSE)</f>
        <v>No</v>
      </c>
    </row>
    <row r="82" spans="1:18" x14ac:dyDescent="0.2">
      <c r="A82" s="1" t="s">
        <v>190</v>
      </c>
      <c r="B82" s="3">
        <v>43920</v>
      </c>
      <c r="C82" t="s">
        <v>191</v>
      </c>
      <c r="D82" t="s">
        <v>72</v>
      </c>
      <c r="E82">
        <v>6</v>
      </c>
      <c r="F82" s="1" t="s">
        <v>6198</v>
      </c>
      <c r="G82" t="s">
        <v>6197</v>
      </c>
      <c r="H82">
        <v>0.5</v>
      </c>
      <c r="I82">
        <v>6.75</v>
      </c>
      <c r="J82" s="2">
        <v>40.5</v>
      </c>
      <c r="K82" t="str">
        <f>VLOOKUP(orders[[#This Row],[Customer ID]],'Customer Info'!$A:$I,2,FALSE)</f>
        <v>Lothaire Mizzi</v>
      </c>
      <c r="L82" t="str">
        <f>IF(VLOOKUP(orders[[#This Row],[Customer ID]],'Customer Info'!$A:$I,3,FALSE)=0, "N/A", VLOOKUP(orders[[#This Row],[Customer ID]],'Customer Info'!$A:$I,3,FALSE))</f>
        <v>lmizzi26@rakuten.co.jp</v>
      </c>
      <c r="M82" t="str">
        <f>IF(VLOOKUP(orders[[#This Row],[Customer ID]],'Customer Info'!$A:$I,4,FALSE)=0, "N/A", VLOOKUP(orders[[#This Row],[Customer ID]],'Customer Info'!$A:$I,4,FALSE))</f>
        <v>+1 (214) 719-8530</v>
      </c>
      <c r="N82" t="str">
        <f>VLOOKUP(orders[[#This Row],[Customer ID]],'Customer Info'!$A:$I,5,FALSE)</f>
        <v>74 Atwood Lane</v>
      </c>
      <c r="O82" t="str">
        <f>VLOOKUP(orders[[#This Row],[Customer ID]],'Customer Info'!$A:$I,6,FALSE)</f>
        <v>Dallas</v>
      </c>
      <c r="P82" t="str">
        <f>VLOOKUP(orders[[#This Row],[Customer ID]],'Customer Info'!$A:$I,7,FALSE)</f>
        <v>United States</v>
      </c>
      <c r="Q82">
        <f>VLOOKUP(orders[[#This Row],[Customer ID]],'Customer Info'!$A:$I,8,FALSE)</f>
        <v>75323</v>
      </c>
      <c r="R82" s="2" t="str">
        <f>VLOOKUP(orders[[#This Row],[Customer ID]],'Customer Info'!$A:$I,9,FALSE)</f>
        <v>Yes</v>
      </c>
    </row>
    <row r="83" spans="1:18" x14ac:dyDescent="0.2">
      <c r="A83" s="1" t="s">
        <v>192</v>
      </c>
      <c r="B83" s="3">
        <v>44633</v>
      </c>
      <c r="C83" t="s">
        <v>193</v>
      </c>
      <c r="D83" t="s">
        <v>194</v>
      </c>
      <c r="E83">
        <v>4</v>
      </c>
      <c r="F83" s="1" t="s">
        <v>6196</v>
      </c>
      <c r="G83" t="s">
        <v>6199</v>
      </c>
      <c r="H83">
        <v>1</v>
      </c>
      <c r="I83">
        <v>11.95</v>
      </c>
      <c r="J83" s="2">
        <v>47.8</v>
      </c>
      <c r="K83" t="str">
        <f>VLOOKUP(orders[[#This Row],[Customer ID]],'Customer Info'!$A:$I,2,FALSE)</f>
        <v>Cletis Giacomazzo</v>
      </c>
      <c r="L83" t="str">
        <f>IF(VLOOKUP(orders[[#This Row],[Customer ID]],'Customer Info'!$A:$I,3,FALSE)=0, "N/A", VLOOKUP(orders[[#This Row],[Customer ID]],'Customer Info'!$A:$I,3,FALSE))</f>
        <v>cgiacomazzo27@jigsy.com</v>
      </c>
      <c r="M83" t="str">
        <f>IF(VLOOKUP(orders[[#This Row],[Customer ID]],'Customer Info'!$A:$I,4,FALSE)=0, "N/A", VLOOKUP(orders[[#This Row],[Customer ID]],'Customer Info'!$A:$I,4,FALSE))</f>
        <v>+1 (571) 703-2064</v>
      </c>
      <c r="N83" t="str">
        <f>VLOOKUP(orders[[#This Row],[Customer ID]],'Customer Info'!$A:$I,5,FALSE)</f>
        <v>817 Ridgeway Hill</v>
      </c>
      <c r="O83" t="str">
        <f>VLOOKUP(orders[[#This Row],[Customer ID]],'Customer Info'!$A:$I,6,FALSE)</f>
        <v>Dulles</v>
      </c>
      <c r="P83" t="str">
        <f>VLOOKUP(orders[[#This Row],[Customer ID]],'Customer Info'!$A:$I,7,FALSE)</f>
        <v>United States</v>
      </c>
      <c r="Q83">
        <f>VLOOKUP(orders[[#This Row],[Customer ID]],'Customer Info'!$A:$I,8,FALSE)</f>
        <v>20189</v>
      </c>
      <c r="R83" s="2" t="str">
        <f>VLOOKUP(orders[[#This Row],[Customer ID]],'Customer Info'!$A:$I,9,FALSE)</f>
        <v>No</v>
      </c>
    </row>
    <row r="84" spans="1:18" x14ac:dyDescent="0.2">
      <c r="A84" s="1" t="s">
        <v>195</v>
      </c>
      <c r="B84" s="3">
        <v>43572</v>
      </c>
      <c r="C84" t="s">
        <v>196</v>
      </c>
      <c r="D84" t="s">
        <v>197</v>
      </c>
      <c r="E84">
        <v>5</v>
      </c>
      <c r="F84" s="1" t="s">
        <v>6198</v>
      </c>
      <c r="G84" t="s">
        <v>6199</v>
      </c>
      <c r="H84">
        <v>0.5</v>
      </c>
      <c r="I84">
        <v>7.77</v>
      </c>
      <c r="J84" s="2">
        <v>38.849999999999994</v>
      </c>
      <c r="K84" t="str">
        <f>VLOOKUP(orders[[#This Row],[Customer ID]],'Customer Info'!$A:$I,2,FALSE)</f>
        <v>Ami Arnow</v>
      </c>
      <c r="L84" t="str">
        <f>IF(VLOOKUP(orders[[#This Row],[Customer ID]],'Customer Info'!$A:$I,3,FALSE)=0, "N/A", VLOOKUP(orders[[#This Row],[Customer ID]],'Customer Info'!$A:$I,3,FALSE))</f>
        <v>aarnow28@arizona.edu</v>
      </c>
      <c r="M84" t="str">
        <f>IF(VLOOKUP(orders[[#This Row],[Customer ID]],'Customer Info'!$A:$I,4,FALSE)=0, "N/A", VLOOKUP(orders[[#This Row],[Customer ID]],'Customer Info'!$A:$I,4,FALSE))</f>
        <v>+1 (650) 238-1964</v>
      </c>
      <c r="N84" t="str">
        <f>VLOOKUP(orders[[#This Row],[Customer ID]],'Customer Info'!$A:$I,5,FALSE)</f>
        <v>12 Oakridge Court</v>
      </c>
      <c r="O84" t="str">
        <f>VLOOKUP(orders[[#This Row],[Customer ID]],'Customer Info'!$A:$I,6,FALSE)</f>
        <v>Oakland</v>
      </c>
      <c r="P84" t="str">
        <f>VLOOKUP(orders[[#This Row],[Customer ID]],'Customer Info'!$A:$I,7,FALSE)</f>
        <v>United States</v>
      </c>
      <c r="Q84">
        <f>VLOOKUP(orders[[#This Row],[Customer ID]],'Customer Info'!$A:$I,8,FALSE)</f>
        <v>94627</v>
      </c>
      <c r="R84" s="2" t="str">
        <f>VLOOKUP(orders[[#This Row],[Customer ID]],'Customer Info'!$A:$I,9,FALSE)</f>
        <v>Yes</v>
      </c>
    </row>
    <row r="85" spans="1:18" x14ac:dyDescent="0.2">
      <c r="A85" s="1" t="s">
        <v>198</v>
      </c>
      <c r="B85" s="3">
        <v>43763</v>
      </c>
      <c r="C85" t="s">
        <v>199</v>
      </c>
      <c r="D85" t="s">
        <v>109</v>
      </c>
      <c r="E85">
        <v>3</v>
      </c>
      <c r="F85" s="1" t="s">
        <v>6201</v>
      </c>
      <c r="G85" t="s">
        <v>6199</v>
      </c>
      <c r="H85">
        <v>2.5</v>
      </c>
      <c r="I85">
        <v>36.454999999999998</v>
      </c>
      <c r="J85" s="2">
        <v>109.36499999999999</v>
      </c>
      <c r="K85" t="str">
        <f>VLOOKUP(orders[[#This Row],[Customer ID]],'Customer Info'!$A:$I,2,FALSE)</f>
        <v>Sheppard Yann</v>
      </c>
      <c r="L85" t="str">
        <f>IF(VLOOKUP(orders[[#This Row],[Customer ID]],'Customer Info'!$A:$I,3,FALSE)=0, "N/A", VLOOKUP(orders[[#This Row],[Customer ID]],'Customer Info'!$A:$I,3,FALSE))</f>
        <v>syann29@senate.gov</v>
      </c>
      <c r="M85" t="str">
        <f>IF(VLOOKUP(orders[[#This Row],[Customer ID]],'Customer Info'!$A:$I,4,FALSE)=0, "N/A", VLOOKUP(orders[[#This Row],[Customer ID]],'Customer Info'!$A:$I,4,FALSE))</f>
        <v>+1 (719) 803-5276</v>
      </c>
      <c r="N85" t="str">
        <f>VLOOKUP(orders[[#This Row],[Customer ID]],'Customer Info'!$A:$I,5,FALSE)</f>
        <v>4 Farmco Place</v>
      </c>
      <c r="O85" t="str">
        <f>VLOOKUP(orders[[#This Row],[Customer ID]],'Customer Info'!$A:$I,6,FALSE)</f>
        <v>Colorado Springs</v>
      </c>
      <c r="P85" t="str">
        <f>VLOOKUP(orders[[#This Row],[Customer ID]],'Customer Info'!$A:$I,7,FALSE)</f>
        <v>United States</v>
      </c>
      <c r="Q85">
        <f>VLOOKUP(orders[[#This Row],[Customer ID]],'Customer Info'!$A:$I,8,FALSE)</f>
        <v>80930</v>
      </c>
      <c r="R85" s="2" t="str">
        <f>VLOOKUP(orders[[#This Row],[Customer ID]],'Customer Info'!$A:$I,9,FALSE)</f>
        <v>Yes</v>
      </c>
    </row>
    <row r="86" spans="1:18" x14ac:dyDescent="0.2">
      <c r="A86" s="1" t="s">
        <v>200</v>
      </c>
      <c r="B86" s="3">
        <v>43721</v>
      </c>
      <c r="C86" t="s">
        <v>201</v>
      </c>
      <c r="D86" t="s">
        <v>202</v>
      </c>
      <c r="E86">
        <v>3</v>
      </c>
      <c r="F86" s="1" t="s">
        <v>6201</v>
      </c>
      <c r="G86" t="s">
        <v>6197</v>
      </c>
      <c r="H86">
        <v>2.5</v>
      </c>
      <c r="I86">
        <v>33.464999999999996</v>
      </c>
      <c r="J86" s="2">
        <v>100.39499999999998</v>
      </c>
      <c r="K86" t="str">
        <f>VLOOKUP(orders[[#This Row],[Customer ID]],'Customer Info'!$A:$I,2,FALSE)</f>
        <v>Bunny Naulls</v>
      </c>
      <c r="L86" t="str">
        <f>IF(VLOOKUP(orders[[#This Row],[Customer ID]],'Customer Info'!$A:$I,3,FALSE)=0, "N/A", VLOOKUP(orders[[#This Row],[Customer ID]],'Customer Info'!$A:$I,3,FALSE))</f>
        <v>bnaulls2a@tiny.cc</v>
      </c>
      <c r="M86" t="str">
        <f>IF(VLOOKUP(orders[[#This Row],[Customer ID]],'Customer Info'!$A:$I,4,FALSE)=0, "N/A", VLOOKUP(orders[[#This Row],[Customer ID]],'Customer Info'!$A:$I,4,FALSE))</f>
        <v>+353 (809) 128-0755</v>
      </c>
      <c r="N86" t="str">
        <f>VLOOKUP(orders[[#This Row],[Customer ID]],'Customer Info'!$A:$I,5,FALSE)</f>
        <v>595 Melby Avenue</v>
      </c>
      <c r="O86" t="str">
        <f>VLOOKUP(orders[[#This Row],[Customer ID]],'Customer Info'!$A:$I,6,FALSE)</f>
        <v>Adare</v>
      </c>
      <c r="P86" t="str">
        <f>VLOOKUP(orders[[#This Row],[Customer ID]],'Customer Info'!$A:$I,7,FALSE)</f>
        <v>Ireland</v>
      </c>
      <c r="Q86" t="str">
        <f>VLOOKUP(orders[[#This Row],[Customer ID]],'Customer Info'!$A:$I,8,FALSE)</f>
        <v>H54</v>
      </c>
      <c r="R86" s="2" t="str">
        <f>VLOOKUP(orders[[#This Row],[Customer ID]],'Customer Info'!$A:$I,9,FALSE)</f>
        <v>Yes</v>
      </c>
    </row>
    <row r="87" spans="1:18" x14ac:dyDescent="0.2">
      <c r="A87" s="1" t="s">
        <v>203</v>
      </c>
      <c r="B87" s="3">
        <v>43933</v>
      </c>
      <c r="C87" t="s">
        <v>204</v>
      </c>
      <c r="D87" t="s">
        <v>40</v>
      </c>
      <c r="E87">
        <v>4</v>
      </c>
      <c r="F87" s="1" t="s">
        <v>6196</v>
      </c>
      <c r="G87" t="s">
        <v>6202</v>
      </c>
      <c r="H87">
        <v>2.5</v>
      </c>
      <c r="I87">
        <v>20.584999999999997</v>
      </c>
      <c r="J87" s="2">
        <v>82.339999999999989</v>
      </c>
      <c r="K87" t="str">
        <f>VLOOKUP(orders[[#This Row],[Customer ID]],'Customer Info'!$A:$I,2,FALSE)</f>
        <v>Hally Lorait</v>
      </c>
      <c r="L87" t="str">
        <f>IF(VLOOKUP(orders[[#This Row],[Customer ID]],'Customer Info'!$A:$I,3,FALSE)=0, "N/A", VLOOKUP(orders[[#This Row],[Customer ID]],'Customer Info'!$A:$I,3,FALSE))</f>
        <v>N/A</v>
      </c>
      <c r="M87" t="str">
        <f>IF(VLOOKUP(orders[[#This Row],[Customer ID]],'Customer Info'!$A:$I,4,FALSE)=0, "N/A", VLOOKUP(orders[[#This Row],[Customer ID]],'Customer Info'!$A:$I,4,FALSE))</f>
        <v>+1 (716) 869-3749</v>
      </c>
      <c r="N87" t="str">
        <f>VLOOKUP(orders[[#This Row],[Customer ID]],'Customer Info'!$A:$I,5,FALSE)</f>
        <v>80 Jana Avenue</v>
      </c>
      <c r="O87" t="str">
        <f>VLOOKUP(orders[[#This Row],[Customer ID]],'Customer Info'!$A:$I,6,FALSE)</f>
        <v>Buffalo</v>
      </c>
      <c r="P87" t="str">
        <f>VLOOKUP(orders[[#This Row],[Customer ID]],'Customer Info'!$A:$I,7,FALSE)</f>
        <v>United States</v>
      </c>
      <c r="Q87">
        <f>VLOOKUP(orders[[#This Row],[Customer ID]],'Customer Info'!$A:$I,8,FALSE)</f>
        <v>14205</v>
      </c>
      <c r="R87" s="2" t="str">
        <f>VLOOKUP(orders[[#This Row],[Customer ID]],'Customer Info'!$A:$I,9,FALSE)</f>
        <v>Yes</v>
      </c>
    </row>
    <row r="88" spans="1:18" x14ac:dyDescent="0.2">
      <c r="A88" s="1" t="s">
        <v>205</v>
      </c>
      <c r="B88" s="3">
        <v>43783</v>
      </c>
      <c r="C88" t="s">
        <v>206</v>
      </c>
      <c r="D88" t="s">
        <v>88</v>
      </c>
      <c r="E88">
        <v>1</v>
      </c>
      <c r="F88" s="1" t="s">
        <v>6201</v>
      </c>
      <c r="G88" t="s">
        <v>6199</v>
      </c>
      <c r="H88">
        <v>0.5</v>
      </c>
      <c r="I88">
        <v>9.51</v>
      </c>
      <c r="J88" s="2">
        <v>9.51</v>
      </c>
      <c r="K88" t="str">
        <f>VLOOKUP(orders[[#This Row],[Customer ID]],'Customer Info'!$A:$I,2,FALSE)</f>
        <v>Zaccaria Sherewood</v>
      </c>
      <c r="L88" t="str">
        <f>IF(VLOOKUP(orders[[#This Row],[Customer ID]],'Customer Info'!$A:$I,3,FALSE)=0, "N/A", VLOOKUP(orders[[#This Row],[Customer ID]],'Customer Info'!$A:$I,3,FALSE))</f>
        <v>zsherewood2c@apache.org</v>
      </c>
      <c r="M88" t="str">
        <f>IF(VLOOKUP(orders[[#This Row],[Customer ID]],'Customer Info'!$A:$I,4,FALSE)=0, "N/A", VLOOKUP(orders[[#This Row],[Customer ID]],'Customer Info'!$A:$I,4,FALSE))</f>
        <v>+1 (209) 433-7924</v>
      </c>
      <c r="N88" t="str">
        <f>VLOOKUP(orders[[#This Row],[Customer ID]],'Customer Info'!$A:$I,5,FALSE)</f>
        <v>1325 Jay Terrace</v>
      </c>
      <c r="O88" t="str">
        <f>VLOOKUP(orders[[#This Row],[Customer ID]],'Customer Info'!$A:$I,6,FALSE)</f>
        <v>Fresno</v>
      </c>
      <c r="P88" t="str">
        <f>VLOOKUP(orders[[#This Row],[Customer ID]],'Customer Info'!$A:$I,7,FALSE)</f>
        <v>United States</v>
      </c>
      <c r="Q88">
        <f>VLOOKUP(orders[[#This Row],[Customer ID]],'Customer Info'!$A:$I,8,FALSE)</f>
        <v>93715</v>
      </c>
      <c r="R88" s="2" t="str">
        <f>VLOOKUP(orders[[#This Row],[Customer ID]],'Customer Info'!$A:$I,9,FALSE)</f>
        <v>No</v>
      </c>
    </row>
    <row r="89" spans="1:18" x14ac:dyDescent="0.2">
      <c r="A89" s="1" t="s">
        <v>207</v>
      </c>
      <c r="B89" s="3">
        <v>43664</v>
      </c>
      <c r="C89" t="s">
        <v>208</v>
      </c>
      <c r="D89" t="s">
        <v>209</v>
      </c>
      <c r="E89">
        <v>3</v>
      </c>
      <c r="F89" s="1" t="s">
        <v>6198</v>
      </c>
      <c r="G89" t="s">
        <v>6199</v>
      </c>
      <c r="H89">
        <v>2.5</v>
      </c>
      <c r="I89">
        <v>29.784999999999997</v>
      </c>
      <c r="J89" s="2">
        <v>89.35499999999999</v>
      </c>
      <c r="K89" t="str">
        <f>VLOOKUP(orders[[#This Row],[Customer ID]],'Customer Info'!$A:$I,2,FALSE)</f>
        <v>Jeffrey Dufaire</v>
      </c>
      <c r="L89" t="str">
        <f>IF(VLOOKUP(orders[[#This Row],[Customer ID]],'Customer Info'!$A:$I,3,FALSE)=0, "N/A", VLOOKUP(orders[[#This Row],[Customer ID]],'Customer Info'!$A:$I,3,FALSE))</f>
        <v>jdufaire2d@fc2.com</v>
      </c>
      <c r="M89" t="str">
        <f>IF(VLOOKUP(orders[[#This Row],[Customer ID]],'Customer Info'!$A:$I,4,FALSE)=0, "N/A", VLOOKUP(orders[[#This Row],[Customer ID]],'Customer Info'!$A:$I,4,FALSE))</f>
        <v>N/A</v>
      </c>
      <c r="N89" t="str">
        <f>VLOOKUP(orders[[#This Row],[Customer ID]],'Customer Info'!$A:$I,5,FALSE)</f>
        <v>8 Buell Junction</v>
      </c>
      <c r="O89" t="str">
        <f>VLOOKUP(orders[[#This Row],[Customer ID]],'Customer Info'!$A:$I,6,FALSE)</f>
        <v>Fort Worth</v>
      </c>
      <c r="P89" t="str">
        <f>VLOOKUP(orders[[#This Row],[Customer ID]],'Customer Info'!$A:$I,7,FALSE)</f>
        <v>United States</v>
      </c>
      <c r="Q89">
        <f>VLOOKUP(orders[[#This Row],[Customer ID]],'Customer Info'!$A:$I,8,FALSE)</f>
        <v>76121</v>
      </c>
      <c r="R89" s="2" t="str">
        <f>VLOOKUP(orders[[#This Row],[Customer ID]],'Customer Info'!$A:$I,9,FALSE)</f>
        <v>No</v>
      </c>
    </row>
    <row r="90" spans="1:18" x14ac:dyDescent="0.2">
      <c r="A90" s="1" t="s">
        <v>207</v>
      </c>
      <c r="B90" s="3">
        <v>43664</v>
      </c>
      <c r="C90" t="s">
        <v>208</v>
      </c>
      <c r="D90" t="s">
        <v>59</v>
      </c>
      <c r="E90">
        <v>4</v>
      </c>
      <c r="F90" s="1" t="s">
        <v>6198</v>
      </c>
      <c r="G90" t="s">
        <v>6202</v>
      </c>
      <c r="H90">
        <v>0.2</v>
      </c>
      <c r="I90">
        <v>2.9849999999999999</v>
      </c>
      <c r="J90" s="2">
        <v>11.94</v>
      </c>
      <c r="K90" t="str">
        <f>VLOOKUP(orders[[#This Row],[Customer ID]],'Customer Info'!$A:$I,2,FALSE)</f>
        <v>Jeffrey Dufaire</v>
      </c>
      <c r="L90" t="str">
        <f>IF(VLOOKUP(orders[[#This Row],[Customer ID]],'Customer Info'!$A:$I,3,FALSE)=0, "N/A", VLOOKUP(orders[[#This Row],[Customer ID]],'Customer Info'!$A:$I,3,FALSE))</f>
        <v>jdufaire2d@fc2.com</v>
      </c>
      <c r="M90" t="str">
        <f>IF(VLOOKUP(orders[[#This Row],[Customer ID]],'Customer Info'!$A:$I,4,FALSE)=0, "N/A", VLOOKUP(orders[[#This Row],[Customer ID]],'Customer Info'!$A:$I,4,FALSE))</f>
        <v>N/A</v>
      </c>
      <c r="N90" t="str">
        <f>VLOOKUP(orders[[#This Row],[Customer ID]],'Customer Info'!$A:$I,5,FALSE)</f>
        <v>8 Buell Junction</v>
      </c>
      <c r="O90" t="str">
        <f>VLOOKUP(orders[[#This Row],[Customer ID]],'Customer Info'!$A:$I,6,FALSE)</f>
        <v>Fort Worth</v>
      </c>
      <c r="P90" t="str">
        <f>VLOOKUP(orders[[#This Row],[Customer ID]],'Customer Info'!$A:$I,7,FALSE)</f>
        <v>United States</v>
      </c>
      <c r="Q90">
        <f>VLOOKUP(orders[[#This Row],[Customer ID]],'Customer Info'!$A:$I,8,FALSE)</f>
        <v>76121</v>
      </c>
      <c r="R90" s="2" t="str">
        <f>VLOOKUP(orders[[#This Row],[Customer ID]],'Customer Info'!$A:$I,9,FALSE)</f>
        <v>No</v>
      </c>
    </row>
    <row r="91" spans="1:18" x14ac:dyDescent="0.2">
      <c r="A91" s="1" t="s">
        <v>210</v>
      </c>
      <c r="B91" s="3">
        <v>44289</v>
      </c>
      <c r="C91" t="s">
        <v>211</v>
      </c>
      <c r="D91" t="s">
        <v>66</v>
      </c>
      <c r="E91">
        <v>3</v>
      </c>
      <c r="F91" s="1" t="s">
        <v>6198</v>
      </c>
      <c r="G91" t="s">
        <v>6197</v>
      </c>
      <c r="H91">
        <v>1</v>
      </c>
      <c r="I91">
        <v>11.25</v>
      </c>
      <c r="J91" s="2">
        <v>33.75</v>
      </c>
      <c r="K91" t="str">
        <f>VLOOKUP(orders[[#This Row],[Customer ID]],'Customer Info'!$A:$I,2,FALSE)</f>
        <v>Beitris Keaveney</v>
      </c>
      <c r="L91" t="str">
        <f>IF(VLOOKUP(orders[[#This Row],[Customer ID]],'Customer Info'!$A:$I,3,FALSE)=0, "N/A", VLOOKUP(orders[[#This Row],[Customer ID]],'Customer Info'!$A:$I,3,FALSE))</f>
        <v>bkeaveney2f@netlog.com</v>
      </c>
      <c r="M91" t="str">
        <f>IF(VLOOKUP(orders[[#This Row],[Customer ID]],'Customer Info'!$A:$I,4,FALSE)=0, "N/A", VLOOKUP(orders[[#This Row],[Customer ID]],'Customer Info'!$A:$I,4,FALSE))</f>
        <v>N/A</v>
      </c>
      <c r="N91" t="str">
        <f>VLOOKUP(orders[[#This Row],[Customer ID]],'Customer Info'!$A:$I,5,FALSE)</f>
        <v>67319 Redwing Parkway</v>
      </c>
      <c r="O91" t="str">
        <f>VLOOKUP(orders[[#This Row],[Customer ID]],'Customer Info'!$A:$I,6,FALSE)</f>
        <v>Beaumont</v>
      </c>
      <c r="P91" t="str">
        <f>VLOOKUP(orders[[#This Row],[Customer ID]],'Customer Info'!$A:$I,7,FALSE)</f>
        <v>United States</v>
      </c>
      <c r="Q91">
        <f>VLOOKUP(orders[[#This Row],[Customer ID]],'Customer Info'!$A:$I,8,FALSE)</f>
        <v>77705</v>
      </c>
      <c r="R91" s="2" t="str">
        <f>VLOOKUP(orders[[#This Row],[Customer ID]],'Customer Info'!$A:$I,9,FALSE)</f>
        <v>No</v>
      </c>
    </row>
    <row r="92" spans="1:18" x14ac:dyDescent="0.2">
      <c r="A92" s="1" t="s">
        <v>212</v>
      </c>
      <c r="B92" s="3">
        <v>44284</v>
      </c>
      <c r="C92" t="s">
        <v>213</v>
      </c>
      <c r="D92" t="s">
        <v>194</v>
      </c>
      <c r="E92">
        <v>3</v>
      </c>
      <c r="F92" s="1" t="s">
        <v>6196</v>
      </c>
      <c r="G92" t="s">
        <v>6199</v>
      </c>
      <c r="H92">
        <v>1</v>
      </c>
      <c r="I92">
        <v>11.95</v>
      </c>
      <c r="J92" s="2">
        <v>35.849999999999994</v>
      </c>
      <c r="K92" t="str">
        <f>VLOOKUP(orders[[#This Row],[Customer ID]],'Customer Info'!$A:$I,2,FALSE)</f>
        <v>Elna Grise</v>
      </c>
      <c r="L92" t="str">
        <f>IF(VLOOKUP(orders[[#This Row],[Customer ID]],'Customer Info'!$A:$I,3,FALSE)=0, "N/A", VLOOKUP(orders[[#This Row],[Customer ID]],'Customer Info'!$A:$I,3,FALSE))</f>
        <v>egrise2g@cargocollective.com</v>
      </c>
      <c r="M92" t="str">
        <f>IF(VLOOKUP(orders[[#This Row],[Customer ID]],'Customer Info'!$A:$I,4,FALSE)=0, "N/A", VLOOKUP(orders[[#This Row],[Customer ID]],'Customer Info'!$A:$I,4,FALSE))</f>
        <v>N/A</v>
      </c>
      <c r="N92" t="str">
        <f>VLOOKUP(orders[[#This Row],[Customer ID]],'Customer Info'!$A:$I,5,FALSE)</f>
        <v>92 Becker Circle</v>
      </c>
      <c r="O92" t="str">
        <f>VLOOKUP(orders[[#This Row],[Customer ID]],'Customer Info'!$A:$I,6,FALSE)</f>
        <v>Reno</v>
      </c>
      <c r="P92" t="str">
        <f>VLOOKUP(orders[[#This Row],[Customer ID]],'Customer Info'!$A:$I,7,FALSE)</f>
        <v>United States</v>
      </c>
      <c r="Q92">
        <f>VLOOKUP(orders[[#This Row],[Customer ID]],'Customer Info'!$A:$I,8,FALSE)</f>
        <v>89519</v>
      </c>
      <c r="R92" s="2" t="str">
        <f>VLOOKUP(orders[[#This Row],[Customer ID]],'Customer Info'!$A:$I,9,FALSE)</f>
        <v>No</v>
      </c>
    </row>
    <row r="93" spans="1:18" x14ac:dyDescent="0.2">
      <c r="A93" s="1" t="s">
        <v>214</v>
      </c>
      <c r="B93" s="3">
        <v>44545</v>
      </c>
      <c r="C93" t="s">
        <v>215</v>
      </c>
      <c r="D93" t="s">
        <v>11</v>
      </c>
      <c r="E93">
        <v>6</v>
      </c>
      <c r="F93" s="1" t="s">
        <v>6198</v>
      </c>
      <c r="G93" t="s">
        <v>6199</v>
      </c>
      <c r="H93">
        <v>1</v>
      </c>
      <c r="I93">
        <v>12.95</v>
      </c>
      <c r="J93" s="2">
        <v>77.699999999999989</v>
      </c>
      <c r="K93" t="str">
        <f>VLOOKUP(orders[[#This Row],[Customer ID]],'Customer Info'!$A:$I,2,FALSE)</f>
        <v>Torie Gottelier</v>
      </c>
      <c r="L93" t="str">
        <f>IF(VLOOKUP(orders[[#This Row],[Customer ID]],'Customer Info'!$A:$I,3,FALSE)=0, "N/A", VLOOKUP(orders[[#This Row],[Customer ID]],'Customer Info'!$A:$I,3,FALSE))</f>
        <v>tgottelier2h@vistaprint.com</v>
      </c>
      <c r="M93" t="str">
        <f>IF(VLOOKUP(orders[[#This Row],[Customer ID]],'Customer Info'!$A:$I,4,FALSE)=0, "N/A", VLOOKUP(orders[[#This Row],[Customer ID]],'Customer Info'!$A:$I,4,FALSE))</f>
        <v>+1 (816) 743-8492</v>
      </c>
      <c r="N93" t="str">
        <f>VLOOKUP(orders[[#This Row],[Customer ID]],'Customer Info'!$A:$I,5,FALSE)</f>
        <v>426 Division Avenue</v>
      </c>
      <c r="O93" t="str">
        <f>VLOOKUP(orders[[#This Row],[Customer ID]],'Customer Info'!$A:$I,6,FALSE)</f>
        <v>Kansas City</v>
      </c>
      <c r="P93" t="str">
        <f>VLOOKUP(orders[[#This Row],[Customer ID]],'Customer Info'!$A:$I,7,FALSE)</f>
        <v>United States</v>
      </c>
      <c r="Q93">
        <f>VLOOKUP(orders[[#This Row],[Customer ID]],'Customer Info'!$A:$I,8,FALSE)</f>
        <v>64136</v>
      </c>
      <c r="R93" s="2" t="str">
        <f>VLOOKUP(orders[[#This Row],[Customer ID]],'Customer Info'!$A:$I,9,FALSE)</f>
        <v>No</v>
      </c>
    </row>
    <row r="94" spans="1:18" x14ac:dyDescent="0.2">
      <c r="A94" s="1" t="s">
        <v>216</v>
      </c>
      <c r="B94" s="3">
        <v>43971</v>
      </c>
      <c r="C94" t="s">
        <v>217</v>
      </c>
      <c r="D94" t="s">
        <v>11</v>
      </c>
      <c r="E94">
        <v>4</v>
      </c>
      <c r="F94" s="1" t="s">
        <v>6198</v>
      </c>
      <c r="G94" t="s">
        <v>6199</v>
      </c>
      <c r="H94">
        <v>1</v>
      </c>
      <c r="I94">
        <v>12.95</v>
      </c>
      <c r="J94" s="2">
        <v>51.8</v>
      </c>
      <c r="K94" t="str">
        <f>VLOOKUP(orders[[#This Row],[Customer ID]],'Customer Info'!$A:$I,2,FALSE)</f>
        <v>Loydie Langlais</v>
      </c>
      <c r="L94" t="str">
        <f>IF(VLOOKUP(orders[[#This Row],[Customer ID]],'Customer Info'!$A:$I,3,FALSE)=0, "N/A", VLOOKUP(orders[[#This Row],[Customer ID]],'Customer Info'!$A:$I,3,FALSE))</f>
        <v>N/A</v>
      </c>
      <c r="M94" t="str">
        <f>IF(VLOOKUP(orders[[#This Row],[Customer ID]],'Customer Info'!$A:$I,4,FALSE)=0, "N/A", VLOOKUP(orders[[#This Row],[Customer ID]],'Customer Info'!$A:$I,4,FALSE))</f>
        <v>+353 (576) 222-5069</v>
      </c>
      <c r="N94" t="str">
        <f>VLOOKUP(orders[[#This Row],[Customer ID]],'Customer Info'!$A:$I,5,FALSE)</f>
        <v>290 Ilene Street</v>
      </c>
      <c r="O94" t="str">
        <f>VLOOKUP(orders[[#This Row],[Customer ID]],'Customer Info'!$A:$I,6,FALSE)</f>
        <v>Crumlin</v>
      </c>
      <c r="P94" t="str">
        <f>VLOOKUP(orders[[#This Row],[Customer ID]],'Customer Info'!$A:$I,7,FALSE)</f>
        <v>Ireland</v>
      </c>
      <c r="Q94" t="str">
        <f>VLOOKUP(orders[[#This Row],[Customer ID]],'Customer Info'!$A:$I,8,FALSE)</f>
        <v>D6W</v>
      </c>
      <c r="R94" s="2" t="str">
        <f>VLOOKUP(orders[[#This Row],[Customer ID]],'Customer Info'!$A:$I,9,FALSE)</f>
        <v>Yes</v>
      </c>
    </row>
    <row r="95" spans="1:18" x14ac:dyDescent="0.2">
      <c r="A95" s="1" t="s">
        <v>218</v>
      </c>
      <c r="B95" s="3">
        <v>44137</v>
      </c>
      <c r="C95" t="s">
        <v>219</v>
      </c>
      <c r="D95" t="s">
        <v>176</v>
      </c>
      <c r="E95">
        <v>4</v>
      </c>
      <c r="F95" s="1" t="s">
        <v>6198</v>
      </c>
      <c r="G95" t="s">
        <v>6197</v>
      </c>
      <c r="H95">
        <v>2.5</v>
      </c>
      <c r="I95">
        <v>25.874999999999996</v>
      </c>
      <c r="J95" s="2">
        <v>103.49999999999999</v>
      </c>
      <c r="K95" t="str">
        <f>VLOOKUP(orders[[#This Row],[Customer ID]],'Customer Info'!$A:$I,2,FALSE)</f>
        <v>Adham Greenhead</v>
      </c>
      <c r="L95" t="str">
        <f>IF(VLOOKUP(orders[[#This Row],[Customer ID]],'Customer Info'!$A:$I,3,FALSE)=0, "N/A", VLOOKUP(orders[[#This Row],[Customer ID]],'Customer Info'!$A:$I,3,FALSE))</f>
        <v>agreenhead2j@dailymail.co.uk</v>
      </c>
      <c r="M95" t="str">
        <f>IF(VLOOKUP(orders[[#This Row],[Customer ID]],'Customer Info'!$A:$I,4,FALSE)=0, "N/A", VLOOKUP(orders[[#This Row],[Customer ID]],'Customer Info'!$A:$I,4,FALSE))</f>
        <v>+1 (951) 797-0738</v>
      </c>
      <c r="N95" t="str">
        <f>VLOOKUP(orders[[#This Row],[Customer ID]],'Customer Info'!$A:$I,5,FALSE)</f>
        <v>0062 Spenser Place</v>
      </c>
      <c r="O95" t="str">
        <f>VLOOKUP(orders[[#This Row],[Customer ID]],'Customer Info'!$A:$I,6,FALSE)</f>
        <v>Corona</v>
      </c>
      <c r="P95" t="str">
        <f>VLOOKUP(orders[[#This Row],[Customer ID]],'Customer Info'!$A:$I,7,FALSE)</f>
        <v>United States</v>
      </c>
      <c r="Q95">
        <f>VLOOKUP(orders[[#This Row],[Customer ID]],'Customer Info'!$A:$I,8,FALSE)</f>
        <v>92878</v>
      </c>
      <c r="R95" s="2" t="str">
        <f>VLOOKUP(orders[[#This Row],[Customer ID]],'Customer Info'!$A:$I,9,FALSE)</f>
        <v>No</v>
      </c>
    </row>
    <row r="96" spans="1:18" x14ac:dyDescent="0.2">
      <c r="A96" s="1" t="s">
        <v>220</v>
      </c>
      <c r="B96" s="3">
        <v>44037</v>
      </c>
      <c r="C96" t="s">
        <v>221</v>
      </c>
      <c r="D96" t="s">
        <v>142</v>
      </c>
      <c r="E96">
        <v>3</v>
      </c>
      <c r="F96" s="1" t="s">
        <v>6200</v>
      </c>
      <c r="G96" t="s">
        <v>6199</v>
      </c>
      <c r="H96">
        <v>1</v>
      </c>
      <c r="I96">
        <v>14.85</v>
      </c>
      <c r="J96" s="2">
        <v>44.55</v>
      </c>
      <c r="K96" t="str">
        <f>VLOOKUP(orders[[#This Row],[Customer ID]],'Customer Info'!$A:$I,2,FALSE)</f>
        <v>Hamish MacSherry</v>
      </c>
      <c r="L96" t="str">
        <f>IF(VLOOKUP(orders[[#This Row],[Customer ID]],'Customer Info'!$A:$I,3,FALSE)=0, "N/A", VLOOKUP(orders[[#This Row],[Customer ID]],'Customer Info'!$A:$I,3,FALSE))</f>
        <v>N/A</v>
      </c>
      <c r="M96" t="str">
        <f>IF(VLOOKUP(orders[[#This Row],[Customer ID]],'Customer Info'!$A:$I,4,FALSE)=0, "N/A", VLOOKUP(orders[[#This Row],[Customer ID]],'Customer Info'!$A:$I,4,FALSE))</f>
        <v>+1 (512) 430-4374</v>
      </c>
      <c r="N96" t="str">
        <f>VLOOKUP(orders[[#This Row],[Customer ID]],'Customer Info'!$A:$I,5,FALSE)</f>
        <v>7 Brentwood Plaza</v>
      </c>
      <c r="O96" t="str">
        <f>VLOOKUP(orders[[#This Row],[Customer ID]],'Customer Info'!$A:$I,6,FALSE)</f>
        <v>Austin</v>
      </c>
      <c r="P96" t="str">
        <f>VLOOKUP(orders[[#This Row],[Customer ID]],'Customer Info'!$A:$I,7,FALSE)</f>
        <v>United States</v>
      </c>
      <c r="Q96">
        <f>VLOOKUP(orders[[#This Row],[Customer ID]],'Customer Info'!$A:$I,8,FALSE)</f>
        <v>78759</v>
      </c>
      <c r="R96" s="2" t="str">
        <f>VLOOKUP(orders[[#This Row],[Customer ID]],'Customer Info'!$A:$I,9,FALSE)</f>
        <v>Yes</v>
      </c>
    </row>
    <row r="97" spans="1:18" x14ac:dyDescent="0.2">
      <c r="A97" s="1" t="s">
        <v>222</v>
      </c>
      <c r="B97" s="3">
        <v>43538</v>
      </c>
      <c r="C97" t="s">
        <v>223</v>
      </c>
      <c r="D97" t="s">
        <v>181</v>
      </c>
      <c r="E97">
        <v>4</v>
      </c>
      <c r="F97" s="1" t="s">
        <v>6200</v>
      </c>
      <c r="G97" t="s">
        <v>6199</v>
      </c>
      <c r="H97">
        <v>0.5</v>
      </c>
      <c r="I97">
        <v>8.91</v>
      </c>
      <c r="J97" s="2">
        <v>35.64</v>
      </c>
      <c r="K97" t="str">
        <f>VLOOKUP(orders[[#This Row],[Customer ID]],'Customer Info'!$A:$I,2,FALSE)</f>
        <v>Else Langcaster</v>
      </c>
      <c r="L97" t="str">
        <f>IF(VLOOKUP(orders[[#This Row],[Customer ID]],'Customer Info'!$A:$I,3,FALSE)=0, "N/A", VLOOKUP(orders[[#This Row],[Customer ID]],'Customer Info'!$A:$I,3,FALSE))</f>
        <v>elangcaster2l@spotify.com</v>
      </c>
      <c r="M97" t="str">
        <f>IF(VLOOKUP(orders[[#This Row],[Customer ID]],'Customer Info'!$A:$I,4,FALSE)=0, "N/A", VLOOKUP(orders[[#This Row],[Customer ID]],'Customer Info'!$A:$I,4,FALSE))</f>
        <v>+44 (547) 590-3103</v>
      </c>
      <c r="N97" t="str">
        <f>VLOOKUP(orders[[#This Row],[Customer ID]],'Customer Info'!$A:$I,5,FALSE)</f>
        <v>3658 Jenna Street</v>
      </c>
      <c r="O97" t="str">
        <f>VLOOKUP(orders[[#This Row],[Customer ID]],'Customer Info'!$A:$I,6,FALSE)</f>
        <v>Normanton</v>
      </c>
      <c r="P97" t="str">
        <f>VLOOKUP(orders[[#This Row],[Customer ID]],'Customer Info'!$A:$I,7,FALSE)</f>
        <v>United Kingdom</v>
      </c>
      <c r="Q97" t="str">
        <f>VLOOKUP(orders[[#This Row],[Customer ID]],'Customer Info'!$A:$I,8,FALSE)</f>
        <v>LE15</v>
      </c>
      <c r="R97" s="2" t="str">
        <f>VLOOKUP(orders[[#This Row],[Customer ID]],'Customer Info'!$A:$I,9,FALSE)</f>
        <v>Yes</v>
      </c>
    </row>
    <row r="98" spans="1:18" x14ac:dyDescent="0.2">
      <c r="A98" s="1" t="s">
        <v>224</v>
      </c>
      <c r="B98" s="3">
        <v>44014</v>
      </c>
      <c r="C98" t="s">
        <v>225</v>
      </c>
      <c r="D98" t="s">
        <v>59</v>
      </c>
      <c r="E98">
        <v>6</v>
      </c>
      <c r="F98" s="1" t="s">
        <v>6198</v>
      </c>
      <c r="G98" t="s">
        <v>6202</v>
      </c>
      <c r="H98">
        <v>0.2</v>
      </c>
      <c r="I98">
        <v>2.9849999999999999</v>
      </c>
      <c r="J98" s="2">
        <v>17.91</v>
      </c>
      <c r="K98" t="str">
        <f>VLOOKUP(orders[[#This Row],[Customer ID]],'Customer Info'!$A:$I,2,FALSE)</f>
        <v>Rudy Farquharson</v>
      </c>
      <c r="L98" t="str">
        <f>IF(VLOOKUP(orders[[#This Row],[Customer ID]],'Customer Info'!$A:$I,3,FALSE)=0, "N/A", VLOOKUP(orders[[#This Row],[Customer ID]],'Customer Info'!$A:$I,3,FALSE))</f>
        <v>N/A</v>
      </c>
      <c r="M98" t="str">
        <f>IF(VLOOKUP(orders[[#This Row],[Customer ID]],'Customer Info'!$A:$I,4,FALSE)=0, "N/A", VLOOKUP(orders[[#This Row],[Customer ID]],'Customer Info'!$A:$I,4,FALSE))</f>
        <v>N/A</v>
      </c>
      <c r="N98" t="str">
        <f>VLOOKUP(orders[[#This Row],[Customer ID]],'Customer Info'!$A:$I,5,FALSE)</f>
        <v>30178 Claremont Road</v>
      </c>
      <c r="O98" t="str">
        <f>VLOOKUP(orders[[#This Row],[Customer ID]],'Customer Info'!$A:$I,6,FALSE)</f>
        <v>Charlesland</v>
      </c>
      <c r="P98" t="str">
        <f>VLOOKUP(orders[[#This Row],[Customer ID]],'Customer Info'!$A:$I,7,FALSE)</f>
        <v>Ireland</v>
      </c>
      <c r="Q98" t="str">
        <f>VLOOKUP(orders[[#This Row],[Customer ID]],'Customer Info'!$A:$I,8,FALSE)</f>
        <v>A63</v>
      </c>
      <c r="R98" s="2" t="str">
        <f>VLOOKUP(orders[[#This Row],[Customer ID]],'Customer Info'!$A:$I,9,FALSE)</f>
        <v>Yes</v>
      </c>
    </row>
    <row r="99" spans="1:18" x14ac:dyDescent="0.2">
      <c r="A99" s="1" t="s">
        <v>226</v>
      </c>
      <c r="B99" s="3">
        <v>43816</v>
      </c>
      <c r="C99" t="s">
        <v>227</v>
      </c>
      <c r="D99" t="s">
        <v>176</v>
      </c>
      <c r="E99">
        <v>6</v>
      </c>
      <c r="F99" s="1" t="s">
        <v>6198</v>
      </c>
      <c r="G99" t="s">
        <v>6197</v>
      </c>
      <c r="H99">
        <v>2.5</v>
      </c>
      <c r="I99">
        <v>25.874999999999996</v>
      </c>
      <c r="J99" s="2">
        <v>155.24999999999997</v>
      </c>
      <c r="K99" t="str">
        <f>VLOOKUP(orders[[#This Row],[Customer ID]],'Customer Info'!$A:$I,2,FALSE)</f>
        <v>Norene Magauran</v>
      </c>
      <c r="L99" t="str">
        <f>IF(VLOOKUP(orders[[#This Row],[Customer ID]],'Customer Info'!$A:$I,3,FALSE)=0, "N/A", VLOOKUP(orders[[#This Row],[Customer ID]],'Customer Info'!$A:$I,3,FALSE))</f>
        <v>nmagauran2n@51.la</v>
      </c>
      <c r="M99" t="str">
        <f>IF(VLOOKUP(orders[[#This Row],[Customer ID]],'Customer Info'!$A:$I,4,FALSE)=0, "N/A", VLOOKUP(orders[[#This Row],[Customer ID]],'Customer Info'!$A:$I,4,FALSE))</f>
        <v>N/A</v>
      </c>
      <c r="N99" t="str">
        <f>VLOOKUP(orders[[#This Row],[Customer ID]],'Customer Info'!$A:$I,5,FALSE)</f>
        <v>567 Artisan Place</v>
      </c>
      <c r="O99" t="str">
        <f>VLOOKUP(orders[[#This Row],[Customer ID]],'Customer Info'!$A:$I,6,FALSE)</f>
        <v>Fresno</v>
      </c>
      <c r="P99" t="str">
        <f>VLOOKUP(orders[[#This Row],[Customer ID]],'Customer Info'!$A:$I,7,FALSE)</f>
        <v>United States</v>
      </c>
      <c r="Q99">
        <f>VLOOKUP(orders[[#This Row],[Customer ID]],'Customer Info'!$A:$I,8,FALSE)</f>
        <v>93762</v>
      </c>
      <c r="R99" s="2" t="str">
        <f>VLOOKUP(orders[[#This Row],[Customer ID]],'Customer Info'!$A:$I,9,FALSE)</f>
        <v>No</v>
      </c>
    </row>
    <row r="100" spans="1:18" x14ac:dyDescent="0.2">
      <c r="A100" s="1" t="s">
        <v>228</v>
      </c>
      <c r="B100" s="3">
        <v>44171</v>
      </c>
      <c r="C100" t="s">
        <v>229</v>
      </c>
      <c r="D100" t="s">
        <v>59</v>
      </c>
      <c r="E100">
        <v>2</v>
      </c>
      <c r="F100" s="1" t="s">
        <v>6198</v>
      </c>
      <c r="G100" t="s">
        <v>6202</v>
      </c>
      <c r="H100">
        <v>0.2</v>
      </c>
      <c r="I100">
        <v>2.9849999999999999</v>
      </c>
      <c r="J100" s="2">
        <v>5.97</v>
      </c>
      <c r="K100" t="str">
        <f>VLOOKUP(orders[[#This Row],[Customer ID]],'Customer Info'!$A:$I,2,FALSE)</f>
        <v>Vicki Kirdsch</v>
      </c>
      <c r="L100" t="str">
        <f>IF(VLOOKUP(orders[[#This Row],[Customer ID]],'Customer Info'!$A:$I,3,FALSE)=0, "N/A", VLOOKUP(orders[[#This Row],[Customer ID]],'Customer Info'!$A:$I,3,FALSE))</f>
        <v>vkirdsch2o@google.fr</v>
      </c>
      <c r="M100" t="str">
        <f>IF(VLOOKUP(orders[[#This Row],[Customer ID]],'Customer Info'!$A:$I,4,FALSE)=0, "N/A", VLOOKUP(orders[[#This Row],[Customer ID]],'Customer Info'!$A:$I,4,FALSE))</f>
        <v>N/A</v>
      </c>
      <c r="N100" t="str">
        <f>VLOOKUP(orders[[#This Row],[Customer ID]],'Customer Info'!$A:$I,5,FALSE)</f>
        <v>0263 Golf Street</v>
      </c>
      <c r="O100" t="str">
        <f>VLOOKUP(orders[[#This Row],[Customer ID]],'Customer Info'!$A:$I,6,FALSE)</f>
        <v>Saint Louis</v>
      </c>
      <c r="P100" t="str">
        <f>VLOOKUP(orders[[#This Row],[Customer ID]],'Customer Info'!$A:$I,7,FALSE)</f>
        <v>United States</v>
      </c>
      <c r="Q100">
        <f>VLOOKUP(orders[[#This Row],[Customer ID]],'Customer Info'!$A:$I,8,FALSE)</f>
        <v>63150</v>
      </c>
      <c r="R100" s="2" t="str">
        <f>VLOOKUP(orders[[#This Row],[Customer ID]],'Customer Info'!$A:$I,9,FALSE)</f>
        <v>No</v>
      </c>
    </row>
    <row r="101" spans="1:18" x14ac:dyDescent="0.2">
      <c r="A101" s="1" t="s">
        <v>230</v>
      </c>
      <c r="B101" s="3">
        <v>44259</v>
      </c>
      <c r="C101" t="s">
        <v>231</v>
      </c>
      <c r="D101" t="s">
        <v>72</v>
      </c>
      <c r="E101">
        <v>2</v>
      </c>
      <c r="F101" s="1" t="s">
        <v>6198</v>
      </c>
      <c r="G101" t="s">
        <v>6197</v>
      </c>
      <c r="H101">
        <v>0.5</v>
      </c>
      <c r="I101">
        <v>6.75</v>
      </c>
      <c r="J101" s="2">
        <v>13.5</v>
      </c>
      <c r="K101" t="str">
        <f>VLOOKUP(orders[[#This Row],[Customer ID]],'Customer Info'!$A:$I,2,FALSE)</f>
        <v>Ilysa Whapple</v>
      </c>
      <c r="L101" t="str">
        <f>IF(VLOOKUP(orders[[#This Row],[Customer ID]],'Customer Info'!$A:$I,3,FALSE)=0, "N/A", VLOOKUP(orders[[#This Row],[Customer ID]],'Customer Info'!$A:$I,3,FALSE))</f>
        <v>iwhapple2p@com.com</v>
      </c>
      <c r="M101" t="str">
        <f>IF(VLOOKUP(orders[[#This Row],[Customer ID]],'Customer Info'!$A:$I,4,FALSE)=0, "N/A", VLOOKUP(orders[[#This Row],[Customer ID]],'Customer Info'!$A:$I,4,FALSE))</f>
        <v>+1 (559) 522-1152</v>
      </c>
      <c r="N101" t="str">
        <f>VLOOKUP(orders[[#This Row],[Customer ID]],'Customer Info'!$A:$I,5,FALSE)</f>
        <v>41598 Everett Drive</v>
      </c>
      <c r="O101" t="str">
        <f>VLOOKUP(orders[[#This Row],[Customer ID]],'Customer Info'!$A:$I,6,FALSE)</f>
        <v>Fresno</v>
      </c>
      <c r="P101" t="str">
        <f>VLOOKUP(orders[[#This Row],[Customer ID]],'Customer Info'!$A:$I,7,FALSE)</f>
        <v>United States</v>
      </c>
      <c r="Q101">
        <f>VLOOKUP(orders[[#This Row],[Customer ID]],'Customer Info'!$A:$I,8,FALSE)</f>
        <v>93726</v>
      </c>
      <c r="R101" s="2" t="str">
        <f>VLOOKUP(orders[[#This Row],[Customer ID]],'Customer Info'!$A:$I,9,FALSE)</f>
        <v>No</v>
      </c>
    </row>
    <row r="102" spans="1:18" x14ac:dyDescent="0.2">
      <c r="A102" s="1" t="s">
        <v>232</v>
      </c>
      <c r="B102" s="3">
        <v>44394</v>
      </c>
      <c r="C102" t="s">
        <v>233</v>
      </c>
      <c r="D102" t="s">
        <v>59</v>
      </c>
      <c r="E102">
        <v>1</v>
      </c>
      <c r="F102" s="1" t="s">
        <v>6198</v>
      </c>
      <c r="G102" t="s">
        <v>6202</v>
      </c>
      <c r="H102">
        <v>0.2</v>
      </c>
      <c r="I102">
        <v>2.9849999999999999</v>
      </c>
      <c r="J102" s="2">
        <v>2.9849999999999999</v>
      </c>
      <c r="K102" t="str">
        <f>VLOOKUP(orders[[#This Row],[Customer ID]],'Customer Info'!$A:$I,2,FALSE)</f>
        <v>Ruy Cancellieri</v>
      </c>
      <c r="L102" t="str">
        <f>IF(VLOOKUP(orders[[#This Row],[Customer ID]],'Customer Info'!$A:$I,3,FALSE)=0, "N/A", VLOOKUP(orders[[#This Row],[Customer ID]],'Customer Info'!$A:$I,3,FALSE))</f>
        <v>N/A</v>
      </c>
      <c r="M102" t="str">
        <f>IF(VLOOKUP(orders[[#This Row],[Customer ID]],'Customer Info'!$A:$I,4,FALSE)=0, "N/A", VLOOKUP(orders[[#This Row],[Customer ID]],'Customer Info'!$A:$I,4,FALSE))</f>
        <v>+353 (338) 743-8327</v>
      </c>
      <c r="N102" t="str">
        <f>VLOOKUP(orders[[#This Row],[Customer ID]],'Customer Info'!$A:$I,5,FALSE)</f>
        <v>251 Welch Parkway</v>
      </c>
      <c r="O102" t="str">
        <f>VLOOKUP(orders[[#This Row],[Customer ID]],'Customer Info'!$A:$I,6,FALSE)</f>
        <v>Confey</v>
      </c>
      <c r="P102" t="str">
        <f>VLOOKUP(orders[[#This Row],[Customer ID]],'Customer Info'!$A:$I,7,FALSE)</f>
        <v>Ireland</v>
      </c>
      <c r="Q102" t="str">
        <f>VLOOKUP(orders[[#This Row],[Customer ID]],'Customer Info'!$A:$I,8,FALSE)</f>
        <v>A86</v>
      </c>
      <c r="R102" s="2" t="str">
        <f>VLOOKUP(orders[[#This Row],[Customer ID]],'Customer Info'!$A:$I,9,FALSE)</f>
        <v>No</v>
      </c>
    </row>
    <row r="103" spans="1:18" x14ac:dyDescent="0.2">
      <c r="A103" s="1" t="s">
        <v>234</v>
      </c>
      <c r="B103" s="3">
        <v>44139</v>
      </c>
      <c r="C103" t="s">
        <v>235</v>
      </c>
      <c r="D103" t="s">
        <v>82</v>
      </c>
      <c r="E103">
        <v>3</v>
      </c>
      <c r="F103" s="1" t="s">
        <v>6201</v>
      </c>
      <c r="G103" t="s">
        <v>6197</v>
      </c>
      <c r="H103">
        <v>0.2</v>
      </c>
      <c r="I103">
        <v>4.3650000000000002</v>
      </c>
      <c r="J103" s="2">
        <v>13.095000000000001</v>
      </c>
      <c r="K103" t="str">
        <f>VLOOKUP(orders[[#This Row],[Customer ID]],'Customer Info'!$A:$I,2,FALSE)</f>
        <v>Aube Follett</v>
      </c>
      <c r="L103" t="str">
        <f>IF(VLOOKUP(orders[[#This Row],[Customer ID]],'Customer Info'!$A:$I,3,FALSE)=0, "N/A", VLOOKUP(orders[[#This Row],[Customer ID]],'Customer Info'!$A:$I,3,FALSE))</f>
        <v>N/A</v>
      </c>
      <c r="M103" t="str">
        <f>IF(VLOOKUP(orders[[#This Row],[Customer ID]],'Customer Info'!$A:$I,4,FALSE)=0, "N/A", VLOOKUP(orders[[#This Row],[Customer ID]],'Customer Info'!$A:$I,4,FALSE))</f>
        <v>+1 (614) 370-6392</v>
      </c>
      <c r="N103" t="str">
        <f>VLOOKUP(orders[[#This Row],[Customer ID]],'Customer Info'!$A:$I,5,FALSE)</f>
        <v>8671 David Park</v>
      </c>
      <c r="O103" t="str">
        <f>VLOOKUP(orders[[#This Row],[Customer ID]],'Customer Info'!$A:$I,6,FALSE)</f>
        <v>Columbus</v>
      </c>
      <c r="P103" t="str">
        <f>VLOOKUP(orders[[#This Row],[Customer ID]],'Customer Info'!$A:$I,7,FALSE)</f>
        <v>United States</v>
      </c>
      <c r="Q103">
        <f>VLOOKUP(orders[[#This Row],[Customer ID]],'Customer Info'!$A:$I,8,FALSE)</f>
        <v>43210</v>
      </c>
      <c r="R103" s="2" t="str">
        <f>VLOOKUP(orders[[#This Row],[Customer ID]],'Customer Info'!$A:$I,9,FALSE)</f>
        <v>Yes</v>
      </c>
    </row>
    <row r="104" spans="1:18" x14ac:dyDescent="0.2">
      <c r="A104" s="1" t="s">
        <v>236</v>
      </c>
      <c r="B104" s="3">
        <v>44291</v>
      </c>
      <c r="C104" t="s">
        <v>237</v>
      </c>
      <c r="D104" t="s">
        <v>120</v>
      </c>
      <c r="E104">
        <v>2</v>
      </c>
      <c r="F104" s="1" t="s">
        <v>6198</v>
      </c>
      <c r="G104" t="s">
        <v>6199</v>
      </c>
      <c r="H104">
        <v>0.2</v>
      </c>
      <c r="I104">
        <v>3.8849999999999998</v>
      </c>
      <c r="J104" s="2">
        <v>7.77</v>
      </c>
      <c r="K104" t="str">
        <f>VLOOKUP(orders[[#This Row],[Customer ID]],'Customer Info'!$A:$I,2,FALSE)</f>
        <v>Rudiger Di Bartolomeo</v>
      </c>
      <c r="L104" t="str">
        <f>IF(VLOOKUP(orders[[#This Row],[Customer ID]],'Customer Info'!$A:$I,3,FALSE)=0, "N/A", VLOOKUP(orders[[#This Row],[Customer ID]],'Customer Info'!$A:$I,3,FALSE))</f>
        <v>N/A</v>
      </c>
      <c r="M104" t="str">
        <f>IF(VLOOKUP(orders[[#This Row],[Customer ID]],'Customer Info'!$A:$I,4,FALSE)=0, "N/A", VLOOKUP(orders[[#This Row],[Customer ID]],'Customer Info'!$A:$I,4,FALSE))</f>
        <v>+1 (209) 148-6668</v>
      </c>
      <c r="N104" t="str">
        <f>VLOOKUP(orders[[#This Row],[Customer ID]],'Customer Info'!$A:$I,5,FALSE)</f>
        <v>7700 Melby Park</v>
      </c>
      <c r="O104" t="str">
        <f>VLOOKUP(orders[[#This Row],[Customer ID]],'Customer Info'!$A:$I,6,FALSE)</f>
        <v>Stockton</v>
      </c>
      <c r="P104" t="str">
        <f>VLOOKUP(orders[[#This Row],[Customer ID]],'Customer Info'!$A:$I,7,FALSE)</f>
        <v>United States</v>
      </c>
      <c r="Q104">
        <f>VLOOKUP(orders[[#This Row],[Customer ID]],'Customer Info'!$A:$I,8,FALSE)</f>
        <v>95205</v>
      </c>
      <c r="R104" s="2" t="str">
        <f>VLOOKUP(orders[[#This Row],[Customer ID]],'Customer Info'!$A:$I,9,FALSE)</f>
        <v>Yes</v>
      </c>
    </row>
    <row r="105" spans="1:18" x14ac:dyDescent="0.2">
      <c r="A105" s="1" t="s">
        <v>238</v>
      </c>
      <c r="B105" s="3">
        <v>43891</v>
      </c>
      <c r="C105" t="s">
        <v>239</v>
      </c>
      <c r="D105" t="s">
        <v>114</v>
      </c>
      <c r="E105">
        <v>5</v>
      </c>
      <c r="F105" s="1" t="s">
        <v>6201</v>
      </c>
      <c r="G105" t="s">
        <v>6202</v>
      </c>
      <c r="H105">
        <v>2.5</v>
      </c>
      <c r="I105">
        <v>29.784999999999997</v>
      </c>
      <c r="J105" s="2">
        <v>148.92499999999998</v>
      </c>
      <c r="K105" t="str">
        <f>VLOOKUP(orders[[#This Row],[Customer ID]],'Customer Info'!$A:$I,2,FALSE)</f>
        <v>Nickey Youles</v>
      </c>
      <c r="L105" t="str">
        <f>IF(VLOOKUP(orders[[#This Row],[Customer ID]],'Customer Info'!$A:$I,3,FALSE)=0, "N/A", VLOOKUP(orders[[#This Row],[Customer ID]],'Customer Info'!$A:$I,3,FALSE))</f>
        <v>nyoules2t@reference.com</v>
      </c>
      <c r="M105" t="str">
        <f>IF(VLOOKUP(orders[[#This Row],[Customer ID]],'Customer Info'!$A:$I,4,FALSE)=0, "N/A", VLOOKUP(orders[[#This Row],[Customer ID]],'Customer Info'!$A:$I,4,FALSE))</f>
        <v>+353 (641) 846-7654</v>
      </c>
      <c r="N105" t="str">
        <f>VLOOKUP(orders[[#This Row],[Customer ID]],'Customer Info'!$A:$I,5,FALSE)</f>
        <v>12461 Dryden Pass</v>
      </c>
      <c r="O105" t="str">
        <f>VLOOKUP(orders[[#This Row],[Customer ID]],'Customer Info'!$A:$I,6,FALSE)</f>
        <v>Edgeworthstown</v>
      </c>
      <c r="P105" t="str">
        <f>VLOOKUP(orders[[#This Row],[Customer ID]],'Customer Info'!$A:$I,7,FALSE)</f>
        <v>Ireland</v>
      </c>
      <c r="Q105" t="str">
        <f>VLOOKUP(orders[[#This Row],[Customer ID]],'Customer Info'!$A:$I,8,FALSE)</f>
        <v>E25</v>
      </c>
      <c r="R105" s="2" t="str">
        <f>VLOOKUP(orders[[#This Row],[Customer ID]],'Customer Info'!$A:$I,9,FALSE)</f>
        <v>Yes</v>
      </c>
    </row>
    <row r="106" spans="1:18" x14ac:dyDescent="0.2">
      <c r="A106" s="1" t="s">
        <v>240</v>
      </c>
      <c r="B106" s="3">
        <v>44488</v>
      </c>
      <c r="C106" t="s">
        <v>241</v>
      </c>
      <c r="D106" t="s">
        <v>18</v>
      </c>
      <c r="E106">
        <v>3</v>
      </c>
      <c r="F106" s="1" t="s">
        <v>6201</v>
      </c>
      <c r="G106" t="s">
        <v>6202</v>
      </c>
      <c r="H106">
        <v>1</v>
      </c>
      <c r="I106">
        <v>12.95</v>
      </c>
      <c r="J106" s="2">
        <v>38.849999999999994</v>
      </c>
      <c r="K106" t="str">
        <f>VLOOKUP(orders[[#This Row],[Customer ID]],'Customer Info'!$A:$I,2,FALSE)</f>
        <v>Dyanna Aizikovitz</v>
      </c>
      <c r="L106" t="str">
        <f>IF(VLOOKUP(orders[[#This Row],[Customer ID]],'Customer Info'!$A:$I,3,FALSE)=0, "N/A", VLOOKUP(orders[[#This Row],[Customer ID]],'Customer Info'!$A:$I,3,FALSE))</f>
        <v>daizikovitz2u@answers.com</v>
      </c>
      <c r="M106" t="str">
        <f>IF(VLOOKUP(orders[[#This Row],[Customer ID]],'Customer Info'!$A:$I,4,FALSE)=0, "N/A", VLOOKUP(orders[[#This Row],[Customer ID]],'Customer Info'!$A:$I,4,FALSE))</f>
        <v>+353 (766) 141-6317</v>
      </c>
      <c r="N106" t="str">
        <f>VLOOKUP(orders[[#This Row],[Customer ID]],'Customer Info'!$A:$I,5,FALSE)</f>
        <v>7 Northland Court</v>
      </c>
      <c r="O106" t="str">
        <f>VLOOKUP(orders[[#This Row],[Customer ID]],'Customer Info'!$A:$I,6,FALSE)</f>
        <v>Leixlip</v>
      </c>
      <c r="P106" t="str">
        <f>VLOOKUP(orders[[#This Row],[Customer ID]],'Customer Info'!$A:$I,7,FALSE)</f>
        <v>Ireland</v>
      </c>
      <c r="Q106" t="str">
        <f>VLOOKUP(orders[[#This Row],[Customer ID]],'Customer Info'!$A:$I,8,FALSE)</f>
        <v>A86</v>
      </c>
      <c r="R106" s="2" t="str">
        <f>VLOOKUP(orders[[#This Row],[Customer ID]],'Customer Info'!$A:$I,9,FALSE)</f>
        <v>Yes</v>
      </c>
    </row>
    <row r="107" spans="1:18" x14ac:dyDescent="0.2">
      <c r="A107" s="1" t="s">
        <v>242</v>
      </c>
      <c r="B107" s="3">
        <v>44750</v>
      </c>
      <c r="C107" t="s">
        <v>243</v>
      </c>
      <c r="D107" t="s">
        <v>167</v>
      </c>
      <c r="E107">
        <v>4</v>
      </c>
      <c r="F107" s="1" t="s">
        <v>6196</v>
      </c>
      <c r="G107" t="s">
        <v>6197</v>
      </c>
      <c r="H107">
        <v>0.2</v>
      </c>
      <c r="I107">
        <v>2.9849999999999999</v>
      </c>
      <c r="J107" s="2">
        <v>11.94</v>
      </c>
      <c r="K107" t="str">
        <f>VLOOKUP(orders[[#This Row],[Customer ID]],'Customer Info'!$A:$I,2,FALSE)</f>
        <v>Bram Revel</v>
      </c>
      <c r="L107" t="str">
        <f>IF(VLOOKUP(orders[[#This Row],[Customer ID]],'Customer Info'!$A:$I,3,FALSE)=0, "N/A", VLOOKUP(orders[[#This Row],[Customer ID]],'Customer Info'!$A:$I,3,FALSE))</f>
        <v>brevel2v@fastcompany.com</v>
      </c>
      <c r="M107" t="str">
        <f>IF(VLOOKUP(orders[[#This Row],[Customer ID]],'Customer Info'!$A:$I,4,FALSE)=0, "N/A", VLOOKUP(orders[[#This Row],[Customer ID]],'Customer Info'!$A:$I,4,FALSE))</f>
        <v>+1 (585) 775-6952</v>
      </c>
      <c r="N107" t="str">
        <f>VLOOKUP(orders[[#This Row],[Customer ID]],'Customer Info'!$A:$I,5,FALSE)</f>
        <v>6168 Westend Plaza</v>
      </c>
      <c r="O107" t="str">
        <f>VLOOKUP(orders[[#This Row],[Customer ID]],'Customer Info'!$A:$I,6,FALSE)</f>
        <v>Rochester</v>
      </c>
      <c r="P107" t="str">
        <f>VLOOKUP(orders[[#This Row],[Customer ID]],'Customer Info'!$A:$I,7,FALSE)</f>
        <v>United States</v>
      </c>
      <c r="Q107">
        <f>VLOOKUP(orders[[#This Row],[Customer ID]],'Customer Info'!$A:$I,8,FALSE)</f>
        <v>14652</v>
      </c>
      <c r="R107" s="2" t="str">
        <f>VLOOKUP(orders[[#This Row],[Customer ID]],'Customer Info'!$A:$I,9,FALSE)</f>
        <v>No</v>
      </c>
    </row>
    <row r="108" spans="1:18" x14ac:dyDescent="0.2">
      <c r="A108" s="1" t="s">
        <v>244</v>
      </c>
      <c r="B108" s="3">
        <v>43694</v>
      </c>
      <c r="C108" t="s">
        <v>245</v>
      </c>
      <c r="D108" t="s">
        <v>101</v>
      </c>
      <c r="E108">
        <v>6</v>
      </c>
      <c r="F108" s="1" t="s">
        <v>6201</v>
      </c>
      <c r="G108" t="s">
        <v>6197</v>
      </c>
      <c r="H108">
        <v>1</v>
      </c>
      <c r="I108">
        <v>14.55</v>
      </c>
      <c r="J108" s="2">
        <v>87.300000000000011</v>
      </c>
      <c r="K108" t="str">
        <f>VLOOKUP(orders[[#This Row],[Customer ID]],'Customer Info'!$A:$I,2,FALSE)</f>
        <v>Emiline Priddis</v>
      </c>
      <c r="L108" t="str">
        <f>IF(VLOOKUP(orders[[#This Row],[Customer ID]],'Customer Info'!$A:$I,3,FALSE)=0, "N/A", VLOOKUP(orders[[#This Row],[Customer ID]],'Customer Info'!$A:$I,3,FALSE))</f>
        <v>epriddis2w@nationalgeographic.com</v>
      </c>
      <c r="M108" t="str">
        <f>IF(VLOOKUP(orders[[#This Row],[Customer ID]],'Customer Info'!$A:$I,4,FALSE)=0, "N/A", VLOOKUP(orders[[#This Row],[Customer ID]],'Customer Info'!$A:$I,4,FALSE))</f>
        <v>+1 (205) 133-0205</v>
      </c>
      <c r="N108" t="str">
        <f>VLOOKUP(orders[[#This Row],[Customer ID]],'Customer Info'!$A:$I,5,FALSE)</f>
        <v>62 Amoth Terrace</v>
      </c>
      <c r="O108" t="str">
        <f>VLOOKUP(orders[[#This Row],[Customer ID]],'Customer Info'!$A:$I,6,FALSE)</f>
        <v>Tuscaloosa</v>
      </c>
      <c r="P108" t="str">
        <f>VLOOKUP(orders[[#This Row],[Customer ID]],'Customer Info'!$A:$I,7,FALSE)</f>
        <v>United States</v>
      </c>
      <c r="Q108">
        <f>VLOOKUP(orders[[#This Row],[Customer ID]],'Customer Info'!$A:$I,8,FALSE)</f>
        <v>35487</v>
      </c>
      <c r="R108" s="2" t="str">
        <f>VLOOKUP(orders[[#This Row],[Customer ID]],'Customer Info'!$A:$I,9,FALSE)</f>
        <v>No</v>
      </c>
    </row>
    <row r="109" spans="1:18" x14ac:dyDescent="0.2">
      <c r="A109" s="1" t="s">
        <v>246</v>
      </c>
      <c r="B109" s="3">
        <v>43982</v>
      </c>
      <c r="C109" t="s">
        <v>247</v>
      </c>
      <c r="D109" t="s">
        <v>72</v>
      </c>
      <c r="E109">
        <v>6</v>
      </c>
      <c r="F109" s="1" t="s">
        <v>6198</v>
      </c>
      <c r="G109" t="s">
        <v>6197</v>
      </c>
      <c r="H109">
        <v>0.5</v>
      </c>
      <c r="I109">
        <v>6.75</v>
      </c>
      <c r="J109" s="2">
        <v>40.5</v>
      </c>
      <c r="K109" t="str">
        <f>VLOOKUP(orders[[#This Row],[Customer ID]],'Customer Info'!$A:$I,2,FALSE)</f>
        <v>Queenie Veel</v>
      </c>
      <c r="L109" t="str">
        <f>IF(VLOOKUP(orders[[#This Row],[Customer ID]],'Customer Info'!$A:$I,3,FALSE)=0, "N/A", VLOOKUP(orders[[#This Row],[Customer ID]],'Customer Info'!$A:$I,3,FALSE))</f>
        <v>qveel2x@jugem.jp</v>
      </c>
      <c r="M109" t="str">
        <f>IF(VLOOKUP(orders[[#This Row],[Customer ID]],'Customer Info'!$A:$I,4,FALSE)=0, "N/A", VLOOKUP(orders[[#This Row],[Customer ID]],'Customer Info'!$A:$I,4,FALSE))</f>
        <v>+1 (713) 750-9202</v>
      </c>
      <c r="N109" t="str">
        <f>VLOOKUP(orders[[#This Row],[Customer ID]],'Customer Info'!$A:$I,5,FALSE)</f>
        <v>378 Shopko Center</v>
      </c>
      <c r="O109" t="str">
        <f>VLOOKUP(orders[[#This Row],[Customer ID]],'Customer Info'!$A:$I,6,FALSE)</f>
        <v>Houston</v>
      </c>
      <c r="P109" t="str">
        <f>VLOOKUP(orders[[#This Row],[Customer ID]],'Customer Info'!$A:$I,7,FALSE)</f>
        <v>United States</v>
      </c>
      <c r="Q109">
        <f>VLOOKUP(orders[[#This Row],[Customer ID]],'Customer Info'!$A:$I,8,FALSE)</f>
        <v>77260</v>
      </c>
      <c r="R109" s="2" t="str">
        <f>VLOOKUP(orders[[#This Row],[Customer ID]],'Customer Info'!$A:$I,9,FALSE)</f>
        <v>Yes</v>
      </c>
    </row>
    <row r="110" spans="1:18" x14ac:dyDescent="0.2">
      <c r="A110" s="1" t="s">
        <v>248</v>
      </c>
      <c r="B110" s="3">
        <v>43956</v>
      </c>
      <c r="C110" t="s">
        <v>249</v>
      </c>
      <c r="D110" t="s">
        <v>250</v>
      </c>
      <c r="E110">
        <v>2</v>
      </c>
      <c r="F110" s="1" t="s">
        <v>6200</v>
      </c>
      <c r="G110" t="s">
        <v>6202</v>
      </c>
      <c r="H110">
        <v>1</v>
      </c>
      <c r="I110">
        <v>12.15</v>
      </c>
      <c r="J110" s="2">
        <v>24.3</v>
      </c>
      <c r="K110" t="str">
        <f>VLOOKUP(orders[[#This Row],[Customer ID]],'Customer Info'!$A:$I,2,FALSE)</f>
        <v>Lind Conyers</v>
      </c>
      <c r="L110" t="str">
        <f>IF(VLOOKUP(orders[[#This Row],[Customer ID]],'Customer Info'!$A:$I,3,FALSE)=0, "N/A", VLOOKUP(orders[[#This Row],[Customer ID]],'Customer Info'!$A:$I,3,FALSE))</f>
        <v>lconyers2y@twitter.com</v>
      </c>
      <c r="M110" t="str">
        <f>IF(VLOOKUP(orders[[#This Row],[Customer ID]],'Customer Info'!$A:$I,4,FALSE)=0, "N/A", VLOOKUP(orders[[#This Row],[Customer ID]],'Customer Info'!$A:$I,4,FALSE))</f>
        <v>+1 (915) 476-5712</v>
      </c>
      <c r="N110" t="str">
        <f>VLOOKUP(orders[[#This Row],[Customer ID]],'Customer Info'!$A:$I,5,FALSE)</f>
        <v>778 Summer Ridge Junction</v>
      </c>
      <c r="O110" t="str">
        <f>VLOOKUP(orders[[#This Row],[Customer ID]],'Customer Info'!$A:$I,6,FALSE)</f>
        <v>El Paso</v>
      </c>
      <c r="P110" t="str">
        <f>VLOOKUP(orders[[#This Row],[Customer ID]],'Customer Info'!$A:$I,7,FALSE)</f>
        <v>United States</v>
      </c>
      <c r="Q110">
        <f>VLOOKUP(orders[[#This Row],[Customer ID]],'Customer Info'!$A:$I,8,FALSE)</f>
        <v>88514</v>
      </c>
      <c r="R110" s="2" t="str">
        <f>VLOOKUP(orders[[#This Row],[Customer ID]],'Customer Info'!$A:$I,9,FALSE)</f>
        <v>No</v>
      </c>
    </row>
    <row r="111" spans="1:18" x14ac:dyDescent="0.2">
      <c r="A111" s="1" t="s">
        <v>251</v>
      </c>
      <c r="B111" s="3">
        <v>43569</v>
      </c>
      <c r="C111" t="s">
        <v>252</v>
      </c>
      <c r="D111" t="s">
        <v>27</v>
      </c>
      <c r="E111">
        <v>3</v>
      </c>
      <c r="F111" s="1" t="s">
        <v>6196</v>
      </c>
      <c r="G111" t="s">
        <v>6197</v>
      </c>
      <c r="H111">
        <v>0.5</v>
      </c>
      <c r="I111">
        <v>5.97</v>
      </c>
      <c r="J111" s="2">
        <v>17.91</v>
      </c>
      <c r="K111" t="str">
        <f>VLOOKUP(orders[[#This Row],[Customer ID]],'Customer Info'!$A:$I,2,FALSE)</f>
        <v>Pen Wye</v>
      </c>
      <c r="L111" t="str">
        <f>IF(VLOOKUP(orders[[#This Row],[Customer ID]],'Customer Info'!$A:$I,3,FALSE)=0, "N/A", VLOOKUP(orders[[#This Row],[Customer ID]],'Customer Info'!$A:$I,3,FALSE))</f>
        <v>pwye2z@dagondesign.com</v>
      </c>
      <c r="M111" t="str">
        <f>IF(VLOOKUP(orders[[#This Row],[Customer ID]],'Customer Info'!$A:$I,4,FALSE)=0, "N/A", VLOOKUP(orders[[#This Row],[Customer ID]],'Customer Info'!$A:$I,4,FALSE))</f>
        <v>+1 (719) 620-1128</v>
      </c>
      <c r="N111" t="str">
        <f>VLOOKUP(orders[[#This Row],[Customer ID]],'Customer Info'!$A:$I,5,FALSE)</f>
        <v>7 Dorton Terrace</v>
      </c>
      <c r="O111" t="str">
        <f>VLOOKUP(orders[[#This Row],[Customer ID]],'Customer Info'!$A:$I,6,FALSE)</f>
        <v>Colorado Springs</v>
      </c>
      <c r="P111" t="str">
        <f>VLOOKUP(orders[[#This Row],[Customer ID]],'Customer Info'!$A:$I,7,FALSE)</f>
        <v>United States</v>
      </c>
      <c r="Q111">
        <f>VLOOKUP(orders[[#This Row],[Customer ID]],'Customer Info'!$A:$I,8,FALSE)</f>
        <v>80935</v>
      </c>
      <c r="R111" s="2" t="str">
        <f>VLOOKUP(orders[[#This Row],[Customer ID]],'Customer Info'!$A:$I,9,FALSE)</f>
        <v>Yes</v>
      </c>
    </row>
    <row r="112" spans="1:18" x14ac:dyDescent="0.2">
      <c r="A112" s="1" t="s">
        <v>253</v>
      </c>
      <c r="B112" s="3">
        <v>44041</v>
      </c>
      <c r="C112" t="s">
        <v>254</v>
      </c>
      <c r="D112" t="s">
        <v>72</v>
      </c>
      <c r="E112">
        <v>4</v>
      </c>
      <c r="F112" s="1" t="s">
        <v>6198</v>
      </c>
      <c r="G112" t="s">
        <v>6197</v>
      </c>
      <c r="H112">
        <v>0.5</v>
      </c>
      <c r="I112">
        <v>6.75</v>
      </c>
      <c r="J112" s="2">
        <v>27</v>
      </c>
      <c r="K112" t="str">
        <f>VLOOKUP(orders[[#This Row],[Customer ID]],'Customer Info'!$A:$I,2,FALSE)</f>
        <v>Isahella Hagland</v>
      </c>
      <c r="L112" t="str">
        <f>IF(VLOOKUP(orders[[#This Row],[Customer ID]],'Customer Info'!$A:$I,3,FALSE)=0, "N/A", VLOOKUP(orders[[#This Row],[Customer ID]],'Customer Info'!$A:$I,3,FALSE))</f>
        <v>N/A</v>
      </c>
      <c r="M112" t="str">
        <f>IF(VLOOKUP(orders[[#This Row],[Customer ID]],'Customer Info'!$A:$I,4,FALSE)=0, "N/A", VLOOKUP(orders[[#This Row],[Customer ID]],'Customer Info'!$A:$I,4,FALSE))</f>
        <v>+1 (260) 613-2279</v>
      </c>
      <c r="N112" t="str">
        <f>VLOOKUP(orders[[#This Row],[Customer ID]],'Customer Info'!$A:$I,5,FALSE)</f>
        <v>07 Roxbury Street</v>
      </c>
      <c r="O112" t="str">
        <f>VLOOKUP(orders[[#This Row],[Customer ID]],'Customer Info'!$A:$I,6,FALSE)</f>
        <v>Fort Wayne</v>
      </c>
      <c r="P112" t="str">
        <f>VLOOKUP(orders[[#This Row],[Customer ID]],'Customer Info'!$A:$I,7,FALSE)</f>
        <v>United States</v>
      </c>
      <c r="Q112">
        <f>VLOOKUP(orders[[#This Row],[Customer ID]],'Customer Info'!$A:$I,8,FALSE)</f>
        <v>46862</v>
      </c>
      <c r="R112" s="2" t="str">
        <f>VLOOKUP(orders[[#This Row],[Customer ID]],'Customer Info'!$A:$I,9,FALSE)</f>
        <v>No</v>
      </c>
    </row>
    <row r="113" spans="1:18" x14ac:dyDescent="0.2">
      <c r="A113" s="1" t="s">
        <v>255</v>
      </c>
      <c r="B113" s="3">
        <v>43811</v>
      </c>
      <c r="C113" t="s">
        <v>256</v>
      </c>
      <c r="D113" t="s">
        <v>128</v>
      </c>
      <c r="E113">
        <v>1</v>
      </c>
      <c r="F113" s="1" t="s">
        <v>6201</v>
      </c>
      <c r="G113" t="s">
        <v>6202</v>
      </c>
      <c r="H113">
        <v>0.5</v>
      </c>
      <c r="I113">
        <v>7.77</v>
      </c>
      <c r="J113" s="2">
        <v>7.77</v>
      </c>
      <c r="K113" t="str">
        <f>VLOOKUP(orders[[#This Row],[Customer ID]],'Customer Info'!$A:$I,2,FALSE)</f>
        <v>Terry Sheryn</v>
      </c>
      <c r="L113" t="str">
        <f>IF(VLOOKUP(orders[[#This Row],[Customer ID]],'Customer Info'!$A:$I,3,FALSE)=0, "N/A", VLOOKUP(orders[[#This Row],[Customer ID]],'Customer Info'!$A:$I,3,FALSE))</f>
        <v>tsheryn31@mtv.com</v>
      </c>
      <c r="M113" t="str">
        <f>IF(VLOOKUP(orders[[#This Row],[Customer ID]],'Customer Info'!$A:$I,4,FALSE)=0, "N/A", VLOOKUP(orders[[#This Row],[Customer ID]],'Customer Info'!$A:$I,4,FALSE))</f>
        <v>+1 (516) 826-3780</v>
      </c>
      <c r="N113" t="str">
        <f>VLOOKUP(orders[[#This Row],[Customer ID]],'Customer Info'!$A:$I,5,FALSE)</f>
        <v>58147 Eagle Crest Court</v>
      </c>
      <c r="O113" t="str">
        <f>VLOOKUP(orders[[#This Row],[Customer ID]],'Customer Info'!$A:$I,6,FALSE)</f>
        <v>Port Washington</v>
      </c>
      <c r="P113" t="str">
        <f>VLOOKUP(orders[[#This Row],[Customer ID]],'Customer Info'!$A:$I,7,FALSE)</f>
        <v>United States</v>
      </c>
      <c r="Q113">
        <f>VLOOKUP(orders[[#This Row],[Customer ID]],'Customer Info'!$A:$I,8,FALSE)</f>
        <v>11054</v>
      </c>
      <c r="R113" s="2" t="str">
        <f>VLOOKUP(orders[[#This Row],[Customer ID]],'Customer Info'!$A:$I,9,FALSE)</f>
        <v>Yes</v>
      </c>
    </row>
    <row r="114" spans="1:18" x14ac:dyDescent="0.2">
      <c r="A114" s="1" t="s">
        <v>257</v>
      </c>
      <c r="B114" s="3">
        <v>44727</v>
      </c>
      <c r="C114" t="s">
        <v>258</v>
      </c>
      <c r="D114" t="s">
        <v>259</v>
      </c>
      <c r="E114">
        <v>3</v>
      </c>
      <c r="F114" s="1" t="s">
        <v>6200</v>
      </c>
      <c r="G114" t="s">
        <v>6199</v>
      </c>
      <c r="H114">
        <v>0.2</v>
      </c>
      <c r="I114">
        <v>4.4550000000000001</v>
      </c>
      <c r="J114" s="2">
        <v>13.365</v>
      </c>
      <c r="K114" t="str">
        <f>VLOOKUP(orders[[#This Row],[Customer ID]],'Customer Info'!$A:$I,2,FALSE)</f>
        <v>Marie-jeanne Redgrave</v>
      </c>
      <c r="L114" t="str">
        <f>IF(VLOOKUP(orders[[#This Row],[Customer ID]],'Customer Info'!$A:$I,3,FALSE)=0, "N/A", VLOOKUP(orders[[#This Row],[Customer ID]],'Customer Info'!$A:$I,3,FALSE))</f>
        <v>mredgrave32@cargocollective.com</v>
      </c>
      <c r="M114" t="str">
        <f>IF(VLOOKUP(orders[[#This Row],[Customer ID]],'Customer Info'!$A:$I,4,FALSE)=0, "N/A", VLOOKUP(orders[[#This Row],[Customer ID]],'Customer Info'!$A:$I,4,FALSE))</f>
        <v>+1 (413) 691-2892</v>
      </c>
      <c r="N114" t="str">
        <f>VLOOKUP(orders[[#This Row],[Customer ID]],'Customer Info'!$A:$I,5,FALSE)</f>
        <v>61022 Helena Street</v>
      </c>
      <c r="O114" t="str">
        <f>VLOOKUP(orders[[#This Row],[Customer ID]],'Customer Info'!$A:$I,6,FALSE)</f>
        <v>Springfield</v>
      </c>
      <c r="P114" t="str">
        <f>VLOOKUP(orders[[#This Row],[Customer ID]],'Customer Info'!$A:$I,7,FALSE)</f>
        <v>United States</v>
      </c>
      <c r="Q114">
        <f>VLOOKUP(orders[[#This Row],[Customer ID]],'Customer Info'!$A:$I,8,FALSE)</f>
        <v>1105</v>
      </c>
      <c r="R114" s="2" t="str">
        <f>VLOOKUP(orders[[#This Row],[Customer ID]],'Customer Info'!$A:$I,9,FALSE)</f>
        <v>Yes</v>
      </c>
    </row>
    <row r="115" spans="1:18" x14ac:dyDescent="0.2">
      <c r="A115" s="1" t="s">
        <v>260</v>
      </c>
      <c r="B115" s="3">
        <v>43642</v>
      </c>
      <c r="C115" t="s">
        <v>261</v>
      </c>
      <c r="D115" t="s">
        <v>151</v>
      </c>
      <c r="E115">
        <v>5</v>
      </c>
      <c r="F115" s="1" t="s">
        <v>6196</v>
      </c>
      <c r="G115" t="s">
        <v>6202</v>
      </c>
      <c r="H115">
        <v>0.5</v>
      </c>
      <c r="I115">
        <v>5.3699999999999992</v>
      </c>
      <c r="J115" s="2">
        <v>26.849999999999994</v>
      </c>
      <c r="K115" t="str">
        <f>VLOOKUP(orders[[#This Row],[Customer ID]],'Customer Info'!$A:$I,2,FALSE)</f>
        <v>Betty Fominov</v>
      </c>
      <c r="L115" t="str">
        <f>IF(VLOOKUP(orders[[#This Row],[Customer ID]],'Customer Info'!$A:$I,3,FALSE)=0, "N/A", VLOOKUP(orders[[#This Row],[Customer ID]],'Customer Info'!$A:$I,3,FALSE))</f>
        <v>bfominov33@yale.edu</v>
      </c>
      <c r="M115" t="str">
        <f>IF(VLOOKUP(orders[[#This Row],[Customer ID]],'Customer Info'!$A:$I,4,FALSE)=0, "N/A", VLOOKUP(orders[[#This Row],[Customer ID]],'Customer Info'!$A:$I,4,FALSE))</f>
        <v>N/A</v>
      </c>
      <c r="N115" t="str">
        <f>VLOOKUP(orders[[#This Row],[Customer ID]],'Customer Info'!$A:$I,5,FALSE)</f>
        <v>305 Tennyson Court</v>
      </c>
      <c r="O115" t="str">
        <f>VLOOKUP(orders[[#This Row],[Customer ID]],'Customer Info'!$A:$I,6,FALSE)</f>
        <v>Pensacola</v>
      </c>
      <c r="P115" t="str">
        <f>VLOOKUP(orders[[#This Row],[Customer ID]],'Customer Info'!$A:$I,7,FALSE)</f>
        <v>United States</v>
      </c>
      <c r="Q115">
        <f>VLOOKUP(orders[[#This Row],[Customer ID]],'Customer Info'!$A:$I,8,FALSE)</f>
        <v>32575</v>
      </c>
      <c r="R115" s="2" t="str">
        <f>VLOOKUP(orders[[#This Row],[Customer ID]],'Customer Info'!$A:$I,9,FALSE)</f>
        <v>No</v>
      </c>
    </row>
    <row r="116" spans="1:18" x14ac:dyDescent="0.2">
      <c r="A116" s="1" t="s">
        <v>262</v>
      </c>
      <c r="B116" s="3">
        <v>44481</v>
      </c>
      <c r="C116" t="s">
        <v>263</v>
      </c>
      <c r="D116" t="s">
        <v>66</v>
      </c>
      <c r="E116">
        <v>1</v>
      </c>
      <c r="F116" s="1" t="s">
        <v>6198</v>
      </c>
      <c r="G116" t="s">
        <v>6197</v>
      </c>
      <c r="H116">
        <v>1</v>
      </c>
      <c r="I116">
        <v>11.25</v>
      </c>
      <c r="J116" s="2">
        <v>11.25</v>
      </c>
      <c r="K116" t="str">
        <f>VLOOKUP(orders[[#This Row],[Customer ID]],'Customer Info'!$A:$I,2,FALSE)</f>
        <v>Shawnee Critchlow</v>
      </c>
      <c r="L116" t="str">
        <f>IF(VLOOKUP(orders[[#This Row],[Customer ID]],'Customer Info'!$A:$I,3,FALSE)=0, "N/A", VLOOKUP(orders[[#This Row],[Customer ID]],'Customer Info'!$A:$I,3,FALSE))</f>
        <v>scritchlow34@un.org</v>
      </c>
      <c r="M116" t="str">
        <f>IF(VLOOKUP(orders[[#This Row],[Customer ID]],'Customer Info'!$A:$I,4,FALSE)=0, "N/A", VLOOKUP(orders[[#This Row],[Customer ID]],'Customer Info'!$A:$I,4,FALSE))</f>
        <v>+1 (804) 428-7292</v>
      </c>
      <c r="N116" t="str">
        <f>VLOOKUP(orders[[#This Row],[Customer ID]],'Customer Info'!$A:$I,5,FALSE)</f>
        <v>6886 Oxford Hill</v>
      </c>
      <c r="O116" t="str">
        <f>VLOOKUP(orders[[#This Row],[Customer ID]],'Customer Info'!$A:$I,6,FALSE)</f>
        <v>Richmond</v>
      </c>
      <c r="P116" t="str">
        <f>VLOOKUP(orders[[#This Row],[Customer ID]],'Customer Info'!$A:$I,7,FALSE)</f>
        <v>United States</v>
      </c>
      <c r="Q116">
        <f>VLOOKUP(orders[[#This Row],[Customer ID]],'Customer Info'!$A:$I,8,FALSE)</f>
        <v>23242</v>
      </c>
      <c r="R116" s="2" t="str">
        <f>VLOOKUP(orders[[#This Row],[Customer ID]],'Customer Info'!$A:$I,9,FALSE)</f>
        <v>No</v>
      </c>
    </row>
    <row r="117" spans="1:18" x14ac:dyDescent="0.2">
      <c r="A117" s="1" t="s">
        <v>264</v>
      </c>
      <c r="B117" s="3">
        <v>43556</v>
      </c>
      <c r="C117" t="s">
        <v>265</v>
      </c>
      <c r="D117" t="s">
        <v>101</v>
      </c>
      <c r="E117">
        <v>1</v>
      </c>
      <c r="F117" s="1" t="s">
        <v>6201</v>
      </c>
      <c r="G117" t="s">
        <v>6197</v>
      </c>
      <c r="H117">
        <v>1</v>
      </c>
      <c r="I117">
        <v>14.55</v>
      </c>
      <c r="J117" s="2">
        <v>14.55</v>
      </c>
      <c r="K117" t="str">
        <f>VLOOKUP(orders[[#This Row],[Customer ID]],'Customer Info'!$A:$I,2,FALSE)</f>
        <v>Merrel Steptow</v>
      </c>
      <c r="L117" t="str">
        <f>IF(VLOOKUP(orders[[#This Row],[Customer ID]],'Customer Info'!$A:$I,3,FALSE)=0, "N/A", VLOOKUP(orders[[#This Row],[Customer ID]],'Customer Info'!$A:$I,3,FALSE))</f>
        <v>msteptow35@earthlink.net</v>
      </c>
      <c r="M117" t="str">
        <f>IF(VLOOKUP(orders[[#This Row],[Customer ID]],'Customer Info'!$A:$I,4,FALSE)=0, "N/A", VLOOKUP(orders[[#This Row],[Customer ID]],'Customer Info'!$A:$I,4,FALSE))</f>
        <v>+353 (266) 235-5189</v>
      </c>
      <c r="N117" t="str">
        <f>VLOOKUP(orders[[#This Row],[Customer ID]],'Customer Info'!$A:$I,5,FALSE)</f>
        <v>368 Ridgeview Trail</v>
      </c>
      <c r="O117" t="str">
        <f>VLOOKUP(orders[[#This Row],[Customer ID]],'Customer Info'!$A:$I,6,FALSE)</f>
        <v>Cherryville</v>
      </c>
      <c r="P117" t="str">
        <f>VLOOKUP(orders[[#This Row],[Customer ID]],'Customer Info'!$A:$I,7,FALSE)</f>
        <v>Ireland</v>
      </c>
      <c r="Q117" t="str">
        <f>VLOOKUP(orders[[#This Row],[Customer ID]],'Customer Info'!$A:$I,8,FALSE)</f>
        <v>P31</v>
      </c>
      <c r="R117" s="2" t="str">
        <f>VLOOKUP(orders[[#This Row],[Customer ID]],'Customer Info'!$A:$I,9,FALSE)</f>
        <v>No</v>
      </c>
    </row>
    <row r="118" spans="1:18" x14ac:dyDescent="0.2">
      <c r="A118" s="1" t="s">
        <v>266</v>
      </c>
      <c r="B118" s="3">
        <v>44265</v>
      </c>
      <c r="C118" t="s">
        <v>267</v>
      </c>
      <c r="D118" t="s">
        <v>187</v>
      </c>
      <c r="E118">
        <v>4</v>
      </c>
      <c r="F118" s="1" t="s">
        <v>6196</v>
      </c>
      <c r="G118" t="s">
        <v>6199</v>
      </c>
      <c r="H118">
        <v>0.2</v>
      </c>
      <c r="I118">
        <v>3.5849999999999995</v>
      </c>
      <c r="J118" s="2">
        <v>14.339999999999998</v>
      </c>
      <c r="K118" t="str">
        <f>VLOOKUP(orders[[#This Row],[Customer ID]],'Customer Info'!$A:$I,2,FALSE)</f>
        <v>Carmina Hubbuck</v>
      </c>
      <c r="L118" t="str">
        <f>IF(VLOOKUP(orders[[#This Row],[Customer ID]],'Customer Info'!$A:$I,3,FALSE)=0, "N/A", VLOOKUP(orders[[#This Row],[Customer ID]],'Customer Info'!$A:$I,3,FALSE))</f>
        <v>N/A</v>
      </c>
      <c r="M118" t="str">
        <f>IF(VLOOKUP(orders[[#This Row],[Customer ID]],'Customer Info'!$A:$I,4,FALSE)=0, "N/A", VLOOKUP(orders[[#This Row],[Customer ID]],'Customer Info'!$A:$I,4,FALSE))</f>
        <v>+1 (304) 532-7229</v>
      </c>
      <c r="N118" t="str">
        <f>VLOOKUP(orders[[#This Row],[Customer ID]],'Customer Info'!$A:$I,5,FALSE)</f>
        <v>39749 Bobwhite Plaza</v>
      </c>
      <c r="O118" t="str">
        <f>VLOOKUP(orders[[#This Row],[Customer ID]],'Customer Info'!$A:$I,6,FALSE)</f>
        <v>Huntington</v>
      </c>
      <c r="P118" t="str">
        <f>VLOOKUP(orders[[#This Row],[Customer ID]],'Customer Info'!$A:$I,7,FALSE)</f>
        <v>United States</v>
      </c>
      <c r="Q118">
        <f>VLOOKUP(orders[[#This Row],[Customer ID]],'Customer Info'!$A:$I,8,FALSE)</f>
        <v>25705</v>
      </c>
      <c r="R118" s="2" t="str">
        <f>VLOOKUP(orders[[#This Row],[Customer ID]],'Customer Info'!$A:$I,9,FALSE)</f>
        <v>No</v>
      </c>
    </row>
    <row r="119" spans="1:18" x14ac:dyDescent="0.2">
      <c r="A119" s="1" t="s">
        <v>268</v>
      </c>
      <c r="B119" s="3">
        <v>43693</v>
      </c>
      <c r="C119" t="s">
        <v>269</v>
      </c>
      <c r="D119" t="s">
        <v>137</v>
      </c>
      <c r="E119">
        <v>1</v>
      </c>
      <c r="F119" s="1" t="s">
        <v>6201</v>
      </c>
      <c r="G119" t="s">
        <v>6199</v>
      </c>
      <c r="H119">
        <v>1</v>
      </c>
      <c r="I119">
        <v>15.85</v>
      </c>
      <c r="J119" s="2">
        <v>15.85</v>
      </c>
      <c r="K119" t="str">
        <f>VLOOKUP(orders[[#This Row],[Customer ID]],'Customer Info'!$A:$I,2,FALSE)</f>
        <v>Ingeberg Mulliner</v>
      </c>
      <c r="L119" t="str">
        <f>IF(VLOOKUP(orders[[#This Row],[Customer ID]],'Customer Info'!$A:$I,3,FALSE)=0, "N/A", VLOOKUP(orders[[#This Row],[Customer ID]],'Customer Info'!$A:$I,3,FALSE))</f>
        <v>imulliner37@pinterest.com</v>
      </c>
      <c r="M119" t="str">
        <f>IF(VLOOKUP(orders[[#This Row],[Customer ID]],'Customer Info'!$A:$I,4,FALSE)=0, "N/A", VLOOKUP(orders[[#This Row],[Customer ID]],'Customer Info'!$A:$I,4,FALSE))</f>
        <v>+44 (331) 777-9556</v>
      </c>
      <c r="N119" t="str">
        <f>VLOOKUP(orders[[#This Row],[Customer ID]],'Customer Info'!$A:$I,5,FALSE)</f>
        <v>61 Oak Valley Trail</v>
      </c>
      <c r="O119" t="str">
        <f>VLOOKUP(orders[[#This Row],[Customer ID]],'Customer Info'!$A:$I,6,FALSE)</f>
        <v>Birmingham</v>
      </c>
      <c r="P119" t="str">
        <f>VLOOKUP(orders[[#This Row],[Customer ID]],'Customer Info'!$A:$I,7,FALSE)</f>
        <v>United Kingdom</v>
      </c>
      <c r="Q119" t="str">
        <f>VLOOKUP(orders[[#This Row],[Customer ID]],'Customer Info'!$A:$I,8,FALSE)</f>
        <v>B40</v>
      </c>
      <c r="R119" s="2" t="str">
        <f>VLOOKUP(orders[[#This Row],[Customer ID]],'Customer Info'!$A:$I,9,FALSE)</f>
        <v>No</v>
      </c>
    </row>
    <row r="120" spans="1:18" x14ac:dyDescent="0.2">
      <c r="A120" s="1" t="s">
        <v>270</v>
      </c>
      <c r="B120" s="3">
        <v>44054</v>
      </c>
      <c r="C120" t="s">
        <v>271</v>
      </c>
      <c r="D120" t="s">
        <v>24</v>
      </c>
      <c r="E120">
        <v>4</v>
      </c>
      <c r="F120" s="1" t="s">
        <v>6201</v>
      </c>
      <c r="G120" t="s">
        <v>6199</v>
      </c>
      <c r="H120">
        <v>0.2</v>
      </c>
      <c r="I120">
        <v>4.7549999999999999</v>
      </c>
      <c r="J120" s="2">
        <v>19.02</v>
      </c>
      <c r="K120" t="str">
        <f>VLOOKUP(orders[[#This Row],[Customer ID]],'Customer Info'!$A:$I,2,FALSE)</f>
        <v>Geneva Standley</v>
      </c>
      <c r="L120" t="str">
        <f>IF(VLOOKUP(orders[[#This Row],[Customer ID]],'Customer Info'!$A:$I,3,FALSE)=0, "N/A", VLOOKUP(orders[[#This Row],[Customer ID]],'Customer Info'!$A:$I,3,FALSE))</f>
        <v>gstandley38@dion.ne.jp</v>
      </c>
      <c r="M120" t="str">
        <f>IF(VLOOKUP(orders[[#This Row],[Customer ID]],'Customer Info'!$A:$I,4,FALSE)=0, "N/A", VLOOKUP(orders[[#This Row],[Customer ID]],'Customer Info'!$A:$I,4,FALSE))</f>
        <v>+353 (521) 138-4331</v>
      </c>
      <c r="N120" t="str">
        <f>VLOOKUP(orders[[#This Row],[Customer ID]],'Customer Info'!$A:$I,5,FALSE)</f>
        <v>4 Thompson Drive</v>
      </c>
      <c r="O120" t="str">
        <f>VLOOKUP(orders[[#This Row],[Customer ID]],'Customer Info'!$A:$I,6,FALSE)</f>
        <v>Killorglin</v>
      </c>
      <c r="P120" t="str">
        <f>VLOOKUP(orders[[#This Row],[Customer ID]],'Customer Info'!$A:$I,7,FALSE)</f>
        <v>Ireland</v>
      </c>
      <c r="Q120" t="str">
        <f>VLOOKUP(orders[[#This Row],[Customer ID]],'Customer Info'!$A:$I,8,FALSE)</f>
        <v>H14</v>
      </c>
      <c r="R120" s="2" t="str">
        <f>VLOOKUP(orders[[#This Row],[Customer ID]],'Customer Info'!$A:$I,9,FALSE)</f>
        <v>Yes</v>
      </c>
    </row>
    <row r="121" spans="1:18" x14ac:dyDescent="0.2">
      <c r="A121" s="1" t="s">
        <v>272</v>
      </c>
      <c r="B121" s="3">
        <v>44656</v>
      </c>
      <c r="C121" t="s">
        <v>273</v>
      </c>
      <c r="D121" t="s">
        <v>88</v>
      </c>
      <c r="E121">
        <v>4</v>
      </c>
      <c r="F121" s="1" t="s">
        <v>6201</v>
      </c>
      <c r="G121" t="s">
        <v>6199</v>
      </c>
      <c r="H121">
        <v>0.5</v>
      </c>
      <c r="I121">
        <v>9.51</v>
      </c>
      <c r="J121" s="2">
        <v>38.04</v>
      </c>
      <c r="K121" t="str">
        <f>VLOOKUP(orders[[#This Row],[Customer ID]],'Customer Info'!$A:$I,2,FALSE)</f>
        <v>Brook Drage</v>
      </c>
      <c r="L121" t="str">
        <f>IF(VLOOKUP(orders[[#This Row],[Customer ID]],'Customer Info'!$A:$I,3,FALSE)=0, "N/A", VLOOKUP(orders[[#This Row],[Customer ID]],'Customer Info'!$A:$I,3,FALSE))</f>
        <v>bdrage39@youku.com</v>
      </c>
      <c r="M121" t="str">
        <f>IF(VLOOKUP(orders[[#This Row],[Customer ID]],'Customer Info'!$A:$I,4,FALSE)=0, "N/A", VLOOKUP(orders[[#This Row],[Customer ID]],'Customer Info'!$A:$I,4,FALSE))</f>
        <v>+1 (937) 566-3449</v>
      </c>
      <c r="N121" t="str">
        <f>VLOOKUP(orders[[#This Row],[Customer ID]],'Customer Info'!$A:$I,5,FALSE)</f>
        <v>3584 7th Parkway</v>
      </c>
      <c r="O121" t="str">
        <f>VLOOKUP(orders[[#This Row],[Customer ID]],'Customer Info'!$A:$I,6,FALSE)</f>
        <v>Dayton</v>
      </c>
      <c r="P121" t="str">
        <f>VLOOKUP(orders[[#This Row],[Customer ID]],'Customer Info'!$A:$I,7,FALSE)</f>
        <v>United States</v>
      </c>
      <c r="Q121">
        <f>VLOOKUP(orders[[#This Row],[Customer ID]],'Customer Info'!$A:$I,8,FALSE)</f>
        <v>45432</v>
      </c>
      <c r="R121" s="2" t="str">
        <f>VLOOKUP(orders[[#This Row],[Customer ID]],'Customer Info'!$A:$I,9,FALSE)</f>
        <v>No</v>
      </c>
    </row>
    <row r="122" spans="1:18" x14ac:dyDescent="0.2">
      <c r="A122" s="1" t="s">
        <v>274</v>
      </c>
      <c r="B122" s="3">
        <v>43760</v>
      </c>
      <c r="C122" t="s">
        <v>275</v>
      </c>
      <c r="D122" t="s">
        <v>21</v>
      </c>
      <c r="E122">
        <v>3</v>
      </c>
      <c r="F122" s="1" t="s">
        <v>6200</v>
      </c>
      <c r="G122" t="s">
        <v>6202</v>
      </c>
      <c r="H122">
        <v>0.5</v>
      </c>
      <c r="I122">
        <v>7.29</v>
      </c>
      <c r="J122" s="2">
        <v>21.87</v>
      </c>
      <c r="K122" t="str">
        <f>VLOOKUP(orders[[#This Row],[Customer ID]],'Customer Info'!$A:$I,2,FALSE)</f>
        <v>Muffin Yallop</v>
      </c>
      <c r="L122" t="str">
        <f>IF(VLOOKUP(orders[[#This Row],[Customer ID]],'Customer Info'!$A:$I,3,FALSE)=0, "N/A", VLOOKUP(orders[[#This Row],[Customer ID]],'Customer Info'!$A:$I,3,FALSE))</f>
        <v>myallop3a@fema.gov</v>
      </c>
      <c r="M122" t="str">
        <f>IF(VLOOKUP(orders[[#This Row],[Customer ID]],'Customer Info'!$A:$I,4,FALSE)=0, "N/A", VLOOKUP(orders[[#This Row],[Customer ID]],'Customer Info'!$A:$I,4,FALSE))</f>
        <v>+1 (907) 267-1236</v>
      </c>
      <c r="N122" t="str">
        <f>VLOOKUP(orders[[#This Row],[Customer ID]],'Customer Info'!$A:$I,5,FALSE)</f>
        <v>1 Beilfuss Junction</v>
      </c>
      <c r="O122" t="str">
        <f>VLOOKUP(orders[[#This Row],[Customer ID]],'Customer Info'!$A:$I,6,FALSE)</f>
        <v>Anchorage</v>
      </c>
      <c r="P122" t="str">
        <f>VLOOKUP(orders[[#This Row],[Customer ID]],'Customer Info'!$A:$I,7,FALSE)</f>
        <v>United States</v>
      </c>
      <c r="Q122">
        <f>VLOOKUP(orders[[#This Row],[Customer ID]],'Customer Info'!$A:$I,8,FALSE)</f>
        <v>99507</v>
      </c>
      <c r="R122" s="2" t="str">
        <f>VLOOKUP(orders[[#This Row],[Customer ID]],'Customer Info'!$A:$I,9,FALSE)</f>
        <v>Yes</v>
      </c>
    </row>
    <row r="123" spans="1:18" x14ac:dyDescent="0.2">
      <c r="A123" s="1" t="s">
        <v>276</v>
      </c>
      <c r="B123" s="3">
        <v>44471</v>
      </c>
      <c r="C123" t="s">
        <v>277</v>
      </c>
      <c r="D123" t="s">
        <v>69</v>
      </c>
      <c r="E123">
        <v>1</v>
      </c>
      <c r="F123" s="1" t="s">
        <v>6200</v>
      </c>
      <c r="G123" t="s">
        <v>6197</v>
      </c>
      <c r="H123">
        <v>0.2</v>
      </c>
      <c r="I123">
        <v>4.125</v>
      </c>
      <c r="J123" s="2">
        <v>4.125</v>
      </c>
      <c r="K123" t="str">
        <f>VLOOKUP(orders[[#This Row],[Customer ID]],'Customer Info'!$A:$I,2,FALSE)</f>
        <v>Cordi Switsur</v>
      </c>
      <c r="L123" t="str">
        <f>IF(VLOOKUP(orders[[#This Row],[Customer ID]],'Customer Info'!$A:$I,3,FALSE)=0, "N/A", VLOOKUP(orders[[#This Row],[Customer ID]],'Customer Info'!$A:$I,3,FALSE))</f>
        <v>cswitsur3b@chronoengine.com</v>
      </c>
      <c r="M123" t="str">
        <f>IF(VLOOKUP(orders[[#This Row],[Customer ID]],'Customer Info'!$A:$I,4,FALSE)=0, "N/A", VLOOKUP(orders[[#This Row],[Customer ID]],'Customer Info'!$A:$I,4,FALSE))</f>
        <v>+1 (615) 791-3142</v>
      </c>
      <c r="N123" t="str">
        <f>VLOOKUP(orders[[#This Row],[Customer ID]],'Customer Info'!$A:$I,5,FALSE)</f>
        <v>57942 North Point</v>
      </c>
      <c r="O123" t="str">
        <f>VLOOKUP(orders[[#This Row],[Customer ID]],'Customer Info'!$A:$I,6,FALSE)</f>
        <v>Nashville</v>
      </c>
      <c r="P123" t="str">
        <f>VLOOKUP(orders[[#This Row],[Customer ID]],'Customer Info'!$A:$I,7,FALSE)</f>
        <v>United States</v>
      </c>
      <c r="Q123">
        <f>VLOOKUP(orders[[#This Row],[Customer ID]],'Customer Info'!$A:$I,8,FALSE)</f>
        <v>37215</v>
      </c>
      <c r="R123" s="2" t="str">
        <f>VLOOKUP(orders[[#This Row],[Customer ID]],'Customer Info'!$A:$I,9,FALSE)</f>
        <v>No</v>
      </c>
    </row>
    <row r="124" spans="1:18" x14ac:dyDescent="0.2">
      <c r="A124" s="1" t="s">
        <v>276</v>
      </c>
      <c r="B124" s="3">
        <v>44471</v>
      </c>
      <c r="C124" t="s">
        <v>277</v>
      </c>
      <c r="D124" t="s">
        <v>120</v>
      </c>
      <c r="E124">
        <v>1</v>
      </c>
      <c r="F124" s="1" t="s">
        <v>6198</v>
      </c>
      <c r="G124" t="s">
        <v>6199</v>
      </c>
      <c r="H124">
        <v>0.2</v>
      </c>
      <c r="I124">
        <v>3.8849999999999998</v>
      </c>
      <c r="J124" s="2">
        <v>3.8849999999999998</v>
      </c>
      <c r="K124" t="str">
        <f>VLOOKUP(orders[[#This Row],[Customer ID]],'Customer Info'!$A:$I,2,FALSE)</f>
        <v>Cordi Switsur</v>
      </c>
      <c r="L124" t="str">
        <f>IF(VLOOKUP(orders[[#This Row],[Customer ID]],'Customer Info'!$A:$I,3,FALSE)=0, "N/A", VLOOKUP(orders[[#This Row],[Customer ID]],'Customer Info'!$A:$I,3,FALSE))</f>
        <v>cswitsur3b@chronoengine.com</v>
      </c>
      <c r="M124" t="str">
        <f>IF(VLOOKUP(orders[[#This Row],[Customer ID]],'Customer Info'!$A:$I,4,FALSE)=0, "N/A", VLOOKUP(orders[[#This Row],[Customer ID]],'Customer Info'!$A:$I,4,FALSE))</f>
        <v>+1 (615) 791-3142</v>
      </c>
      <c r="N124" t="str">
        <f>VLOOKUP(orders[[#This Row],[Customer ID]],'Customer Info'!$A:$I,5,FALSE)</f>
        <v>57942 North Point</v>
      </c>
      <c r="O124" t="str">
        <f>VLOOKUP(orders[[#This Row],[Customer ID]],'Customer Info'!$A:$I,6,FALSE)</f>
        <v>Nashville</v>
      </c>
      <c r="P124" t="str">
        <f>VLOOKUP(orders[[#This Row],[Customer ID]],'Customer Info'!$A:$I,7,FALSE)</f>
        <v>United States</v>
      </c>
      <c r="Q124">
        <f>VLOOKUP(orders[[#This Row],[Customer ID]],'Customer Info'!$A:$I,8,FALSE)</f>
        <v>37215</v>
      </c>
      <c r="R124" s="2" t="str">
        <f>VLOOKUP(orders[[#This Row],[Customer ID]],'Customer Info'!$A:$I,9,FALSE)</f>
        <v>No</v>
      </c>
    </row>
    <row r="125" spans="1:18" x14ac:dyDescent="0.2">
      <c r="A125" s="1" t="s">
        <v>276</v>
      </c>
      <c r="B125" s="3">
        <v>44471</v>
      </c>
      <c r="C125" t="s">
        <v>277</v>
      </c>
      <c r="D125" t="s">
        <v>14</v>
      </c>
      <c r="E125">
        <v>5</v>
      </c>
      <c r="F125" s="1" t="s">
        <v>6200</v>
      </c>
      <c r="G125" t="s">
        <v>6197</v>
      </c>
      <c r="H125">
        <v>1</v>
      </c>
      <c r="I125">
        <v>13.75</v>
      </c>
      <c r="J125" s="2">
        <v>68.75</v>
      </c>
      <c r="K125" t="str">
        <f>VLOOKUP(orders[[#This Row],[Customer ID]],'Customer Info'!$A:$I,2,FALSE)</f>
        <v>Cordi Switsur</v>
      </c>
      <c r="L125" t="str">
        <f>IF(VLOOKUP(orders[[#This Row],[Customer ID]],'Customer Info'!$A:$I,3,FALSE)=0, "N/A", VLOOKUP(orders[[#This Row],[Customer ID]],'Customer Info'!$A:$I,3,FALSE))</f>
        <v>cswitsur3b@chronoengine.com</v>
      </c>
      <c r="M125" t="str">
        <f>IF(VLOOKUP(orders[[#This Row],[Customer ID]],'Customer Info'!$A:$I,4,FALSE)=0, "N/A", VLOOKUP(orders[[#This Row],[Customer ID]],'Customer Info'!$A:$I,4,FALSE))</f>
        <v>+1 (615) 791-3142</v>
      </c>
      <c r="N125" t="str">
        <f>VLOOKUP(orders[[#This Row],[Customer ID]],'Customer Info'!$A:$I,5,FALSE)</f>
        <v>57942 North Point</v>
      </c>
      <c r="O125" t="str">
        <f>VLOOKUP(orders[[#This Row],[Customer ID]],'Customer Info'!$A:$I,6,FALSE)</f>
        <v>Nashville</v>
      </c>
      <c r="P125" t="str">
        <f>VLOOKUP(orders[[#This Row],[Customer ID]],'Customer Info'!$A:$I,7,FALSE)</f>
        <v>United States</v>
      </c>
      <c r="Q125">
        <f>VLOOKUP(orders[[#This Row],[Customer ID]],'Customer Info'!$A:$I,8,FALSE)</f>
        <v>37215</v>
      </c>
      <c r="R125" s="2" t="str">
        <f>VLOOKUP(orders[[#This Row],[Customer ID]],'Customer Info'!$A:$I,9,FALSE)</f>
        <v>No</v>
      </c>
    </row>
    <row r="126" spans="1:18" x14ac:dyDescent="0.2">
      <c r="A126" s="1" t="s">
        <v>278</v>
      </c>
      <c r="B126" s="3">
        <v>44268</v>
      </c>
      <c r="C126" t="s">
        <v>279</v>
      </c>
      <c r="D126" t="s">
        <v>77</v>
      </c>
      <c r="E126">
        <v>4</v>
      </c>
      <c r="F126" s="1" t="s">
        <v>6198</v>
      </c>
      <c r="G126" t="s">
        <v>6202</v>
      </c>
      <c r="H126">
        <v>0.5</v>
      </c>
      <c r="I126">
        <v>5.97</v>
      </c>
      <c r="J126" s="2">
        <v>23.88</v>
      </c>
      <c r="K126" t="str">
        <f>VLOOKUP(orders[[#This Row],[Customer ID]],'Customer Info'!$A:$I,2,FALSE)</f>
        <v>Mahala Ludwell</v>
      </c>
      <c r="L126" t="str">
        <f>IF(VLOOKUP(orders[[#This Row],[Customer ID]],'Customer Info'!$A:$I,3,FALSE)=0, "N/A", VLOOKUP(orders[[#This Row],[Customer ID]],'Customer Info'!$A:$I,3,FALSE))</f>
        <v>mludwell3e@blogger.com</v>
      </c>
      <c r="M126" t="str">
        <f>IF(VLOOKUP(orders[[#This Row],[Customer ID]],'Customer Info'!$A:$I,4,FALSE)=0, "N/A", VLOOKUP(orders[[#This Row],[Customer ID]],'Customer Info'!$A:$I,4,FALSE))</f>
        <v>+1 (303) 242-3542</v>
      </c>
      <c r="N126" t="str">
        <f>VLOOKUP(orders[[#This Row],[Customer ID]],'Customer Info'!$A:$I,5,FALSE)</f>
        <v>6 Bay Center</v>
      </c>
      <c r="O126" t="str">
        <f>VLOOKUP(orders[[#This Row],[Customer ID]],'Customer Info'!$A:$I,6,FALSE)</f>
        <v>Denver</v>
      </c>
      <c r="P126" t="str">
        <f>VLOOKUP(orders[[#This Row],[Customer ID]],'Customer Info'!$A:$I,7,FALSE)</f>
        <v>United States</v>
      </c>
      <c r="Q126">
        <f>VLOOKUP(orders[[#This Row],[Customer ID]],'Customer Info'!$A:$I,8,FALSE)</f>
        <v>80217</v>
      </c>
      <c r="R126" s="2" t="str">
        <f>VLOOKUP(orders[[#This Row],[Customer ID]],'Customer Info'!$A:$I,9,FALSE)</f>
        <v>Yes</v>
      </c>
    </row>
    <row r="127" spans="1:18" x14ac:dyDescent="0.2">
      <c r="A127" s="1" t="s">
        <v>280</v>
      </c>
      <c r="B127" s="3">
        <v>44724</v>
      </c>
      <c r="C127" t="s">
        <v>281</v>
      </c>
      <c r="D127" t="s">
        <v>109</v>
      </c>
      <c r="E127">
        <v>4</v>
      </c>
      <c r="F127" s="1" t="s">
        <v>6201</v>
      </c>
      <c r="G127" t="s">
        <v>6199</v>
      </c>
      <c r="H127">
        <v>2.5</v>
      </c>
      <c r="I127">
        <v>36.454999999999998</v>
      </c>
      <c r="J127" s="2">
        <v>145.82</v>
      </c>
      <c r="K127" t="str">
        <f>VLOOKUP(orders[[#This Row],[Customer ID]],'Customer Info'!$A:$I,2,FALSE)</f>
        <v>Doll Beauchamp</v>
      </c>
      <c r="L127" t="str">
        <f>IF(VLOOKUP(orders[[#This Row],[Customer ID]],'Customer Info'!$A:$I,3,FALSE)=0, "N/A", VLOOKUP(orders[[#This Row],[Customer ID]],'Customer Info'!$A:$I,3,FALSE))</f>
        <v>dbeauchamp3f@usda.gov</v>
      </c>
      <c r="M127" t="str">
        <f>IF(VLOOKUP(orders[[#This Row],[Customer ID]],'Customer Info'!$A:$I,4,FALSE)=0, "N/A", VLOOKUP(orders[[#This Row],[Customer ID]],'Customer Info'!$A:$I,4,FALSE))</f>
        <v>+1 (203) 189-4256</v>
      </c>
      <c r="N127" t="str">
        <f>VLOOKUP(orders[[#This Row],[Customer ID]],'Customer Info'!$A:$I,5,FALSE)</f>
        <v>0967 Clemons Alley</v>
      </c>
      <c r="O127" t="str">
        <f>VLOOKUP(orders[[#This Row],[Customer ID]],'Customer Info'!$A:$I,6,FALSE)</f>
        <v>Stamford</v>
      </c>
      <c r="P127" t="str">
        <f>VLOOKUP(orders[[#This Row],[Customer ID]],'Customer Info'!$A:$I,7,FALSE)</f>
        <v>United States</v>
      </c>
      <c r="Q127">
        <f>VLOOKUP(orders[[#This Row],[Customer ID]],'Customer Info'!$A:$I,8,FALSE)</f>
        <v>6912</v>
      </c>
      <c r="R127" s="2" t="str">
        <f>VLOOKUP(orders[[#This Row],[Customer ID]],'Customer Info'!$A:$I,9,FALSE)</f>
        <v>No</v>
      </c>
    </row>
    <row r="128" spans="1:18" x14ac:dyDescent="0.2">
      <c r="A128" s="1" t="s">
        <v>282</v>
      </c>
      <c r="B128" s="3">
        <v>43582</v>
      </c>
      <c r="C128" t="s">
        <v>283</v>
      </c>
      <c r="D128" t="s">
        <v>82</v>
      </c>
      <c r="E128">
        <v>5</v>
      </c>
      <c r="F128" s="1" t="s">
        <v>6201</v>
      </c>
      <c r="G128" t="s">
        <v>6197</v>
      </c>
      <c r="H128">
        <v>0.2</v>
      </c>
      <c r="I128">
        <v>4.3650000000000002</v>
      </c>
      <c r="J128" s="2">
        <v>21.825000000000003</v>
      </c>
      <c r="K128" t="str">
        <f>VLOOKUP(orders[[#This Row],[Customer ID]],'Customer Info'!$A:$I,2,FALSE)</f>
        <v>Stanford Rodliff</v>
      </c>
      <c r="L128" t="str">
        <f>IF(VLOOKUP(orders[[#This Row],[Customer ID]],'Customer Info'!$A:$I,3,FALSE)=0, "N/A", VLOOKUP(orders[[#This Row],[Customer ID]],'Customer Info'!$A:$I,3,FALSE))</f>
        <v>srodliff3g@ted.com</v>
      </c>
      <c r="M128" t="str">
        <f>IF(VLOOKUP(orders[[#This Row],[Customer ID]],'Customer Info'!$A:$I,4,FALSE)=0, "N/A", VLOOKUP(orders[[#This Row],[Customer ID]],'Customer Info'!$A:$I,4,FALSE))</f>
        <v>+1 (757) 537-3012</v>
      </c>
      <c r="N128" t="str">
        <f>VLOOKUP(orders[[#This Row],[Customer ID]],'Customer Info'!$A:$I,5,FALSE)</f>
        <v>3 Lerdahl Parkway</v>
      </c>
      <c r="O128" t="str">
        <f>VLOOKUP(orders[[#This Row],[Customer ID]],'Customer Info'!$A:$I,6,FALSE)</f>
        <v>Newport News</v>
      </c>
      <c r="P128" t="str">
        <f>VLOOKUP(orders[[#This Row],[Customer ID]],'Customer Info'!$A:$I,7,FALSE)</f>
        <v>United States</v>
      </c>
      <c r="Q128">
        <f>VLOOKUP(orders[[#This Row],[Customer ID]],'Customer Info'!$A:$I,8,FALSE)</f>
        <v>23605</v>
      </c>
      <c r="R128" s="2" t="str">
        <f>VLOOKUP(orders[[#This Row],[Customer ID]],'Customer Info'!$A:$I,9,FALSE)</f>
        <v>Yes</v>
      </c>
    </row>
    <row r="129" spans="1:18" x14ac:dyDescent="0.2">
      <c r="A129" s="1" t="s">
        <v>284</v>
      </c>
      <c r="B129" s="3">
        <v>43608</v>
      </c>
      <c r="C129" t="s">
        <v>285</v>
      </c>
      <c r="D129" t="s">
        <v>83</v>
      </c>
      <c r="E129">
        <v>3</v>
      </c>
      <c r="F129" s="1" t="s">
        <v>6201</v>
      </c>
      <c r="G129" t="s">
        <v>6197</v>
      </c>
      <c r="H129">
        <v>0.5</v>
      </c>
      <c r="I129">
        <v>8.73</v>
      </c>
      <c r="J129" s="2">
        <v>26.19</v>
      </c>
      <c r="K129" t="str">
        <f>VLOOKUP(orders[[#This Row],[Customer ID]],'Customer Info'!$A:$I,2,FALSE)</f>
        <v>Stevana Woodham</v>
      </c>
      <c r="L129" t="str">
        <f>IF(VLOOKUP(orders[[#This Row],[Customer ID]],'Customer Info'!$A:$I,3,FALSE)=0, "N/A", VLOOKUP(orders[[#This Row],[Customer ID]],'Customer Info'!$A:$I,3,FALSE))</f>
        <v>swoodham3h@businesswire.com</v>
      </c>
      <c r="M129" t="str">
        <f>IF(VLOOKUP(orders[[#This Row],[Customer ID]],'Customer Info'!$A:$I,4,FALSE)=0, "N/A", VLOOKUP(orders[[#This Row],[Customer ID]],'Customer Info'!$A:$I,4,FALSE))</f>
        <v>+353 (190) 188-4918</v>
      </c>
      <c r="N129" t="str">
        <f>VLOOKUP(orders[[#This Row],[Customer ID]],'Customer Info'!$A:$I,5,FALSE)</f>
        <v>7 Rowland Plaza</v>
      </c>
      <c r="O129" t="str">
        <f>VLOOKUP(orders[[#This Row],[Customer ID]],'Customer Info'!$A:$I,6,FALSE)</f>
        <v>Drumcondra</v>
      </c>
      <c r="P129" t="str">
        <f>VLOOKUP(orders[[#This Row],[Customer ID]],'Customer Info'!$A:$I,7,FALSE)</f>
        <v>Ireland</v>
      </c>
      <c r="Q129" t="str">
        <f>VLOOKUP(orders[[#This Row],[Customer ID]],'Customer Info'!$A:$I,8,FALSE)</f>
        <v>D11</v>
      </c>
      <c r="R129" s="2" t="str">
        <f>VLOOKUP(orders[[#This Row],[Customer ID]],'Customer Info'!$A:$I,9,FALSE)</f>
        <v>Yes</v>
      </c>
    </row>
    <row r="130" spans="1:18" x14ac:dyDescent="0.2">
      <c r="A130" s="1" t="s">
        <v>286</v>
      </c>
      <c r="B130" s="3">
        <v>44026</v>
      </c>
      <c r="C130" t="s">
        <v>287</v>
      </c>
      <c r="D130" t="s">
        <v>66</v>
      </c>
      <c r="E130">
        <v>1</v>
      </c>
      <c r="F130" s="1" t="s">
        <v>6198</v>
      </c>
      <c r="G130" t="s">
        <v>6197</v>
      </c>
      <c r="H130">
        <v>1</v>
      </c>
      <c r="I130">
        <v>11.25</v>
      </c>
      <c r="J130" s="2">
        <v>11.25</v>
      </c>
      <c r="K130" t="str">
        <f>VLOOKUP(orders[[#This Row],[Customer ID]],'Customer Info'!$A:$I,2,FALSE)</f>
        <v>Hewet Synnot</v>
      </c>
      <c r="L130" t="str">
        <f>IF(VLOOKUP(orders[[#This Row],[Customer ID]],'Customer Info'!$A:$I,3,FALSE)=0, "N/A", VLOOKUP(orders[[#This Row],[Customer ID]],'Customer Info'!$A:$I,3,FALSE))</f>
        <v>hsynnot3i@about.com</v>
      </c>
      <c r="M130" t="str">
        <f>IF(VLOOKUP(orders[[#This Row],[Customer ID]],'Customer Info'!$A:$I,4,FALSE)=0, "N/A", VLOOKUP(orders[[#This Row],[Customer ID]],'Customer Info'!$A:$I,4,FALSE))</f>
        <v>+1 (907) 245-0601</v>
      </c>
      <c r="N130" t="str">
        <f>VLOOKUP(orders[[#This Row],[Customer ID]],'Customer Info'!$A:$I,5,FALSE)</f>
        <v>9667 Lunder Court</v>
      </c>
      <c r="O130" t="str">
        <f>VLOOKUP(orders[[#This Row],[Customer ID]],'Customer Info'!$A:$I,6,FALSE)</f>
        <v>Anchorage</v>
      </c>
      <c r="P130" t="str">
        <f>VLOOKUP(orders[[#This Row],[Customer ID]],'Customer Info'!$A:$I,7,FALSE)</f>
        <v>United States</v>
      </c>
      <c r="Q130">
        <f>VLOOKUP(orders[[#This Row],[Customer ID]],'Customer Info'!$A:$I,8,FALSE)</f>
        <v>99599</v>
      </c>
      <c r="R130" s="2" t="str">
        <f>VLOOKUP(orders[[#This Row],[Customer ID]],'Customer Info'!$A:$I,9,FALSE)</f>
        <v>No</v>
      </c>
    </row>
    <row r="131" spans="1:18" x14ac:dyDescent="0.2">
      <c r="A131" s="1" t="s">
        <v>288</v>
      </c>
      <c r="B131" s="3">
        <v>44510</v>
      </c>
      <c r="C131" t="s">
        <v>289</v>
      </c>
      <c r="D131" t="s">
        <v>18</v>
      </c>
      <c r="E131">
        <v>6</v>
      </c>
      <c r="F131" s="1" t="s">
        <v>6201</v>
      </c>
      <c r="G131" t="s">
        <v>6202</v>
      </c>
      <c r="H131">
        <v>1</v>
      </c>
      <c r="I131">
        <v>12.95</v>
      </c>
      <c r="J131" s="2">
        <v>77.699999999999989</v>
      </c>
      <c r="K131" t="str">
        <f>VLOOKUP(orders[[#This Row],[Customer ID]],'Customer Info'!$A:$I,2,FALSE)</f>
        <v>Raleigh Lepere</v>
      </c>
      <c r="L131" t="str">
        <f>IF(VLOOKUP(orders[[#This Row],[Customer ID]],'Customer Info'!$A:$I,3,FALSE)=0, "N/A", VLOOKUP(orders[[#This Row],[Customer ID]],'Customer Info'!$A:$I,3,FALSE))</f>
        <v>rlepere3j@shop-pro.jp</v>
      </c>
      <c r="M131" t="str">
        <f>IF(VLOOKUP(orders[[#This Row],[Customer ID]],'Customer Info'!$A:$I,4,FALSE)=0, "N/A", VLOOKUP(orders[[#This Row],[Customer ID]],'Customer Info'!$A:$I,4,FALSE))</f>
        <v>+353 (792) 857-4513</v>
      </c>
      <c r="N131" t="str">
        <f>VLOOKUP(orders[[#This Row],[Customer ID]],'Customer Info'!$A:$I,5,FALSE)</f>
        <v>27 Mosinee Court</v>
      </c>
      <c r="O131" t="str">
        <f>VLOOKUP(orders[[#This Row],[Customer ID]],'Customer Info'!$A:$I,6,FALSE)</f>
        <v>Beaumont</v>
      </c>
      <c r="P131" t="str">
        <f>VLOOKUP(orders[[#This Row],[Customer ID]],'Customer Info'!$A:$I,7,FALSE)</f>
        <v>Ireland</v>
      </c>
      <c r="Q131" t="str">
        <f>VLOOKUP(orders[[#This Row],[Customer ID]],'Customer Info'!$A:$I,8,FALSE)</f>
        <v>D17</v>
      </c>
      <c r="R131" s="2" t="str">
        <f>VLOOKUP(orders[[#This Row],[Customer ID]],'Customer Info'!$A:$I,9,FALSE)</f>
        <v>No</v>
      </c>
    </row>
    <row r="132" spans="1:18" x14ac:dyDescent="0.2">
      <c r="A132" s="1" t="s">
        <v>290</v>
      </c>
      <c r="B132" s="3">
        <v>44439</v>
      </c>
      <c r="C132" t="s">
        <v>291</v>
      </c>
      <c r="D132" t="s">
        <v>72</v>
      </c>
      <c r="E132">
        <v>1</v>
      </c>
      <c r="F132" s="1" t="s">
        <v>6198</v>
      </c>
      <c r="G132" t="s">
        <v>6197</v>
      </c>
      <c r="H132">
        <v>0.5</v>
      </c>
      <c r="I132">
        <v>6.75</v>
      </c>
      <c r="J132" s="2">
        <v>6.75</v>
      </c>
      <c r="K132" t="str">
        <f>VLOOKUP(orders[[#This Row],[Customer ID]],'Customer Info'!$A:$I,2,FALSE)</f>
        <v>Timofei Woofinden</v>
      </c>
      <c r="L132" t="str">
        <f>IF(VLOOKUP(orders[[#This Row],[Customer ID]],'Customer Info'!$A:$I,3,FALSE)=0, "N/A", VLOOKUP(orders[[#This Row],[Customer ID]],'Customer Info'!$A:$I,3,FALSE))</f>
        <v>twoofinden3k@businesswire.com</v>
      </c>
      <c r="M132" t="str">
        <f>IF(VLOOKUP(orders[[#This Row],[Customer ID]],'Customer Info'!$A:$I,4,FALSE)=0, "N/A", VLOOKUP(orders[[#This Row],[Customer ID]],'Customer Info'!$A:$I,4,FALSE))</f>
        <v>+1 (701) 503-1067</v>
      </c>
      <c r="N132" t="str">
        <f>VLOOKUP(orders[[#This Row],[Customer ID]],'Customer Info'!$A:$I,5,FALSE)</f>
        <v>1 Pennsylvania Center</v>
      </c>
      <c r="O132" t="str">
        <f>VLOOKUP(orders[[#This Row],[Customer ID]],'Customer Info'!$A:$I,6,FALSE)</f>
        <v>Fargo</v>
      </c>
      <c r="P132" t="str">
        <f>VLOOKUP(orders[[#This Row],[Customer ID]],'Customer Info'!$A:$I,7,FALSE)</f>
        <v>United States</v>
      </c>
      <c r="Q132">
        <f>VLOOKUP(orders[[#This Row],[Customer ID]],'Customer Info'!$A:$I,8,FALSE)</f>
        <v>58122</v>
      </c>
      <c r="R132" s="2" t="str">
        <f>VLOOKUP(orders[[#This Row],[Customer ID]],'Customer Info'!$A:$I,9,FALSE)</f>
        <v>No</v>
      </c>
    </row>
    <row r="133" spans="1:18" x14ac:dyDescent="0.2">
      <c r="A133" s="1" t="s">
        <v>292</v>
      </c>
      <c r="B133" s="3">
        <v>43652</v>
      </c>
      <c r="C133" t="s">
        <v>293</v>
      </c>
      <c r="D133" t="s">
        <v>250</v>
      </c>
      <c r="E133">
        <v>1</v>
      </c>
      <c r="F133" s="1" t="s">
        <v>6200</v>
      </c>
      <c r="G133" t="s">
        <v>6202</v>
      </c>
      <c r="H133">
        <v>1</v>
      </c>
      <c r="I133">
        <v>12.15</v>
      </c>
      <c r="J133" s="2">
        <v>12.15</v>
      </c>
      <c r="K133" t="str">
        <f>VLOOKUP(orders[[#This Row],[Customer ID]],'Customer Info'!$A:$I,2,FALSE)</f>
        <v>Evelina Dacca</v>
      </c>
      <c r="L133" t="str">
        <f>IF(VLOOKUP(orders[[#This Row],[Customer ID]],'Customer Info'!$A:$I,3,FALSE)=0, "N/A", VLOOKUP(orders[[#This Row],[Customer ID]],'Customer Info'!$A:$I,3,FALSE))</f>
        <v>edacca3l@google.pl</v>
      </c>
      <c r="M133" t="str">
        <f>IF(VLOOKUP(orders[[#This Row],[Customer ID]],'Customer Info'!$A:$I,4,FALSE)=0, "N/A", VLOOKUP(orders[[#This Row],[Customer ID]],'Customer Info'!$A:$I,4,FALSE))</f>
        <v>+1 (812) 921-5458</v>
      </c>
      <c r="N133" t="str">
        <f>VLOOKUP(orders[[#This Row],[Customer ID]],'Customer Info'!$A:$I,5,FALSE)</f>
        <v>83150 Dixon Park</v>
      </c>
      <c r="O133" t="str">
        <f>VLOOKUP(orders[[#This Row],[Customer ID]],'Customer Info'!$A:$I,6,FALSE)</f>
        <v>Evansville</v>
      </c>
      <c r="P133" t="str">
        <f>VLOOKUP(orders[[#This Row],[Customer ID]],'Customer Info'!$A:$I,7,FALSE)</f>
        <v>United States</v>
      </c>
      <c r="Q133">
        <f>VLOOKUP(orders[[#This Row],[Customer ID]],'Customer Info'!$A:$I,8,FALSE)</f>
        <v>47737</v>
      </c>
      <c r="R133" s="2" t="str">
        <f>VLOOKUP(orders[[#This Row],[Customer ID]],'Customer Info'!$A:$I,9,FALSE)</f>
        <v>Yes</v>
      </c>
    </row>
    <row r="134" spans="1:18" x14ac:dyDescent="0.2">
      <c r="A134" s="1" t="s">
        <v>294</v>
      </c>
      <c r="B134" s="3">
        <v>44624</v>
      </c>
      <c r="C134" t="s">
        <v>295</v>
      </c>
      <c r="D134" t="s">
        <v>209</v>
      </c>
      <c r="E134">
        <v>5</v>
      </c>
      <c r="F134" s="1" t="s">
        <v>6198</v>
      </c>
      <c r="G134" t="s">
        <v>6199</v>
      </c>
      <c r="H134">
        <v>2.5</v>
      </c>
      <c r="I134">
        <v>29.784999999999997</v>
      </c>
      <c r="J134" s="2">
        <v>148.92499999999998</v>
      </c>
      <c r="K134" t="str">
        <f>VLOOKUP(orders[[#This Row],[Customer ID]],'Customer Info'!$A:$I,2,FALSE)</f>
        <v>Bidget Tremellier</v>
      </c>
      <c r="L134" t="str">
        <f>IF(VLOOKUP(orders[[#This Row],[Customer ID]],'Customer Info'!$A:$I,3,FALSE)=0, "N/A", VLOOKUP(orders[[#This Row],[Customer ID]],'Customer Info'!$A:$I,3,FALSE))</f>
        <v>N/A</v>
      </c>
      <c r="M134" t="str">
        <f>IF(VLOOKUP(orders[[#This Row],[Customer ID]],'Customer Info'!$A:$I,4,FALSE)=0, "N/A", VLOOKUP(orders[[#This Row],[Customer ID]],'Customer Info'!$A:$I,4,FALSE))</f>
        <v>+353 (900) 633-2359</v>
      </c>
      <c r="N134" t="str">
        <f>VLOOKUP(orders[[#This Row],[Customer ID]],'Customer Info'!$A:$I,5,FALSE)</f>
        <v>5 Sunfield Parkway</v>
      </c>
      <c r="O134" t="str">
        <f>VLOOKUP(orders[[#This Row],[Customer ID]],'Customer Info'!$A:$I,6,FALSE)</f>
        <v>Cherryville</v>
      </c>
      <c r="P134" t="str">
        <f>VLOOKUP(orders[[#This Row],[Customer ID]],'Customer Info'!$A:$I,7,FALSE)</f>
        <v>Ireland</v>
      </c>
      <c r="Q134" t="str">
        <f>VLOOKUP(orders[[#This Row],[Customer ID]],'Customer Info'!$A:$I,8,FALSE)</f>
        <v>P31</v>
      </c>
      <c r="R134" s="2" t="str">
        <f>VLOOKUP(orders[[#This Row],[Customer ID]],'Customer Info'!$A:$I,9,FALSE)</f>
        <v>Yes</v>
      </c>
    </row>
    <row r="135" spans="1:18" x14ac:dyDescent="0.2">
      <c r="A135" s="1" t="s">
        <v>296</v>
      </c>
      <c r="B135" s="3">
        <v>44196</v>
      </c>
      <c r="C135" t="s">
        <v>297</v>
      </c>
      <c r="D135" t="s">
        <v>21</v>
      </c>
      <c r="E135">
        <v>2</v>
      </c>
      <c r="F135" s="1" t="s">
        <v>6200</v>
      </c>
      <c r="G135" t="s">
        <v>6202</v>
      </c>
      <c r="H135">
        <v>0.5</v>
      </c>
      <c r="I135">
        <v>7.29</v>
      </c>
      <c r="J135" s="2">
        <v>14.58</v>
      </c>
      <c r="K135" t="str">
        <f>VLOOKUP(orders[[#This Row],[Customer ID]],'Customer Info'!$A:$I,2,FALSE)</f>
        <v>Bobinette Hindsberg</v>
      </c>
      <c r="L135" t="str">
        <f>IF(VLOOKUP(orders[[#This Row],[Customer ID]],'Customer Info'!$A:$I,3,FALSE)=0, "N/A", VLOOKUP(orders[[#This Row],[Customer ID]],'Customer Info'!$A:$I,3,FALSE))</f>
        <v>bhindsberg3n@blogs.com</v>
      </c>
      <c r="M135" t="str">
        <f>IF(VLOOKUP(orders[[#This Row],[Customer ID]],'Customer Info'!$A:$I,4,FALSE)=0, "N/A", VLOOKUP(orders[[#This Row],[Customer ID]],'Customer Info'!$A:$I,4,FALSE))</f>
        <v>+1 (704) 888-5303</v>
      </c>
      <c r="N135" t="str">
        <f>VLOOKUP(orders[[#This Row],[Customer ID]],'Customer Info'!$A:$I,5,FALSE)</f>
        <v>7 Brickson Park Road</v>
      </c>
      <c r="O135" t="str">
        <f>VLOOKUP(orders[[#This Row],[Customer ID]],'Customer Info'!$A:$I,6,FALSE)</f>
        <v>Charlotte</v>
      </c>
      <c r="P135" t="str">
        <f>VLOOKUP(orders[[#This Row],[Customer ID]],'Customer Info'!$A:$I,7,FALSE)</f>
        <v>United States</v>
      </c>
      <c r="Q135">
        <f>VLOOKUP(orders[[#This Row],[Customer ID]],'Customer Info'!$A:$I,8,FALSE)</f>
        <v>28210</v>
      </c>
      <c r="R135" s="2" t="str">
        <f>VLOOKUP(orders[[#This Row],[Customer ID]],'Customer Info'!$A:$I,9,FALSE)</f>
        <v>Yes</v>
      </c>
    </row>
    <row r="136" spans="1:18" x14ac:dyDescent="0.2">
      <c r="A136" s="1" t="s">
        <v>298</v>
      </c>
      <c r="B136" s="3">
        <v>44043</v>
      </c>
      <c r="C136" t="s">
        <v>299</v>
      </c>
      <c r="D136" t="s">
        <v>209</v>
      </c>
      <c r="E136">
        <v>5</v>
      </c>
      <c r="F136" s="1" t="s">
        <v>6198</v>
      </c>
      <c r="G136" t="s">
        <v>6199</v>
      </c>
      <c r="H136">
        <v>2.5</v>
      </c>
      <c r="I136">
        <v>29.784999999999997</v>
      </c>
      <c r="J136" s="2">
        <v>148.92499999999998</v>
      </c>
      <c r="K136" t="str">
        <f>VLOOKUP(orders[[#This Row],[Customer ID]],'Customer Info'!$A:$I,2,FALSE)</f>
        <v>Osbert Robins</v>
      </c>
      <c r="L136" t="str">
        <f>IF(VLOOKUP(orders[[#This Row],[Customer ID]],'Customer Info'!$A:$I,3,FALSE)=0, "N/A", VLOOKUP(orders[[#This Row],[Customer ID]],'Customer Info'!$A:$I,3,FALSE))</f>
        <v>orobins3o@salon.com</v>
      </c>
      <c r="M136" t="str">
        <f>IF(VLOOKUP(orders[[#This Row],[Customer ID]],'Customer Info'!$A:$I,4,FALSE)=0, "N/A", VLOOKUP(orders[[#This Row],[Customer ID]],'Customer Info'!$A:$I,4,FALSE))</f>
        <v>+1 (256) 196-8054</v>
      </c>
      <c r="N136" t="str">
        <f>VLOOKUP(orders[[#This Row],[Customer ID]],'Customer Info'!$A:$I,5,FALSE)</f>
        <v>42557 Fallview Plaza</v>
      </c>
      <c r="O136" t="str">
        <f>VLOOKUP(orders[[#This Row],[Customer ID]],'Customer Info'!$A:$I,6,FALSE)</f>
        <v>Huntsville</v>
      </c>
      <c r="P136" t="str">
        <f>VLOOKUP(orders[[#This Row],[Customer ID]],'Customer Info'!$A:$I,7,FALSE)</f>
        <v>United States</v>
      </c>
      <c r="Q136">
        <f>VLOOKUP(orders[[#This Row],[Customer ID]],'Customer Info'!$A:$I,8,FALSE)</f>
        <v>35815</v>
      </c>
      <c r="R136" s="2" t="str">
        <f>VLOOKUP(orders[[#This Row],[Customer ID]],'Customer Info'!$A:$I,9,FALSE)</f>
        <v>Yes</v>
      </c>
    </row>
    <row r="137" spans="1:18" x14ac:dyDescent="0.2">
      <c r="A137" s="1" t="s">
        <v>300</v>
      </c>
      <c r="B137" s="3">
        <v>44340</v>
      </c>
      <c r="C137" t="s">
        <v>301</v>
      </c>
      <c r="D137" t="s">
        <v>18</v>
      </c>
      <c r="E137">
        <v>1</v>
      </c>
      <c r="F137" s="1" t="s">
        <v>6201</v>
      </c>
      <c r="G137" t="s">
        <v>6202</v>
      </c>
      <c r="H137">
        <v>1</v>
      </c>
      <c r="I137">
        <v>12.95</v>
      </c>
      <c r="J137" s="2">
        <v>12.95</v>
      </c>
      <c r="K137" t="str">
        <f>VLOOKUP(orders[[#This Row],[Customer ID]],'Customer Info'!$A:$I,2,FALSE)</f>
        <v>Othello Syseland</v>
      </c>
      <c r="L137" t="str">
        <f>IF(VLOOKUP(orders[[#This Row],[Customer ID]],'Customer Info'!$A:$I,3,FALSE)=0, "N/A", VLOOKUP(orders[[#This Row],[Customer ID]],'Customer Info'!$A:$I,3,FALSE))</f>
        <v>osyseland3p@independent.co.uk</v>
      </c>
      <c r="M137" t="str">
        <f>IF(VLOOKUP(orders[[#This Row],[Customer ID]],'Customer Info'!$A:$I,4,FALSE)=0, "N/A", VLOOKUP(orders[[#This Row],[Customer ID]],'Customer Info'!$A:$I,4,FALSE))</f>
        <v>+1 (714) 895-0210</v>
      </c>
      <c r="N137" t="str">
        <f>VLOOKUP(orders[[#This Row],[Customer ID]],'Customer Info'!$A:$I,5,FALSE)</f>
        <v>957 Sachtjen Road</v>
      </c>
      <c r="O137" t="str">
        <f>VLOOKUP(orders[[#This Row],[Customer ID]],'Customer Info'!$A:$I,6,FALSE)</f>
        <v>Santa Ana</v>
      </c>
      <c r="P137" t="str">
        <f>VLOOKUP(orders[[#This Row],[Customer ID]],'Customer Info'!$A:$I,7,FALSE)</f>
        <v>United States</v>
      </c>
      <c r="Q137">
        <f>VLOOKUP(orders[[#This Row],[Customer ID]],'Customer Info'!$A:$I,8,FALSE)</f>
        <v>92725</v>
      </c>
      <c r="R137" s="2" t="str">
        <f>VLOOKUP(orders[[#This Row],[Customer ID]],'Customer Info'!$A:$I,9,FALSE)</f>
        <v>No</v>
      </c>
    </row>
    <row r="138" spans="1:18" x14ac:dyDescent="0.2">
      <c r="A138" s="1" t="s">
        <v>302</v>
      </c>
      <c r="B138" s="3">
        <v>44758</v>
      </c>
      <c r="C138" t="s">
        <v>303</v>
      </c>
      <c r="D138" t="s">
        <v>117</v>
      </c>
      <c r="E138">
        <v>3</v>
      </c>
      <c r="F138" s="1" t="s">
        <v>6200</v>
      </c>
      <c r="G138" t="s">
        <v>6197</v>
      </c>
      <c r="H138">
        <v>2.5</v>
      </c>
      <c r="I138">
        <v>31.624999999999996</v>
      </c>
      <c r="J138" s="2">
        <v>94.874999999999986</v>
      </c>
      <c r="K138" t="str">
        <f>VLOOKUP(orders[[#This Row],[Customer ID]],'Customer Info'!$A:$I,2,FALSE)</f>
        <v>Ewell Hanby</v>
      </c>
      <c r="L138" t="str">
        <f>IF(VLOOKUP(orders[[#This Row],[Customer ID]],'Customer Info'!$A:$I,3,FALSE)=0, "N/A", VLOOKUP(orders[[#This Row],[Customer ID]],'Customer Info'!$A:$I,3,FALSE))</f>
        <v>N/A</v>
      </c>
      <c r="M138" t="str">
        <f>IF(VLOOKUP(orders[[#This Row],[Customer ID]],'Customer Info'!$A:$I,4,FALSE)=0, "N/A", VLOOKUP(orders[[#This Row],[Customer ID]],'Customer Info'!$A:$I,4,FALSE))</f>
        <v>N/A</v>
      </c>
      <c r="N138" t="str">
        <f>VLOOKUP(orders[[#This Row],[Customer ID]],'Customer Info'!$A:$I,5,FALSE)</f>
        <v>903 Oak Center</v>
      </c>
      <c r="O138" t="str">
        <f>VLOOKUP(orders[[#This Row],[Customer ID]],'Customer Info'!$A:$I,6,FALSE)</f>
        <v>Washington</v>
      </c>
      <c r="P138" t="str">
        <f>VLOOKUP(orders[[#This Row],[Customer ID]],'Customer Info'!$A:$I,7,FALSE)</f>
        <v>United States</v>
      </c>
      <c r="Q138">
        <f>VLOOKUP(orders[[#This Row],[Customer ID]],'Customer Info'!$A:$I,8,FALSE)</f>
        <v>20520</v>
      </c>
      <c r="R138" s="2" t="str">
        <f>VLOOKUP(orders[[#This Row],[Customer ID]],'Customer Info'!$A:$I,9,FALSE)</f>
        <v>Yes</v>
      </c>
    </row>
    <row r="139" spans="1:18" x14ac:dyDescent="0.2">
      <c r="A139" s="1" t="s">
        <v>304</v>
      </c>
      <c r="B139" s="3">
        <v>44232</v>
      </c>
      <c r="C139" t="s">
        <v>305</v>
      </c>
      <c r="D139" t="s">
        <v>197</v>
      </c>
      <c r="E139">
        <v>5</v>
      </c>
      <c r="F139" s="1" t="s">
        <v>6198</v>
      </c>
      <c r="G139" t="s">
        <v>6199</v>
      </c>
      <c r="H139">
        <v>0.5</v>
      </c>
      <c r="I139">
        <v>7.77</v>
      </c>
      <c r="J139" s="2">
        <v>38.849999999999994</v>
      </c>
      <c r="K139" t="str">
        <f>VLOOKUP(orders[[#This Row],[Customer ID]],'Customer Info'!$A:$I,2,FALSE)</f>
        <v>Blancha McAmish</v>
      </c>
      <c r="L139" t="str">
        <f>IF(VLOOKUP(orders[[#This Row],[Customer ID]],'Customer Info'!$A:$I,3,FALSE)=0, "N/A", VLOOKUP(orders[[#This Row],[Customer ID]],'Customer Info'!$A:$I,3,FALSE))</f>
        <v>bmcamish2e@tripadvisor.com</v>
      </c>
      <c r="M139" t="str">
        <f>IF(VLOOKUP(orders[[#This Row],[Customer ID]],'Customer Info'!$A:$I,4,FALSE)=0, "N/A", VLOOKUP(orders[[#This Row],[Customer ID]],'Customer Info'!$A:$I,4,FALSE))</f>
        <v>N/A</v>
      </c>
      <c r="N139" t="str">
        <f>VLOOKUP(orders[[#This Row],[Customer ID]],'Customer Info'!$A:$I,5,FALSE)</f>
        <v>5484 Stephen Court</v>
      </c>
      <c r="O139" t="str">
        <f>VLOOKUP(orders[[#This Row],[Customer ID]],'Customer Info'!$A:$I,6,FALSE)</f>
        <v>Oklahoma City</v>
      </c>
      <c r="P139" t="str">
        <f>VLOOKUP(orders[[#This Row],[Customer ID]],'Customer Info'!$A:$I,7,FALSE)</f>
        <v>United States</v>
      </c>
      <c r="Q139">
        <f>VLOOKUP(orders[[#This Row],[Customer ID]],'Customer Info'!$A:$I,8,FALSE)</f>
        <v>73179</v>
      </c>
      <c r="R139" s="2" t="str">
        <f>VLOOKUP(orders[[#This Row],[Customer ID]],'Customer Info'!$A:$I,9,FALSE)</f>
        <v>Yes</v>
      </c>
    </row>
    <row r="140" spans="1:18" x14ac:dyDescent="0.2">
      <c r="A140" s="1" t="s">
        <v>306</v>
      </c>
      <c r="B140" s="3">
        <v>44406</v>
      </c>
      <c r="C140" t="s">
        <v>307</v>
      </c>
      <c r="D140" t="s">
        <v>59</v>
      </c>
      <c r="E140">
        <v>4</v>
      </c>
      <c r="F140" s="1" t="s">
        <v>6198</v>
      </c>
      <c r="G140" t="s">
        <v>6202</v>
      </c>
      <c r="H140">
        <v>0.2</v>
      </c>
      <c r="I140">
        <v>2.9849999999999999</v>
      </c>
      <c r="J140" s="2">
        <v>11.94</v>
      </c>
      <c r="K140" t="str">
        <f>VLOOKUP(orders[[#This Row],[Customer ID]],'Customer Info'!$A:$I,2,FALSE)</f>
        <v>Lowell Keenleyside</v>
      </c>
      <c r="L140" t="str">
        <f>IF(VLOOKUP(orders[[#This Row],[Customer ID]],'Customer Info'!$A:$I,3,FALSE)=0, "N/A", VLOOKUP(orders[[#This Row],[Customer ID]],'Customer Info'!$A:$I,3,FALSE))</f>
        <v>lkeenleyside3s@topsy.com</v>
      </c>
      <c r="M140" t="str">
        <f>IF(VLOOKUP(orders[[#This Row],[Customer ID]],'Customer Info'!$A:$I,4,FALSE)=0, "N/A", VLOOKUP(orders[[#This Row],[Customer ID]],'Customer Info'!$A:$I,4,FALSE))</f>
        <v>+1 (636) 713-5124</v>
      </c>
      <c r="N140" t="str">
        <f>VLOOKUP(orders[[#This Row],[Customer ID]],'Customer Info'!$A:$I,5,FALSE)</f>
        <v>6 Hauk Junction</v>
      </c>
      <c r="O140" t="str">
        <f>VLOOKUP(orders[[#This Row],[Customer ID]],'Customer Info'!$A:$I,6,FALSE)</f>
        <v>Saint Louis</v>
      </c>
      <c r="P140" t="str">
        <f>VLOOKUP(orders[[#This Row],[Customer ID]],'Customer Info'!$A:$I,7,FALSE)</f>
        <v>United States</v>
      </c>
      <c r="Q140">
        <f>VLOOKUP(orders[[#This Row],[Customer ID]],'Customer Info'!$A:$I,8,FALSE)</f>
        <v>63131</v>
      </c>
      <c r="R140" s="2" t="str">
        <f>VLOOKUP(orders[[#This Row],[Customer ID]],'Customer Info'!$A:$I,9,FALSE)</f>
        <v>No</v>
      </c>
    </row>
    <row r="141" spans="1:18" x14ac:dyDescent="0.2">
      <c r="A141" s="1" t="s">
        <v>308</v>
      </c>
      <c r="B141" s="3">
        <v>44637</v>
      </c>
      <c r="C141" t="s">
        <v>309</v>
      </c>
      <c r="D141" t="s">
        <v>35</v>
      </c>
      <c r="E141">
        <v>3</v>
      </c>
      <c r="F141" s="1" t="s">
        <v>6200</v>
      </c>
      <c r="G141" t="s">
        <v>6199</v>
      </c>
      <c r="H141">
        <v>2.5</v>
      </c>
      <c r="I141">
        <v>34.154999999999994</v>
      </c>
      <c r="J141" s="2">
        <v>102.46499999999997</v>
      </c>
      <c r="K141" t="str">
        <f>VLOOKUP(orders[[#This Row],[Customer ID]],'Customer Info'!$A:$I,2,FALSE)</f>
        <v>Elonore Joliffe</v>
      </c>
      <c r="L141" t="str">
        <f>IF(VLOOKUP(orders[[#This Row],[Customer ID]],'Customer Info'!$A:$I,3,FALSE)=0, "N/A", VLOOKUP(orders[[#This Row],[Customer ID]],'Customer Info'!$A:$I,3,FALSE))</f>
        <v>N/A</v>
      </c>
      <c r="M141" t="str">
        <f>IF(VLOOKUP(orders[[#This Row],[Customer ID]],'Customer Info'!$A:$I,4,FALSE)=0, "N/A", VLOOKUP(orders[[#This Row],[Customer ID]],'Customer Info'!$A:$I,4,FALSE))</f>
        <v>+353 (994) 611-5746</v>
      </c>
      <c r="N141" t="str">
        <f>VLOOKUP(orders[[#This Row],[Customer ID]],'Customer Info'!$A:$I,5,FALSE)</f>
        <v>7077 School Crossing</v>
      </c>
      <c r="O141" t="str">
        <f>VLOOKUP(orders[[#This Row],[Customer ID]],'Customer Info'!$A:$I,6,FALSE)</f>
        <v>Bailieborough</v>
      </c>
      <c r="P141" t="str">
        <f>VLOOKUP(orders[[#This Row],[Customer ID]],'Customer Info'!$A:$I,7,FALSE)</f>
        <v>Ireland</v>
      </c>
      <c r="Q141" t="str">
        <f>VLOOKUP(orders[[#This Row],[Customer ID]],'Customer Info'!$A:$I,8,FALSE)</f>
        <v>C15</v>
      </c>
      <c r="R141" s="2" t="str">
        <f>VLOOKUP(orders[[#This Row],[Customer ID]],'Customer Info'!$A:$I,9,FALSE)</f>
        <v>No</v>
      </c>
    </row>
    <row r="142" spans="1:18" x14ac:dyDescent="0.2">
      <c r="A142" s="1" t="s">
        <v>310</v>
      </c>
      <c r="B142" s="3">
        <v>44238</v>
      </c>
      <c r="C142" t="s">
        <v>311</v>
      </c>
      <c r="D142" t="s">
        <v>250</v>
      </c>
      <c r="E142">
        <v>4</v>
      </c>
      <c r="F142" s="1" t="s">
        <v>6200</v>
      </c>
      <c r="G142" t="s">
        <v>6202</v>
      </c>
      <c r="H142">
        <v>1</v>
      </c>
      <c r="I142">
        <v>12.15</v>
      </c>
      <c r="J142" s="2">
        <v>48.6</v>
      </c>
      <c r="K142" t="str">
        <f>VLOOKUP(orders[[#This Row],[Customer ID]],'Customer Info'!$A:$I,2,FALSE)</f>
        <v>Abraham Coleman</v>
      </c>
      <c r="L142" t="str">
        <f>IF(VLOOKUP(orders[[#This Row],[Customer ID]],'Customer Info'!$A:$I,3,FALSE)=0, "N/A", VLOOKUP(orders[[#This Row],[Customer ID]],'Customer Info'!$A:$I,3,FALSE))</f>
        <v>N/A</v>
      </c>
      <c r="M142" t="str">
        <f>IF(VLOOKUP(orders[[#This Row],[Customer ID]],'Customer Info'!$A:$I,4,FALSE)=0, "N/A", VLOOKUP(orders[[#This Row],[Customer ID]],'Customer Info'!$A:$I,4,FALSE))</f>
        <v>+1 (808) 815-5051</v>
      </c>
      <c r="N142" t="str">
        <f>VLOOKUP(orders[[#This Row],[Customer ID]],'Customer Info'!$A:$I,5,FALSE)</f>
        <v>40 Packers Alley</v>
      </c>
      <c r="O142" t="str">
        <f>VLOOKUP(orders[[#This Row],[Customer ID]],'Customer Info'!$A:$I,6,FALSE)</f>
        <v>Honolulu</v>
      </c>
      <c r="P142" t="str">
        <f>VLOOKUP(orders[[#This Row],[Customer ID]],'Customer Info'!$A:$I,7,FALSE)</f>
        <v>United States</v>
      </c>
      <c r="Q142">
        <f>VLOOKUP(orders[[#This Row],[Customer ID]],'Customer Info'!$A:$I,8,FALSE)</f>
        <v>96805</v>
      </c>
      <c r="R142" s="2" t="str">
        <f>VLOOKUP(orders[[#This Row],[Customer ID]],'Customer Info'!$A:$I,9,FALSE)</f>
        <v>No</v>
      </c>
    </row>
    <row r="143" spans="1:18" x14ac:dyDescent="0.2">
      <c r="A143" s="1" t="s">
        <v>312</v>
      </c>
      <c r="B143" s="3">
        <v>43509</v>
      </c>
      <c r="C143" t="s">
        <v>313</v>
      </c>
      <c r="D143" t="s">
        <v>18</v>
      </c>
      <c r="E143">
        <v>6</v>
      </c>
      <c r="F143" s="1" t="s">
        <v>6201</v>
      </c>
      <c r="G143" t="s">
        <v>6202</v>
      </c>
      <c r="H143">
        <v>1</v>
      </c>
      <c r="I143">
        <v>12.95</v>
      </c>
      <c r="J143" s="2">
        <v>77.699999999999989</v>
      </c>
      <c r="K143" t="str">
        <f>VLOOKUP(orders[[#This Row],[Customer ID]],'Customer Info'!$A:$I,2,FALSE)</f>
        <v>Rivy Farington</v>
      </c>
      <c r="L143" t="str">
        <f>IF(VLOOKUP(orders[[#This Row],[Customer ID]],'Customer Info'!$A:$I,3,FALSE)=0, "N/A", VLOOKUP(orders[[#This Row],[Customer ID]],'Customer Info'!$A:$I,3,FALSE))</f>
        <v>N/A</v>
      </c>
      <c r="M143" t="str">
        <f>IF(VLOOKUP(orders[[#This Row],[Customer ID]],'Customer Info'!$A:$I,4,FALSE)=0, "N/A", VLOOKUP(orders[[#This Row],[Customer ID]],'Customer Info'!$A:$I,4,FALSE))</f>
        <v>+1 (951) 638-0879</v>
      </c>
      <c r="N143" t="str">
        <f>VLOOKUP(orders[[#This Row],[Customer ID]],'Customer Info'!$A:$I,5,FALSE)</f>
        <v>54400 Brickson Park Center</v>
      </c>
      <c r="O143" t="str">
        <f>VLOOKUP(orders[[#This Row],[Customer ID]],'Customer Info'!$A:$I,6,FALSE)</f>
        <v>Corona</v>
      </c>
      <c r="P143" t="str">
        <f>VLOOKUP(orders[[#This Row],[Customer ID]],'Customer Info'!$A:$I,7,FALSE)</f>
        <v>United States</v>
      </c>
      <c r="Q143">
        <f>VLOOKUP(orders[[#This Row],[Customer ID]],'Customer Info'!$A:$I,8,FALSE)</f>
        <v>92878</v>
      </c>
      <c r="R143" s="2" t="str">
        <f>VLOOKUP(orders[[#This Row],[Customer ID]],'Customer Info'!$A:$I,9,FALSE)</f>
        <v>Yes</v>
      </c>
    </row>
    <row r="144" spans="1:18" x14ac:dyDescent="0.2">
      <c r="A144" s="1" t="s">
        <v>314</v>
      </c>
      <c r="B144" s="3">
        <v>44694</v>
      </c>
      <c r="C144" t="s">
        <v>315</v>
      </c>
      <c r="D144" t="s">
        <v>114</v>
      </c>
      <c r="E144">
        <v>1</v>
      </c>
      <c r="F144" s="1" t="s">
        <v>6201</v>
      </c>
      <c r="G144" t="s">
        <v>6202</v>
      </c>
      <c r="H144">
        <v>2.5</v>
      </c>
      <c r="I144">
        <v>29.784999999999997</v>
      </c>
      <c r="J144" s="2">
        <v>29.784999999999997</v>
      </c>
      <c r="K144" t="str">
        <f>VLOOKUP(orders[[#This Row],[Customer ID]],'Customer Info'!$A:$I,2,FALSE)</f>
        <v>Vallie Kundt</v>
      </c>
      <c r="L144" t="str">
        <f>IF(VLOOKUP(orders[[#This Row],[Customer ID]],'Customer Info'!$A:$I,3,FALSE)=0, "N/A", VLOOKUP(orders[[#This Row],[Customer ID]],'Customer Info'!$A:$I,3,FALSE))</f>
        <v>vkundt3w@bigcartel.com</v>
      </c>
      <c r="M144" t="str">
        <f>IF(VLOOKUP(orders[[#This Row],[Customer ID]],'Customer Info'!$A:$I,4,FALSE)=0, "N/A", VLOOKUP(orders[[#This Row],[Customer ID]],'Customer Info'!$A:$I,4,FALSE))</f>
        <v>+353 (472) 791-2507</v>
      </c>
      <c r="N144" t="str">
        <f>VLOOKUP(orders[[#This Row],[Customer ID]],'Customer Info'!$A:$I,5,FALSE)</f>
        <v>3 Porter Hill</v>
      </c>
      <c r="O144" t="str">
        <f>VLOOKUP(orders[[#This Row],[Customer ID]],'Customer Info'!$A:$I,6,FALSE)</f>
        <v>Ballivor</v>
      </c>
      <c r="P144" t="str">
        <f>VLOOKUP(orders[[#This Row],[Customer ID]],'Customer Info'!$A:$I,7,FALSE)</f>
        <v>Ireland</v>
      </c>
      <c r="Q144" t="str">
        <f>VLOOKUP(orders[[#This Row],[Customer ID]],'Customer Info'!$A:$I,8,FALSE)</f>
        <v>D17</v>
      </c>
      <c r="R144" s="2" t="str">
        <f>VLOOKUP(orders[[#This Row],[Customer ID]],'Customer Info'!$A:$I,9,FALSE)</f>
        <v>Yes</v>
      </c>
    </row>
    <row r="145" spans="1:18" x14ac:dyDescent="0.2">
      <c r="A145" s="1" t="s">
        <v>316</v>
      </c>
      <c r="B145" s="3">
        <v>43970</v>
      </c>
      <c r="C145" t="s">
        <v>317</v>
      </c>
      <c r="D145" t="s">
        <v>120</v>
      </c>
      <c r="E145">
        <v>4</v>
      </c>
      <c r="F145" s="1" t="s">
        <v>6198</v>
      </c>
      <c r="G145" t="s">
        <v>6199</v>
      </c>
      <c r="H145">
        <v>0.2</v>
      </c>
      <c r="I145">
        <v>3.8849999999999998</v>
      </c>
      <c r="J145" s="2">
        <v>15.54</v>
      </c>
      <c r="K145" t="str">
        <f>VLOOKUP(orders[[#This Row],[Customer ID]],'Customer Info'!$A:$I,2,FALSE)</f>
        <v>Boyd Bett</v>
      </c>
      <c r="L145" t="str">
        <f>IF(VLOOKUP(orders[[#This Row],[Customer ID]],'Customer Info'!$A:$I,3,FALSE)=0, "N/A", VLOOKUP(orders[[#This Row],[Customer ID]],'Customer Info'!$A:$I,3,FALSE))</f>
        <v>bbett3x@google.de</v>
      </c>
      <c r="M145" t="str">
        <f>IF(VLOOKUP(orders[[#This Row],[Customer ID]],'Customer Info'!$A:$I,4,FALSE)=0, "N/A", VLOOKUP(orders[[#This Row],[Customer ID]],'Customer Info'!$A:$I,4,FALSE))</f>
        <v>+1 (202) 632-9905</v>
      </c>
      <c r="N145" t="str">
        <f>VLOOKUP(orders[[#This Row],[Customer ID]],'Customer Info'!$A:$I,5,FALSE)</f>
        <v>353 Maple Wood Avenue</v>
      </c>
      <c r="O145" t="str">
        <f>VLOOKUP(orders[[#This Row],[Customer ID]],'Customer Info'!$A:$I,6,FALSE)</f>
        <v>Washington</v>
      </c>
      <c r="P145" t="str">
        <f>VLOOKUP(orders[[#This Row],[Customer ID]],'Customer Info'!$A:$I,7,FALSE)</f>
        <v>United States</v>
      </c>
      <c r="Q145">
        <f>VLOOKUP(orders[[#This Row],[Customer ID]],'Customer Info'!$A:$I,8,FALSE)</f>
        <v>20520</v>
      </c>
      <c r="R145" s="2" t="str">
        <f>VLOOKUP(orders[[#This Row],[Customer ID]],'Customer Info'!$A:$I,9,FALSE)</f>
        <v>Yes</v>
      </c>
    </row>
    <row r="146" spans="1:18" x14ac:dyDescent="0.2">
      <c r="A146" s="1" t="s">
        <v>318</v>
      </c>
      <c r="B146" s="3">
        <v>44678</v>
      </c>
      <c r="C146" t="s">
        <v>319</v>
      </c>
      <c r="D146" t="s">
        <v>35</v>
      </c>
      <c r="E146">
        <v>4</v>
      </c>
      <c r="F146" s="1" t="s">
        <v>6200</v>
      </c>
      <c r="G146" t="s">
        <v>6199</v>
      </c>
      <c r="H146">
        <v>2.5</v>
      </c>
      <c r="I146">
        <v>34.154999999999994</v>
      </c>
      <c r="J146" s="2">
        <v>136.61999999999998</v>
      </c>
      <c r="K146" t="str">
        <f>VLOOKUP(orders[[#This Row],[Customer ID]],'Customer Info'!$A:$I,2,FALSE)</f>
        <v>Julio Armytage</v>
      </c>
      <c r="L146" t="str">
        <f>IF(VLOOKUP(orders[[#This Row],[Customer ID]],'Customer Info'!$A:$I,3,FALSE)=0, "N/A", VLOOKUP(orders[[#This Row],[Customer ID]],'Customer Info'!$A:$I,3,FALSE))</f>
        <v>N/A</v>
      </c>
      <c r="M146" t="str">
        <f>IF(VLOOKUP(orders[[#This Row],[Customer ID]],'Customer Info'!$A:$I,4,FALSE)=0, "N/A", VLOOKUP(orders[[#This Row],[Customer ID]],'Customer Info'!$A:$I,4,FALSE))</f>
        <v>N/A</v>
      </c>
      <c r="N146" t="str">
        <f>VLOOKUP(orders[[#This Row],[Customer ID]],'Customer Info'!$A:$I,5,FALSE)</f>
        <v>782 Spaight Center</v>
      </c>
      <c r="O146" t="str">
        <f>VLOOKUP(orders[[#This Row],[Customer ID]],'Customer Info'!$A:$I,6,FALSE)</f>
        <v>Portumna</v>
      </c>
      <c r="P146" t="str">
        <f>VLOOKUP(orders[[#This Row],[Customer ID]],'Customer Info'!$A:$I,7,FALSE)</f>
        <v>Ireland</v>
      </c>
      <c r="Q146" t="str">
        <f>VLOOKUP(orders[[#This Row],[Customer ID]],'Customer Info'!$A:$I,8,FALSE)</f>
        <v>V31</v>
      </c>
      <c r="R146" s="2" t="str">
        <f>VLOOKUP(orders[[#This Row],[Customer ID]],'Customer Info'!$A:$I,9,FALSE)</f>
        <v>Yes</v>
      </c>
    </row>
    <row r="147" spans="1:18" x14ac:dyDescent="0.2">
      <c r="A147" s="1" t="s">
        <v>320</v>
      </c>
      <c r="B147" s="3">
        <v>44083</v>
      </c>
      <c r="C147" t="s">
        <v>321</v>
      </c>
      <c r="D147" t="s">
        <v>83</v>
      </c>
      <c r="E147">
        <v>2</v>
      </c>
      <c r="F147" s="1" t="s">
        <v>6201</v>
      </c>
      <c r="G147" t="s">
        <v>6197</v>
      </c>
      <c r="H147">
        <v>0.5</v>
      </c>
      <c r="I147">
        <v>8.73</v>
      </c>
      <c r="J147" s="2">
        <v>17.46</v>
      </c>
      <c r="K147" t="str">
        <f>VLOOKUP(orders[[#This Row],[Customer ID]],'Customer Info'!$A:$I,2,FALSE)</f>
        <v>Deana Staite</v>
      </c>
      <c r="L147" t="str">
        <f>IF(VLOOKUP(orders[[#This Row],[Customer ID]],'Customer Info'!$A:$I,3,FALSE)=0, "N/A", VLOOKUP(orders[[#This Row],[Customer ID]],'Customer Info'!$A:$I,3,FALSE))</f>
        <v>dstaite3z@scientificamerican.com</v>
      </c>
      <c r="M147" t="str">
        <f>IF(VLOOKUP(orders[[#This Row],[Customer ID]],'Customer Info'!$A:$I,4,FALSE)=0, "N/A", VLOOKUP(orders[[#This Row],[Customer ID]],'Customer Info'!$A:$I,4,FALSE))</f>
        <v>+1 (713) 478-3937</v>
      </c>
      <c r="N147" t="str">
        <f>VLOOKUP(orders[[#This Row],[Customer ID]],'Customer Info'!$A:$I,5,FALSE)</f>
        <v>39 Dunning Hill</v>
      </c>
      <c r="O147" t="str">
        <f>VLOOKUP(orders[[#This Row],[Customer ID]],'Customer Info'!$A:$I,6,FALSE)</f>
        <v>Houston</v>
      </c>
      <c r="P147" t="str">
        <f>VLOOKUP(orders[[#This Row],[Customer ID]],'Customer Info'!$A:$I,7,FALSE)</f>
        <v>United States</v>
      </c>
      <c r="Q147">
        <f>VLOOKUP(orders[[#This Row],[Customer ID]],'Customer Info'!$A:$I,8,FALSE)</f>
        <v>77281</v>
      </c>
      <c r="R147" s="2" t="str">
        <f>VLOOKUP(orders[[#This Row],[Customer ID]],'Customer Info'!$A:$I,9,FALSE)</f>
        <v>No</v>
      </c>
    </row>
    <row r="148" spans="1:18" x14ac:dyDescent="0.2">
      <c r="A148" s="1" t="s">
        <v>322</v>
      </c>
      <c r="B148" s="3">
        <v>44265</v>
      </c>
      <c r="C148" t="s">
        <v>323</v>
      </c>
      <c r="D148" t="s">
        <v>35</v>
      </c>
      <c r="E148">
        <v>2</v>
      </c>
      <c r="F148" s="1" t="s">
        <v>6200</v>
      </c>
      <c r="G148" t="s">
        <v>6199</v>
      </c>
      <c r="H148">
        <v>2.5</v>
      </c>
      <c r="I148">
        <v>34.154999999999994</v>
      </c>
      <c r="J148" s="2">
        <v>68.309999999999988</v>
      </c>
      <c r="K148" t="str">
        <f>VLOOKUP(orders[[#This Row],[Customer ID]],'Customer Info'!$A:$I,2,FALSE)</f>
        <v>Winn Keyse</v>
      </c>
      <c r="L148" t="str">
        <f>IF(VLOOKUP(orders[[#This Row],[Customer ID]],'Customer Info'!$A:$I,3,FALSE)=0, "N/A", VLOOKUP(orders[[#This Row],[Customer ID]],'Customer Info'!$A:$I,3,FALSE))</f>
        <v>wkeyse40@apple.com</v>
      </c>
      <c r="M148" t="str">
        <f>IF(VLOOKUP(orders[[#This Row],[Customer ID]],'Customer Info'!$A:$I,4,FALSE)=0, "N/A", VLOOKUP(orders[[#This Row],[Customer ID]],'Customer Info'!$A:$I,4,FALSE))</f>
        <v>+1 (650) 947-8867</v>
      </c>
      <c r="N148" t="str">
        <f>VLOOKUP(orders[[#This Row],[Customer ID]],'Customer Info'!$A:$I,5,FALSE)</f>
        <v>02688 Duke Park</v>
      </c>
      <c r="O148" t="str">
        <f>VLOOKUP(orders[[#This Row],[Customer ID]],'Customer Info'!$A:$I,6,FALSE)</f>
        <v>Orange</v>
      </c>
      <c r="P148" t="str">
        <f>VLOOKUP(orders[[#This Row],[Customer ID]],'Customer Info'!$A:$I,7,FALSE)</f>
        <v>United States</v>
      </c>
      <c r="Q148">
        <f>VLOOKUP(orders[[#This Row],[Customer ID]],'Customer Info'!$A:$I,8,FALSE)</f>
        <v>92668</v>
      </c>
      <c r="R148" s="2" t="str">
        <f>VLOOKUP(orders[[#This Row],[Customer ID]],'Customer Info'!$A:$I,9,FALSE)</f>
        <v>Yes</v>
      </c>
    </row>
    <row r="149" spans="1:18" x14ac:dyDescent="0.2">
      <c r="A149" s="1" t="s">
        <v>324</v>
      </c>
      <c r="B149" s="3">
        <v>43562</v>
      </c>
      <c r="C149" t="s">
        <v>325</v>
      </c>
      <c r="D149" t="s">
        <v>82</v>
      </c>
      <c r="E149">
        <v>4</v>
      </c>
      <c r="F149" s="1" t="s">
        <v>6201</v>
      </c>
      <c r="G149" t="s">
        <v>6197</v>
      </c>
      <c r="H149">
        <v>0.2</v>
      </c>
      <c r="I149">
        <v>4.3650000000000002</v>
      </c>
      <c r="J149" s="2">
        <v>17.46</v>
      </c>
      <c r="K149" t="str">
        <f>VLOOKUP(orders[[#This Row],[Customer ID]],'Customer Info'!$A:$I,2,FALSE)</f>
        <v>Osmund Clausen-Thue</v>
      </c>
      <c r="L149" t="str">
        <f>IF(VLOOKUP(orders[[#This Row],[Customer ID]],'Customer Info'!$A:$I,3,FALSE)=0, "N/A", VLOOKUP(orders[[#This Row],[Customer ID]],'Customer Info'!$A:$I,3,FALSE))</f>
        <v>oclausenthue41@marriott.com</v>
      </c>
      <c r="M149" t="str">
        <f>IF(VLOOKUP(orders[[#This Row],[Customer ID]],'Customer Info'!$A:$I,4,FALSE)=0, "N/A", VLOOKUP(orders[[#This Row],[Customer ID]],'Customer Info'!$A:$I,4,FALSE))</f>
        <v>+1 (915) 558-6109</v>
      </c>
      <c r="N149" t="str">
        <f>VLOOKUP(orders[[#This Row],[Customer ID]],'Customer Info'!$A:$I,5,FALSE)</f>
        <v>2163 Dexter Hill</v>
      </c>
      <c r="O149" t="str">
        <f>VLOOKUP(orders[[#This Row],[Customer ID]],'Customer Info'!$A:$I,6,FALSE)</f>
        <v>El Paso</v>
      </c>
      <c r="P149" t="str">
        <f>VLOOKUP(orders[[#This Row],[Customer ID]],'Customer Info'!$A:$I,7,FALSE)</f>
        <v>United States</v>
      </c>
      <c r="Q149">
        <f>VLOOKUP(orders[[#This Row],[Customer ID]],'Customer Info'!$A:$I,8,FALSE)</f>
        <v>88553</v>
      </c>
      <c r="R149" s="2" t="str">
        <f>VLOOKUP(orders[[#This Row],[Customer ID]],'Customer Info'!$A:$I,9,FALSE)</f>
        <v>No</v>
      </c>
    </row>
    <row r="150" spans="1:18" x14ac:dyDescent="0.2">
      <c r="A150" s="1" t="s">
        <v>326</v>
      </c>
      <c r="B150" s="3">
        <v>44024</v>
      </c>
      <c r="C150" t="s">
        <v>327</v>
      </c>
      <c r="D150" t="s">
        <v>101</v>
      </c>
      <c r="E150">
        <v>3</v>
      </c>
      <c r="F150" s="1" t="s">
        <v>6201</v>
      </c>
      <c r="G150" t="s">
        <v>6197</v>
      </c>
      <c r="H150">
        <v>1</v>
      </c>
      <c r="I150">
        <v>14.55</v>
      </c>
      <c r="J150" s="2">
        <v>43.650000000000006</v>
      </c>
      <c r="K150" t="str">
        <f>VLOOKUP(orders[[#This Row],[Customer ID]],'Customer Info'!$A:$I,2,FALSE)</f>
        <v>Leonore Francisco</v>
      </c>
      <c r="L150" t="str">
        <f>IF(VLOOKUP(orders[[#This Row],[Customer ID]],'Customer Info'!$A:$I,3,FALSE)=0, "N/A", VLOOKUP(orders[[#This Row],[Customer ID]],'Customer Info'!$A:$I,3,FALSE))</f>
        <v>lfrancisco42@fema.gov</v>
      </c>
      <c r="M150" t="str">
        <f>IF(VLOOKUP(orders[[#This Row],[Customer ID]],'Customer Info'!$A:$I,4,FALSE)=0, "N/A", VLOOKUP(orders[[#This Row],[Customer ID]],'Customer Info'!$A:$I,4,FALSE))</f>
        <v>+1 (775) 346-9758</v>
      </c>
      <c r="N150" t="str">
        <f>VLOOKUP(orders[[#This Row],[Customer ID]],'Customer Info'!$A:$I,5,FALSE)</f>
        <v>48757 Bay Parkway</v>
      </c>
      <c r="O150" t="str">
        <f>VLOOKUP(orders[[#This Row],[Customer ID]],'Customer Info'!$A:$I,6,FALSE)</f>
        <v>Carson City</v>
      </c>
      <c r="P150" t="str">
        <f>VLOOKUP(orders[[#This Row],[Customer ID]],'Customer Info'!$A:$I,7,FALSE)</f>
        <v>United States</v>
      </c>
      <c r="Q150">
        <f>VLOOKUP(orders[[#This Row],[Customer ID]],'Customer Info'!$A:$I,8,FALSE)</f>
        <v>89714</v>
      </c>
      <c r="R150" s="2" t="str">
        <f>VLOOKUP(orders[[#This Row],[Customer ID]],'Customer Info'!$A:$I,9,FALSE)</f>
        <v>No</v>
      </c>
    </row>
    <row r="151" spans="1:18" x14ac:dyDescent="0.2">
      <c r="A151" s="1" t="s">
        <v>326</v>
      </c>
      <c r="B151" s="3">
        <v>44024</v>
      </c>
      <c r="C151" t="s">
        <v>327</v>
      </c>
      <c r="D151" t="s">
        <v>14</v>
      </c>
      <c r="E151">
        <v>2</v>
      </c>
      <c r="F151" s="1" t="s">
        <v>6200</v>
      </c>
      <c r="G151" t="s">
        <v>6197</v>
      </c>
      <c r="H151">
        <v>1</v>
      </c>
      <c r="I151">
        <v>13.75</v>
      </c>
      <c r="J151" s="2">
        <v>27.5</v>
      </c>
      <c r="K151" t="str">
        <f>VLOOKUP(orders[[#This Row],[Customer ID]],'Customer Info'!$A:$I,2,FALSE)</f>
        <v>Leonore Francisco</v>
      </c>
      <c r="L151" t="str">
        <f>IF(VLOOKUP(orders[[#This Row],[Customer ID]],'Customer Info'!$A:$I,3,FALSE)=0, "N/A", VLOOKUP(orders[[#This Row],[Customer ID]],'Customer Info'!$A:$I,3,FALSE))</f>
        <v>lfrancisco42@fema.gov</v>
      </c>
      <c r="M151" t="str">
        <f>IF(VLOOKUP(orders[[#This Row],[Customer ID]],'Customer Info'!$A:$I,4,FALSE)=0, "N/A", VLOOKUP(orders[[#This Row],[Customer ID]],'Customer Info'!$A:$I,4,FALSE))</f>
        <v>+1 (775) 346-9758</v>
      </c>
      <c r="N151" t="str">
        <f>VLOOKUP(orders[[#This Row],[Customer ID]],'Customer Info'!$A:$I,5,FALSE)</f>
        <v>48757 Bay Parkway</v>
      </c>
      <c r="O151" t="str">
        <f>VLOOKUP(orders[[#This Row],[Customer ID]],'Customer Info'!$A:$I,6,FALSE)</f>
        <v>Carson City</v>
      </c>
      <c r="P151" t="str">
        <f>VLOOKUP(orders[[#This Row],[Customer ID]],'Customer Info'!$A:$I,7,FALSE)</f>
        <v>United States</v>
      </c>
      <c r="Q151">
        <f>VLOOKUP(orders[[#This Row],[Customer ID]],'Customer Info'!$A:$I,8,FALSE)</f>
        <v>89714</v>
      </c>
      <c r="R151" s="2" t="str">
        <f>VLOOKUP(orders[[#This Row],[Customer ID]],'Customer Info'!$A:$I,9,FALSE)</f>
        <v>No</v>
      </c>
    </row>
    <row r="152" spans="1:18" x14ac:dyDescent="0.2">
      <c r="A152" s="1" t="s">
        <v>328</v>
      </c>
      <c r="B152" s="3">
        <v>44551</v>
      </c>
      <c r="C152" t="s">
        <v>329</v>
      </c>
      <c r="D152" t="s">
        <v>56</v>
      </c>
      <c r="E152">
        <v>5</v>
      </c>
      <c r="F152" s="1" t="s">
        <v>6200</v>
      </c>
      <c r="G152" t="s">
        <v>6202</v>
      </c>
      <c r="H152">
        <v>0.2</v>
      </c>
      <c r="I152">
        <v>3.645</v>
      </c>
      <c r="J152" s="2">
        <v>18.225000000000001</v>
      </c>
      <c r="K152" t="str">
        <f>VLOOKUP(orders[[#This Row],[Customer ID]],'Customer Info'!$A:$I,2,FALSE)</f>
        <v>Giacobo Skingle</v>
      </c>
      <c r="L152" t="str">
        <f>IF(VLOOKUP(orders[[#This Row],[Customer ID]],'Customer Info'!$A:$I,3,FALSE)=0, "N/A", VLOOKUP(orders[[#This Row],[Customer ID]],'Customer Info'!$A:$I,3,FALSE))</f>
        <v>gskingle44@clickbank.net</v>
      </c>
      <c r="M152" t="str">
        <f>IF(VLOOKUP(orders[[#This Row],[Customer ID]],'Customer Info'!$A:$I,4,FALSE)=0, "N/A", VLOOKUP(orders[[#This Row],[Customer ID]],'Customer Info'!$A:$I,4,FALSE))</f>
        <v>+1 (801) 886-5886</v>
      </c>
      <c r="N152" t="str">
        <f>VLOOKUP(orders[[#This Row],[Customer ID]],'Customer Info'!$A:$I,5,FALSE)</f>
        <v>61617 Roth Street</v>
      </c>
      <c r="O152" t="str">
        <f>VLOOKUP(orders[[#This Row],[Customer ID]],'Customer Info'!$A:$I,6,FALSE)</f>
        <v>Provo</v>
      </c>
      <c r="P152" t="str">
        <f>VLOOKUP(orders[[#This Row],[Customer ID]],'Customer Info'!$A:$I,7,FALSE)</f>
        <v>United States</v>
      </c>
      <c r="Q152">
        <f>VLOOKUP(orders[[#This Row],[Customer ID]],'Customer Info'!$A:$I,8,FALSE)</f>
        <v>84605</v>
      </c>
      <c r="R152" s="2" t="str">
        <f>VLOOKUP(orders[[#This Row],[Customer ID]],'Customer Info'!$A:$I,9,FALSE)</f>
        <v>Yes</v>
      </c>
    </row>
    <row r="153" spans="1:18" x14ac:dyDescent="0.2">
      <c r="A153" s="1" t="s">
        <v>330</v>
      </c>
      <c r="B153" s="3">
        <v>44108</v>
      </c>
      <c r="C153" t="s">
        <v>331</v>
      </c>
      <c r="D153" t="s">
        <v>176</v>
      </c>
      <c r="E153">
        <v>2</v>
      </c>
      <c r="F153" s="1" t="s">
        <v>6198</v>
      </c>
      <c r="G153" t="s">
        <v>6197</v>
      </c>
      <c r="H153">
        <v>2.5</v>
      </c>
      <c r="I153">
        <v>25.874999999999996</v>
      </c>
      <c r="J153" s="2">
        <v>51.749999999999993</v>
      </c>
      <c r="K153" t="str">
        <f>VLOOKUP(orders[[#This Row],[Customer ID]],'Customer Info'!$A:$I,2,FALSE)</f>
        <v>Gerard Pirdy</v>
      </c>
      <c r="L153" t="str">
        <f>IF(VLOOKUP(orders[[#This Row],[Customer ID]],'Customer Info'!$A:$I,3,FALSE)=0, "N/A", VLOOKUP(orders[[#This Row],[Customer ID]],'Customer Info'!$A:$I,3,FALSE))</f>
        <v>N/A</v>
      </c>
      <c r="M153" t="str">
        <f>IF(VLOOKUP(orders[[#This Row],[Customer ID]],'Customer Info'!$A:$I,4,FALSE)=0, "N/A", VLOOKUP(orders[[#This Row],[Customer ID]],'Customer Info'!$A:$I,4,FALSE))</f>
        <v>+1 (305) 345-2788</v>
      </c>
      <c r="N153" t="str">
        <f>VLOOKUP(orders[[#This Row],[Customer ID]],'Customer Info'!$A:$I,5,FALSE)</f>
        <v>74 Becker Lane</v>
      </c>
      <c r="O153" t="str">
        <f>VLOOKUP(orders[[#This Row],[Customer ID]],'Customer Info'!$A:$I,6,FALSE)</f>
        <v>Boca Raton</v>
      </c>
      <c r="P153" t="str">
        <f>VLOOKUP(orders[[#This Row],[Customer ID]],'Customer Info'!$A:$I,7,FALSE)</f>
        <v>United States</v>
      </c>
      <c r="Q153">
        <f>VLOOKUP(orders[[#This Row],[Customer ID]],'Customer Info'!$A:$I,8,FALSE)</f>
        <v>33487</v>
      </c>
      <c r="R153" s="2" t="str">
        <f>VLOOKUP(orders[[#This Row],[Customer ID]],'Customer Info'!$A:$I,9,FALSE)</f>
        <v>Yes</v>
      </c>
    </row>
    <row r="154" spans="1:18" x14ac:dyDescent="0.2">
      <c r="A154" s="1" t="s">
        <v>332</v>
      </c>
      <c r="B154" s="3">
        <v>44051</v>
      </c>
      <c r="C154" t="s">
        <v>333</v>
      </c>
      <c r="D154" t="s">
        <v>18</v>
      </c>
      <c r="E154">
        <v>1</v>
      </c>
      <c r="F154" s="1" t="s">
        <v>6201</v>
      </c>
      <c r="G154" t="s">
        <v>6202</v>
      </c>
      <c r="H154">
        <v>1</v>
      </c>
      <c r="I154">
        <v>12.95</v>
      </c>
      <c r="J154" s="2">
        <v>12.95</v>
      </c>
      <c r="K154" t="str">
        <f>VLOOKUP(orders[[#This Row],[Customer ID]],'Customer Info'!$A:$I,2,FALSE)</f>
        <v>Jacinthe Balsillie</v>
      </c>
      <c r="L154" t="str">
        <f>IF(VLOOKUP(orders[[#This Row],[Customer ID]],'Customer Info'!$A:$I,3,FALSE)=0, "N/A", VLOOKUP(orders[[#This Row],[Customer ID]],'Customer Info'!$A:$I,3,FALSE))</f>
        <v>jbalsillie46@princeton.edu</v>
      </c>
      <c r="M154" t="str">
        <f>IF(VLOOKUP(orders[[#This Row],[Customer ID]],'Customer Info'!$A:$I,4,FALSE)=0, "N/A", VLOOKUP(orders[[#This Row],[Customer ID]],'Customer Info'!$A:$I,4,FALSE))</f>
        <v>+1 (540) 905-2213</v>
      </c>
      <c r="N154" t="str">
        <f>VLOOKUP(orders[[#This Row],[Customer ID]],'Customer Info'!$A:$I,5,FALSE)</f>
        <v>2 Heffernan Center</v>
      </c>
      <c r="O154" t="str">
        <f>VLOOKUP(orders[[#This Row],[Customer ID]],'Customer Info'!$A:$I,6,FALSE)</f>
        <v>Roanoke</v>
      </c>
      <c r="P154" t="str">
        <f>VLOOKUP(orders[[#This Row],[Customer ID]],'Customer Info'!$A:$I,7,FALSE)</f>
        <v>United States</v>
      </c>
      <c r="Q154">
        <f>VLOOKUP(orders[[#This Row],[Customer ID]],'Customer Info'!$A:$I,8,FALSE)</f>
        <v>24040</v>
      </c>
      <c r="R154" s="2" t="str">
        <f>VLOOKUP(orders[[#This Row],[Customer ID]],'Customer Info'!$A:$I,9,FALSE)</f>
        <v>Yes</v>
      </c>
    </row>
    <row r="155" spans="1:18" x14ac:dyDescent="0.2">
      <c r="A155" s="1" t="s">
        <v>334</v>
      </c>
      <c r="B155" s="3">
        <v>44115</v>
      </c>
      <c r="C155" t="s">
        <v>335</v>
      </c>
      <c r="D155" t="s">
        <v>66</v>
      </c>
      <c r="E155">
        <v>3</v>
      </c>
      <c r="F155" s="1" t="s">
        <v>6198</v>
      </c>
      <c r="G155" t="s">
        <v>6197</v>
      </c>
      <c r="H155">
        <v>1</v>
      </c>
      <c r="I155">
        <v>11.25</v>
      </c>
      <c r="J155" s="2">
        <v>33.75</v>
      </c>
      <c r="K155" t="str">
        <f>VLOOKUP(orders[[#This Row],[Customer ID]],'Customer Info'!$A:$I,2,FALSE)</f>
        <v>Quinton Fouracres</v>
      </c>
      <c r="L155" t="str">
        <f>IF(VLOOKUP(orders[[#This Row],[Customer ID]],'Customer Info'!$A:$I,3,FALSE)=0, "N/A", VLOOKUP(orders[[#This Row],[Customer ID]],'Customer Info'!$A:$I,3,FALSE))</f>
        <v>N/A</v>
      </c>
      <c r="M155" t="str">
        <f>IF(VLOOKUP(orders[[#This Row],[Customer ID]],'Customer Info'!$A:$I,4,FALSE)=0, "N/A", VLOOKUP(orders[[#This Row],[Customer ID]],'Customer Info'!$A:$I,4,FALSE))</f>
        <v>+1 (515) 508-1573</v>
      </c>
      <c r="N155" t="str">
        <f>VLOOKUP(orders[[#This Row],[Customer ID]],'Customer Info'!$A:$I,5,FALSE)</f>
        <v>53 New Castle Point</v>
      </c>
      <c r="O155" t="str">
        <f>VLOOKUP(orders[[#This Row],[Customer ID]],'Customer Info'!$A:$I,6,FALSE)</f>
        <v>Des Moines</v>
      </c>
      <c r="P155" t="str">
        <f>VLOOKUP(orders[[#This Row],[Customer ID]],'Customer Info'!$A:$I,7,FALSE)</f>
        <v>United States</v>
      </c>
      <c r="Q155">
        <f>VLOOKUP(orders[[#This Row],[Customer ID]],'Customer Info'!$A:$I,8,FALSE)</f>
        <v>50369</v>
      </c>
      <c r="R155" s="2" t="str">
        <f>VLOOKUP(orders[[#This Row],[Customer ID]],'Customer Info'!$A:$I,9,FALSE)</f>
        <v>Yes</v>
      </c>
    </row>
    <row r="156" spans="1:18" x14ac:dyDescent="0.2">
      <c r="A156" s="1" t="s">
        <v>336</v>
      </c>
      <c r="B156" s="3">
        <v>44510</v>
      </c>
      <c r="C156" t="s">
        <v>337</v>
      </c>
      <c r="D156" t="s">
        <v>46</v>
      </c>
      <c r="E156">
        <v>3</v>
      </c>
      <c r="F156" s="1" t="s">
        <v>6196</v>
      </c>
      <c r="G156" t="s">
        <v>6197</v>
      </c>
      <c r="H156">
        <v>2.5</v>
      </c>
      <c r="I156">
        <v>22.884999999999998</v>
      </c>
      <c r="J156" s="2">
        <v>68.655000000000001</v>
      </c>
      <c r="K156" t="str">
        <f>VLOOKUP(orders[[#This Row],[Customer ID]],'Customer Info'!$A:$I,2,FALSE)</f>
        <v>Bettina Leffek</v>
      </c>
      <c r="L156" t="str">
        <f>IF(VLOOKUP(orders[[#This Row],[Customer ID]],'Customer Info'!$A:$I,3,FALSE)=0, "N/A", VLOOKUP(orders[[#This Row],[Customer ID]],'Customer Info'!$A:$I,3,FALSE))</f>
        <v>bleffek48@ning.com</v>
      </c>
      <c r="M156" t="str">
        <f>IF(VLOOKUP(orders[[#This Row],[Customer ID]],'Customer Info'!$A:$I,4,FALSE)=0, "N/A", VLOOKUP(orders[[#This Row],[Customer ID]],'Customer Info'!$A:$I,4,FALSE))</f>
        <v>+1 (808) 815-3474</v>
      </c>
      <c r="N156" t="str">
        <f>VLOOKUP(orders[[#This Row],[Customer ID]],'Customer Info'!$A:$I,5,FALSE)</f>
        <v>0688 Burning Wood Point</v>
      </c>
      <c r="O156" t="str">
        <f>VLOOKUP(orders[[#This Row],[Customer ID]],'Customer Info'!$A:$I,6,FALSE)</f>
        <v>Honolulu</v>
      </c>
      <c r="P156" t="str">
        <f>VLOOKUP(orders[[#This Row],[Customer ID]],'Customer Info'!$A:$I,7,FALSE)</f>
        <v>United States</v>
      </c>
      <c r="Q156">
        <f>VLOOKUP(orders[[#This Row],[Customer ID]],'Customer Info'!$A:$I,8,FALSE)</f>
        <v>96805</v>
      </c>
      <c r="R156" s="2" t="str">
        <f>VLOOKUP(orders[[#This Row],[Customer ID]],'Customer Info'!$A:$I,9,FALSE)</f>
        <v>Yes</v>
      </c>
    </row>
    <row r="157" spans="1:18" x14ac:dyDescent="0.2">
      <c r="A157" s="1" t="s">
        <v>338</v>
      </c>
      <c r="B157" s="3">
        <v>44367</v>
      </c>
      <c r="C157" t="s">
        <v>339</v>
      </c>
      <c r="D157" t="s">
        <v>106</v>
      </c>
      <c r="E157">
        <v>1</v>
      </c>
      <c r="F157" s="1" t="s">
        <v>6196</v>
      </c>
      <c r="G157" t="s">
        <v>6202</v>
      </c>
      <c r="H157">
        <v>0.2</v>
      </c>
      <c r="I157">
        <v>2.6849999999999996</v>
      </c>
      <c r="J157" s="2">
        <v>2.6849999999999996</v>
      </c>
      <c r="K157" t="str">
        <f>VLOOKUP(orders[[#This Row],[Customer ID]],'Customer Info'!$A:$I,2,FALSE)</f>
        <v>Hetti Penson</v>
      </c>
      <c r="L157" t="str">
        <f>IF(VLOOKUP(orders[[#This Row],[Customer ID]],'Customer Info'!$A:$I,3,FALSE)=0, "N/A", VLOOKUP(orders[[#This Row],[Customer ID]],'Customer Info'!$A:$I,3,FALSE))</f>
        <v>N/A</v>
      </c>
      <c r="M157" t="str">
        <f>IF(VLOOKUP(orders[[#This Row],[Customer ID]],'Customer Info'!$A:$I,4,FALSE)=0, "N/A", VLOOKUP(orders[[#This Row],[Customer ID]],'Customer Info'!$A:$I,4,FALSE))</f>
        <v>+1 (754) 664-6126</v>
      </c>
      <c r="N157" t="str">
        <f>VLOOKUP(orders[[#This Row],[Customer ID]],'Customer Info'!$A:$I,5,FALSE)</f>
        <v>16 Dottie Point</v>
      </c>
      <c r="O157" t="str">
        <f>VLOOKUP(orders[[#This Row],[Customer ID]],'Customer Info'!$A:$I,6,FALSE)</f>
        <v>Fort Lauderdale</v>
      </c>
      <c r="P157" t="str">
        <f>VLOOKUP(orders[[#This Row],[Customer ID]],'Customer Info'!$A:$I,7,FALSE)</f>
        <v>United States</v>
      </c>
      <c r="Q157">
        <f>VLOOKUP(orders[[#This Row],[Customer ID]],'Customer Info'!$A:$I,8,FALSE)</f>
        <v>33345</v>
      </c>
      <c r="R157" s="2" t="str">
        <f>VLOOKUP(orders[[#This Row],[Customer ID]],'Customer Info'!$A:$I,9,FALSE)</f>
        <v>No</v>
      </c>
    </row>
    <row r="158" spans="1:18" x14ac:dyDescent="0.2">
      <c r="A158" s="1" t="s">
        <v>340</v>
      </c>
      <c r="B158" s="3">
        <v>44473</v>
      </c>
      <c r="C158" t="s">
        <v>341</v>
      </c>
      <c r="D158" t="s">
        <v>123</v>
      </c>
      <c r="E158">
        <v>5</v>
      </c>
      <c r="F158" s="1" t="s">
        <v>6198</v>
      </c>
      <c r="G158" t="s">
        <v>6202</v>
      </c>
      <c r="H158">
        <v>2.5</v>
      </c>
      <c r="I158">
        <v>22.884999999999998</v>
      </c>
      <c r="J158" s="2">
        <v>114.42499999999998</v>
      </c>
      <c r="K158" t="str">
        <f>VLOOKUP(orders[[#This Row],[Customer ID]],'Customer Info'!$A:$I,2,FALSE)</f>
        <v>Jocko Pray</v>
      </c>
      <c r="L158" t="str">
        <f>IF(VLOOKUP(orders[[#This Row],[Customer ID]],'Customer Info'!$A:$I,3,FALSE)=0, "N/A", VLOOKUP(orders[[#This Row],[Customer ID]],'Customer Info'!$A:$I,3,FALSE))</f>
        <v>jpray4a@youtube.com</v>
      </c>
      <c r="M158" t="str">
        <f>IF(VLOOKUP(orders[[#This Row],[Customer ID]],'Customer Info'!$A:$I,4,FALSE)=0, "N/A", VLOOKUP(orders[[#This Row],[Customer ID]],'Customer Info'!$A:$I,4,FALSE))</f>
        <v>+1 (215) 771-6504</v>
      </c>
      <c r="N158" t="str">
        <f>VLOOKUP(orders[[#This Row],[Customer ID]],'Customer Info'!$A:$I,5,FALSE)</f>
        <v>7764 Thackeray Hill</v>
      </c>
      <c r="O158" t="str">
        <f>VLOOKUP(orders[[#This Row],[Customer ID]],'Customer Info'!$A:$I,6,FALSE)</f>
        <v>Philadelphia</v>
      </c>
      <c r="P158" t="str">
        <f>VLOOKUP(orders[[#This Row],[Customer ID]],'Customer Info'!$A:$I,7,FALSE)</f>
        <v>United States</v>
      </c>
      <c r="Q158">
        <f>VLOOKUP(orders[[#This Row],[Customer ID]],'Customer Info'!$A:$I,8,FALSE)</f>
        <v>19172</v>
      </c>
      <c r="R158" s="2" t="str">
        <f>VLOOKUP(orders[[#This Row],[Customer ID]],'Customer Info'!$A:$I,9,FALSE)</f>
        <v>No</v>
      </c>
    </row>
    <row r="159" spans="1:18" x14ac:dyDescent="0.2">
      <c r="A159" s="1" t="s">
        <v>342</v>
      </c>
      <c r="B159" s="3">
        <v>43640</v>
      </c>
      <c r="C159" t="s">
        <v>343</v>
      </c>
      <c r="D159" t="s">
        <v>176</v>
      </c>
      <c r="E159">
        <v>6</v>
      </c>
      <c r="F159" s="1" t="s">
        <v>6198</v>
      </c>
      <c r="G159" t="s">
        <v>6197</v>
      </c>
      <c r="H159">
        <v>2.5</v>
      </c>
      <c r="I159">
        <v>25.874999999999996</v>
      </c>
      <c r="J159" s="2">
        <v>155.24999999999997</v>
      </c>
      <c r="K159" t="str">
        <f>VLOOKUP(orders[[#This Row],[Customer ID]],'Customer Info'!$A:$I,2,FALSE)</f>
        <v>Grete Holborn</v>
      </c>
      <c r="L159" t="str">
        <f>IF(VLOOKUP(orders[[#This Row],[Customer ID]],'Customer Info'!$A:$I,3,FALSE)=0, "N/A", VLOOKUP(orders[[#This Row],[Customer ID]],'Customer Info'!$A:$I,3,FALSE))</f>
        <v>gholborn4b@ow.ly</v>
      </c>
      <c r="M159" t="str">
        <f>IF(VLOOKUP(orders[[#This Row],[Customer ID]],'Customer Info'!$A:$I,4,FALSE)=0, "N/A", VLOOKUP(orders[[#This Row],[Customer ID]],'Customer Info'!$A:$I,4,FALSE))</f>
        <v>+1 (203) 577-5788</v>
      </c>
      <c r="N159" t="str">
        <f>VLOOKUP(orders[[#This Row],[Customer ID]],'Customer Info'!$A:$I,5,FALSE)</f>
        <v>124 Sycamore Point</v>
      </c>
      <c r="O159" t="str">
        <f>VLOOKUP(orders[[#This Row],[Customer ID]],'Customer Info'!$A:$I,6,FALSE)</f>
        <v>Norwalk</v>
      </c>
      <c r="P159" t="str">
        <f>VLOOKUP(orders[[#This Row],[Customer ID]],'Customer Info'!$A:$I,7,FALSE)</f>
        <v>United States</v>
      </c>
      <c r="Q159">
        <f>VLOOKUP(orders[[#This Row],[Customer ID]],'Customer Info'!$A:$I,8,FALSE)</f>
        <v>6854</v>
      </c>
      <c r="R159" s="2" t="str">
        <f>VLOOKUP(orders[[#This Row],[Customer ID]],'Customer Info'!$A:$I,9,FALSE)</f>
        <v>Yes</v>
      </c>
    </row>
    <row r="160" spans="1:18" x14ac:dyDescent="0.2">
      <c r="A160" s="1" t="s">
        <v>344</v>
      </c>
      <c r="B160" s="3">
        <v>43764</v>
      </c>
      <c r="C160" t="s">
        <v>345</v>
      </c>
      <c r="D160" t="s">
        <v>176</v>
      </c>
      <c r="E160">
        <v>3</v>
      </c>
      <c r="F160" s="1" t="s">
        <v>6198</v>
      </c>
      <c r="G160" t="s">
        <v>6197</v>
      </c>
      <c r="H160">
        <v>2.5</v>
      </c>
      <c r="I160">
        <v>25.874999999999996</v>
      </c>
      <c r="J160" s="2">
        <v>77.624999999999986</v>
      </c>
      <c r="K160" t="str">
        <f>VLOOKUP(orders[[#This Row],[Customer ID]],'Customer Info'!$A:$I,2,FALSE)</f>
        <v>Fielding Keinrat</v>
      </c>
      <c r="L160" t="str">
        <f>IF(VLOOKUP(orders[[#This Row],[Customer ID]],'Customer Info'!$A:$I,3,FALSE)=0, "N/A", VLOOKUP(orders[[#This Row],[Customer ID]],'Customer Info'!$A:$I,3,FALSE))</f>
        <v>fkeinrat4c@dailymail.co.uk</v>
      </c>
      <c r="M160" t="str">
        <f>IF(VLOOKUP(orders[[#This Row],[Customer ID]],'Customer Info'!$A:$I,4,FALSE)=0, "N/A", VLOOKUP(orders[[#This Row],[Customer ID]],'Customer Info'!$A:$I,4,FALSE))</f>
        <v>+1 (817) 785-7050</v>
      </c>
      <c r="N160" t="str">
        <f>VLOOKUP(orders[[#This Row],[Customer ID]],'Customer Info'!$A:$I,5,FALSE)</f>
        <v>99382 Hagan Hill</v>
      </c>
      <c r="O160" t="str">
        <f>VLOOKUP(orders[[#This Row],[Customer ID]],'Customer Info'!$A:$I,6,FALSE)</f>
        <v>Arlington</v>
      </c>
      <c r="P160" t="str">
        <f>VLOOKUP(orders[[#This Row],[Customer ID]],'Customer Info'!$A:$I,7,FALSE)</f>
        <v>United States</v>
      </c>
      <c r="Q160">
        <f>VLOOKUP(orders[[#This Row],[Customer ID]],'Customer Info'!$A:$I,8,FALSE)</f>
        <v>76011</v>
      </c>
      <c r="R160" s="2" t="str">
        <f>VLOOKUP(orders[[#This Row],[Customer ID]],'Customer Info'!$A:$I,9,FALSE)</f>
        <v>Yes</v>
      </c>
    </row>
    <row r="161" spans="1:18" x14ac:dyDescent="0.2">
      <c r="A161" s="1" t="s">
        <v>346</v>
      </c>
      <c r="B161" s="3">
        <v>44374</v>
      </c>
      <c r="C161" t="s">
        <v>347</v>
      </c>
      <c r="D161" t="s">
        <v>40</v>
      </c>
      <c r="E161">
        <v>3</v>
      </c>
      <c r="F161" s="1" t="s">
        <v>6196</v>
      </c>
      <c r="G161" t="s">
        <v>6202</v>
      </c>
      <c r="H161">
        <v>2.5</v>
      </c>
      <c r="I161">
        <v>20.584999999999997</v>
      </c>
      <c r="J161" s="2">
        <v>61.754999999999995</v>
      </c>
      <c r="K161" t="str">
        <f>VLOOKUP(orders[[#This Row],[Customer ID]],'Customer Info'!$A:$I,2,FALSE)</f>
        <v>Paulo Yea</v>
      </c>
      <c r="L161" t="str">
        <f>IF(VLOOKUP(orders[[#This Row],[Customer ID]],'Customer Info'!$A:$I,3,FALSE)=0, "N/A", VLOOKUP(orders[[#This Row],[Customer ID]],'Customer Info'!$A:$I,3,FALSE))</f>
        <v>pyea4d@aol.com</v>
      </c>
      <c r="M161" t="str">
        <f>IF(VLOOKUP(orders[[#This Row],[Customer ID]],'Customer Info'!$A:$I,4,FALSE)=0, "N/A", VLOOKUP(orders[[#This Row],[Customer ID]],'Customer Info'!$A:$I,4,FALSE))</f>
        <v>+353 (885) 555-9183</v>
      </c>
      <c r="N161" t="str">
        <f>VLOOKUP(orders[[#This Row],[Customer ID]],'Customer Info'!$A:$I,5,FALSE)</f>
        <v>9760 Nelson Lane</v>
      </c>
      <c r="O161" t="str">
        <f>VLOOKUP(orders[[#This Row],[Customer ID]],'Customer Info'!$A:$I,6,FALSE)</f>
        <v>Ashford</v>
      </c>
      <c r="P161" t="str">
        <f>VLOOKUP(orders[[#This Row],[Customer ID]],'Customer Info'!$A:$I,7,FALSE)</f>
        <v>Ireland</v>
      </c>
      <c r="Q161" t="str">
        <f>VLOOKUP(orders[[#This Row],[Customer ID]],'Customer Info'!$A:$I,8,FALSE)</f>
        <v>H12</v>
      </c>
      <c r="R161" s="2" t="str">
        <f>VLOOKUP(orders[[#This Row],[Customer ID]],'Customer Info'!$A:$I,9,FALSE)</f>
        <v>No</v>
      </c>
    </row>
    <row r="162" spans="1:18" x14ac:dyDescent="0.2">
      <c r="A162" s="1" t="s">
        <v>348</v>
      </c>
      <c r="B162" s="3">
        <v>43714</v>
      </c>
      <c r="C162" t="s">
        <v>349</v>
      </c>
      <c r="D162" t="s">
        <v>40</v>
      </c>
      <c r="E162">
        <v>6</v>
      </c>
      <c r="F162" s="1" t="s">
        <v>6196</v>
      </c>
      <c r="G162" t="s">
        <v>6202</v>
      </c>
      <c r="H162">
        <v>2.5</v>
      </c>
      <c r="I162">
        <v>20.584999999999997</v>
      </c>
      <c r="J162" s="2">
        <v>123.50999999999999</v>
      </c>
      <c r="K162" t="str">
        <f>VLOOKUP(orders[[#This Row],[Customer ID]],'Customer Info'!$A:$I,2,FALSE)</f>
        <v>Say Risborough</v>
      </c>
      <c r="L162" t="str">
        <f>IF(VLOOKUP(orders[[#This Row],[Customer ID]],'Customer Info'!$A:$I,3,FALSE)=0, "N/A", VLOOKUP(orders[[#This Row],[Customer ID]],'Customer Info'!$A:$I,3,FALSE))</f>
        <v>N/A</v>
      </c>
      <c r="M162" t="str">
        <f>IF(VLOOKUP(orders[[#This Row],[Customer ID]],'Customer Info'!$A:$I,4,FALSE)=0, "N/A", VLOOKUP(orders[[#This Row],[Customer ID]],'Customer Info'!$A:$I,4,FALSE))</f>
        <v>+1 (423) 485-6650</v>
      </c>
      <c r="N162" t="str">
        <f>VLOOKUP(orders[[#This Row],[Customer ID]],'Customer Info'!$A:$I,5,FALSE)</f>
        <v>57914 Brentwood Junction</v>
      </c>
      <c r="O162" t="str">
        <f>VLOOKUP(orders[[#This Row],[Customer ID]],'Customer Info'!$A:$I,6,FALSE)</f>
        <v>Chattanooga</v>
      </c>
      <c r="P162" t="str">
        <f>VLOOKUP(orders[[#This Row],[Customer ID]],'Customer Info'!$A:$I,7,FALSE)</f>
        <v>United States</v>
      </c>
      <c r="Q162">
        <f>VLOOKUP(orders[[#This Row],[Customer ID]],'Customer Info'!$A:$I,8,FALSE)</f>
        <v>37416</v>
      </c>
      <c r="R162" s="2" t="str">
        <f>VLOOKUP(orders[[#This Row],[Customer ID]],'Customer Info'!$A:$I,9,FALSE)</f>
        <v>Yes</v>
      </c>
    </row>
    <row r="163" spans="1:18" x14ac:dyDescent="0.2">
      <c r="A163" s="1" t="s">
        <v>350</v>
      </c>
      <c r="B163" s="3">
        <v>44316</v>
      </c>
      <c r="C163" t="s">
        <v>351</v>
      </c>
      <c r="D163" t="s">
        <v>109</v>
      </c>
      <c r="E163">
        <v>6</v>
      </c>
      <c r="F163" s="1" t="s">
        <v>6201</v>
      </c>
      <c r="G163" t="s">
        <v>6199</v>
      </c>
      <c r="H163">
        <v>2.5</v>
      </c>
      <c r="I163">
        <v>36.454999999999998</v>
      </c>
      <c r="J163" s="2">
        <v>218.73</v>
      </c>
      <c r="K163" t="str">
        <f>VLOOKUP(orders[[#This Row],[Customer ID]],'Customer Info'!$A:$I,2,FALSE)</f>
        <v>Alexa Sizey</v>
      </c>
      <c r="L163" t="str">
        <f>IF(VLOOKUP(orders[[#This Row],[Customer ID]],'Customer Info'!$A:$I,3,FALSE)=0, "N/A", VLOOKUP(orders[[#This Row],[Customer ID]],'Customer Info'!$A:$I,3,FALSE))</f>
        <v>N/A</v>
      </c>
      <c r="M163" t="str">
        <f>IF(VLOOKUP(orders[[#This Row],[Customer ID]],'Customer Info'!$A:$I,4,FALSE)=0, "N/A", VLOOKUP(orders[[#This Row],[Customer ID]],'Customer Info'!$A:$I,4,FALSE))</f>
        <v>+1 (503) 774-7836</v>
      </c>
      <c r="N163" t="str">
        <f>VLOOKUP(orders[[#This Row],[Customer ID]],'Customer Info'!$A:$I,5,FALSE)</f>
        <v>198 Lighthouse Bay Avenue</v>
      </c>
      <c r="O163" t="str">
        <f>VLOOKUP(orders[[#This Row],[Customer ID]],'Customer Info'!$A:$I,6,FALSE)</f>
        <v>Portland</v>
      </c>
      <c r="P163" t="str">
        <f>VLOOKUP(orders[[#This Row],[Customer ID]],'Customer Info'!$A:$I,7,FALSE)</f>
        <v>United States</v>
      </c>
      <c r="Q163">
        <f>VLOOKUP(orders[[#This Row],[Customer ID]],'Customer Info'!$A:$I,8,FALSE)</f>
        <v>97296</v>
      </c>
      <c r="R163" s="2" t="str">
        <f>VLOOKUP(orders[[#This Row],[Customer ID]],'Customer Info'!$A:$I,9,FALSE)</f>
        <v>No</v>
      </c>
    </row>
    <row r="164" spans="1:18" x14ac:dyDescent="0.2">
      <c r="A164" s="1" t="s">
        <v>352</v>
      </c>
      <c r="B164" s="3">
        <v>43837</v>
      </c>
      <c r="C164" t="s">
        <v>353</v>
      </c>
      <c r="D164" t="s">
        <v>8</v>
      </c>
      <c r="E164">
        <v>4</v>
      </c>
      <c r="F164" s="1" t="s">
        <v>6200</v>
      </c>
      <c r="G164" t="s">
        <v>6197</v>
      </c>
      <c r="H164">
        <v>0.5</v>
      </c>
      <c r="I164">
        <v>8.25</v>
      </c>
      <c r="J164" s="2">
        <v>33</v>
      </c>
      <c r="K164" t="str">
        <f>VLOOKUP(orders[[#This Row],[Customer ID]],'Customer Info'!$A:$I,2,FALSE)</f>
        <v>Kari Swede</v>
      </c>
      <c r="L164" t="str">
        <f>IF(VLOOKUP(orders[[#This Row],[Customer ID]],'Customer Info'!$A:$I,3,FALSE)=0, "N/A", VLOOKUP(orders[[#This Row],[Customer ID]],'Customer Info'!$A:$I,3,FALSE))</f>
        <v>kswede4g@addthis.com</v>
      </c>
      <c r="M164" t="str">
        <f>IF(VLOOKUP(orders[[#This Row],[Customer ID]],'Customer Info'!$A:$I,4,FALSE)=0, "N/A", VLOOKUP(orders[[#This Row],[Customer ID]],'Customer Info'!$A:$I,4,FALSE))</f>
        <v>+1 (405) 535-0273</v>
      </c>
      <c r="N164" t="str">
        <f>VLOOKUP(orders[[#This Row],[Customer ID]],'Customer Info'!$A:$I,5,FALSE)</f>
        <v>94 Pleasure Circle</v>
      </c>
      <c r="O164" t="str">
        <f>VLOOKUP(orders[[#This Row],[Customer ID]],'Customer Info'!$A:$I,6,FALSE)</f>
        <v>Oklahoma City</v>
      </c>
      <c r="P164" t="str">
        <f>VLOOKUP(orders[[#This Row],[Customer ID]],'Customer Info'!$A:$I,7,FALSE)</f>
        <v>United States</v>
      </c>
      <c r="Q164">
        <f>VLOOKUP(orders[[#This Row],[Customer ID]],'Customer Info'!$A:$I,8,FALSE)</f>
        <v>73135</v>
      </c>
      <c r="R164" s="2" t="str">
        <f>VLOOKUP(orders[[#This Row],[Customer ID]],'Customer Info'!$A:$I,9,FALSE)</f>
        <v>No</v>
      </c>
    </row>
    <row r="165" spans="1:18" x14ac:dyDescent="0.2">
      <c r="A165" s="1" t="s">
        <v>354</v>
      </c>
      <c r="B165" s="3">
        <v>44207</v>
      </c>
      <c r="C165" t="s">
        <v>355</v>
      </c>
      <c r="D165" t="s">
        <v>197</v>
      </c>
      <c r="E165">
        <v>3</v>
      </c>
      <c r="F165" s="1" t="s">
        <v>6198</v>
      </c>
      <c r="G165" t="s">
        <v>6199</v>
      </c>
      <c r="H165">
        <v>0.5</v>
      </c>
      <c r="I165">
        <v>7.77</v>
      </c>
      <c r="J165" s="2">
        <v>23.31</v>
      </c>
      <c r="K165" t="str">
        <f>VLOOKUP(orders[[#This Row],[Customer ID]],'Customer Info'!$A:$I,2,FALSE)</f>
        <v>Leontine Rubrow</v>
      </c>
      <c r="L165" t="str">
        <f>IF(VLOOKUP(orders[[#This Row],[Customer ID]],'Customer Info'!$A:$I,3,FALSE)=0, "N/A", VLOOKUP(orders[[#This Row],[Customer ID]],'Customer Info'!$A:$I,3,FALSE))</f>
        <v>lrubrow4h@microsoft.com</v>
      </c>
      <c r="M165" t="str">
        <f>IF(VLOOKUP(orders[[#This Row],[Customer ID]],'Customer Info'!$A:$I,4,FALSE)=0, "N/A", VLOOKUP(orders[[#This Row],[Customer ID]],'Customer Info'!$A:$I,4,FALSE))</f>
        <v>+1 (202) 503-9022</v>
      </c>
      <c r="N165" t="str">
        <f>VLOOKUP(orders[[#This Row],[Customer ID]],'Customer Info'!$A:$I,5,FALSE)</f>
        <v>352 Jana Center</v>
      </c>
      <c r="O165" t="str">
        <f>VLOOKUP(orders[[#This Row],[Customer ID]],'Customer Info'!$A:$I,6,FALSE)</f>
        <v>Washington</v>
      </c>
      <c r="P165" t="str">
        <f>VLOOKUP(orders[[#This Row],[Customer ID]],'Customer Info'!$A:$I,7,FALSE)</f>
        <v>United States</v>
      </c>
      <c r="Q165">
        <f>VLOOKUP(orders[[#This Row],[Customer ID]],'Customer Info'!$A:$I,8,FALSE)</f>
        <v>20520</v>
      </c>
      <c r="R165" s="2" t="str">
        <f>VLOOKUP(orders[[#This Row],[Customer ID]],'Customer Info'!$A:$I,9,FALSE)</f>
        <v>No</v>
      </c>
    </row>
    <row r="166" spans="1:18" x14ac:dyDescent="0.2">
      <c r="A166" s="1" t="s">
        <v>356</v>
      </c>
      <c r="B166" s="3">
        <v>44515</v>
      </c>
      <c r="C166" t="s">
        <v>357</v>
      </c>
      <c r="D166" t="s">
        <v>21</v>
      </c>
      <c r="E166">
        <v>3</v>
      </c>
      <c r="F166" s="1" t="s">
        <v>6200</v>
      </c>
      <c r="G166" t="s">
        <v>6202</v>
      </c>
      <c r="H166">
        <v>0.5</v>
      </c>
      <c r="I166">
        <v>7.29</v>
      </c>
      <c r="J166" s="2">
        <v>21.87</v>
      </c>
      <c r="K166" t="str">
        <f>VLOOKUP(orders[[#This Row],[Customer ID]],'Customer Info'!$A:$I,2,FALSE)</f>
        <v>Dottie Tift</v>
      </c>
      <c r="L166" t="str">
        <f>IF(VLOOKUP(orders[[#This Row],[Customer ID]],'Customer Info'!$A:$I,3,FALSE)=0, "N/A", VLOOKUP(orders[[#This Row],[Customer ID]],'Customer Info'!$A:$I,3,FALSE))</f>
        <v>dtift4i@netvibes.com</v>
      </c>
      <c r="M166" t="str">
        <f>IF(VLOOKUP(orders[[#This Row],[Customer ID]],'Customer Info'!$A:$I,4,FALSE)=0, "N/A", VLOOKUP(orders[[#This Row],[Customer ID]],'Customer Info'!$A:$I,4,FALSE))</f>
        <v>+1 (336) 766-8518</v>
      </c>
      <c r="N166" t="str">
        <f>VLOOKUP(orders[[#This Row],[Customer ID]],'Customer Info'!$A:$I,5,FALSE)</f>
        <v>581 Forest Run Avenue</v>
      </c>
      <c r="O166" t="str">
        <f>VLOOKUP(orders[[#This Row],[Customer ID]],'Customer Info'!$A:$I,6,FALSE)</f>
        <v>Greensboro</v>
      </c>
      <c r="P166" t="str">
        <f>VLOOKUP(orders[[#This Row],[Customer ID]],'Customer Info'!$A:$I,7,FALSE)</f>
        <v>United States</v>
      </c>
      <c r="Q166">
        <f>VLOOKUP(orders[[#This Row],[Customer ID]],'Customer Info'!$A:$I,8,FALSE)</f>
        <v>27415</v>
      </c>
      <c r="R166" s="2" t="str">
        <f>VLOOKUP(orders[[#This Row],[Customer ID]],'Customer Info'!$A:$I,9,FALSE)</f>
        <v>Yes</v>
      </c>
    </row>
    <row r="167" spans="1:18" x14ac:dyDescent="0.2">
      <c r="A167" s="1" t="s">
        <v>358</v>
      </c>
      <c r="B167" s="3">
        <v>43619</v>
      </c>
      <c r="C167" t="s">
        <v>359</v>
      </c>
      <c r="D167" t="s">
        <v>106</v>
      </c>
      <c r="E167">
        <v>6</v>
      </c>
      <c r="F167" s="1" t="s">
        <v>6196</v>
      </c>
      <c r="G167" t="s">
        <v>6202</v>
      </c>
      <c r="H167">
        <v>0.2</v>
      </c>
      <c r="I167">
        <v>2.6849999999999996</v>
      </c>
      <c r="J167" s="2">
        <v>16.11</v>
      </c>
      <c r="K167" t="str">
        <f>VLOOKUP(orders[[#This Row],[Customer ID]],'Customer Info'!$A:$I,2,FALSE)</f>
        <v>Gerardo Schonfeld</v>
      </c>
      <c r="L167" t="str">
        <f>IF(VLOOKUP(orders[[#This Row],[Customer ID]],'Customer Info'!$A:$I,3,FALSE)=0, "N/A", VLOOKUP(orders[[#This Row],[Customer ID]],'Customer Info'!$A:$I,3,FALSE))</f>
        <v>gschonfeld4j@oracle.com</v>
      </c>
      <c r="M167" t="str">
        <f>IF(VLOOKUP(orders[[#This Row],[Customer ID]],'Customer Info'!$A:$I,4,FALSE)=0, "N/A", VLOOKUP(orders[[#This Row],[Customer ID]],'Customer Info'!$A:$I,4,FALSE))</f>
        <v>+1 (571) 238-0580</v>
      </c>
      <c r="N167" t="str">
        <f>VLOOKUP(orders[[#This Row],[Customer ID]],'Customer Info'!$A:$I,5,FALSE)</f>
        <v>60 Spohn Plaza</v>
      </c>
      <c r="O167" t="str">
        <f>VLOOKUP(orders[[#This Row],[Customer ID]],'Customer Info'!$A:$I,6,FALSE)</f>
        <v>Alexandria</v>
      </c>
      <c r="P167" t="str">
        <f>VLOOKUP(orders[[#This Row],[Customer ID]],'Customer Info'!$A:$I,7,FALSE)</f>
        <v>United States</v>
      </c>
      <c r="Q167">
        <f>VLOOKUP(orders[[#This Row],[Customer ID]],'Customer Info'!$A:$I,8,FALSE)</f>
        <v>22313</v>
      </c>
      <c r="R167" s="2" t="str">
        <f>VLOOKUP(orders[[#This Row],[Customer ID]],'Customer Info'!$A:$I,9,FALSE)</f>
        <v>No</v>
      </c>
    </row>
    <row r="168" spans="1:18" x14ac:dyDescent="0.2">
      <c r="A168" s="1" t="s">
        <v>360</v>
      </c>
      <c r="B168" s="3">
        <v>44182</v>
      </c>
      <c r="C168" t="s">
        <v>361</v>
      </c>
      <c r="D168" t="s">
        <v>21</v>
      </c>
      <c r="E168">
        <v>4</v>
      </c>
      <c r="F168" s="1" t="s">
        <v>6200</v>
      </c>
      <c r="G168" t="s">
        <v>6202</v>
      </c>
      <c r="H168">
        <v>0.5</v>
      </c>
      <c r="I168">
        <v>7.29</v>
      </c>
      <c r="J168" s="2">
        <v>29.16</v>
      </c>
      <c r="K168" t="str">
        <f>VLOOKUP(orders[[#This Row],[Customer ID]],'Customer Info'!$A:$I,2,FALSE)</f>
        <v>Claiborne Feye</v>
      </c>
      <c r="L168" t="str">
        <f>IF(VLOOKUP(orders[[#This Row],[Customer ID]],'Customer Info'!$A:$I,3,FALSE)=0, "N/A", VLOOKUP(orders[[#This Row],[Customer ID]],'Customer Info'!$A:$I,3,FALSE))</f>
        <v>cfeye4k@google.co.jp</v>
      </c>
      <c r="M168" t="str">
        <f>IF(VLOOKUP(orders[[#This Row],[Customer ID]],'Customer Info'!$A:$I,4,FALSE)=0, "N/A", VLOOKUP(orders[[#This Row],[Customer ID]],'Customer Info'!$A:$I,4,FALSE))</f>
        <v>+353 (471) 184-7815</v>
      </c>
      <c r="N168" t="str">
        <f>VLOOKUP(orders[[#This Row],[Customer ID]],'Customer Info'!$A:$I,5,FALSE)</f>
        <v>601 Northridge Circle</v>
      </c>
      <c r="O168" t="str">
        <f>VLOOKUP(orders[[#This Row],[Customer ID]],'Customer Info'!$A:$I,6,FALSE)</f>
        <v>Castlebridge</v>
      </c>
      <c r="P168" t="str">
        <f>VLOOKUP(orders[[#This Row],[Customer ID]],'Customer Info'!$A:$I,7,FALSE)</f>
        <v>Ireland</v>
      </c>
      <c r="Q168" t="str">
        <f>VLOOKUP(orders[[#This Row],[Customer ID]],'Customer Info'!$A:$I,8,FALSE)</f>
        <v>R14</v>
      </c>
      <c r="R168" s="2" t="str">
        <f>VLOOKUP(orders[[#This Row],[Customer ID]],'Customer Info'!$A:$I,9,FALSE)</f>
        <v>No</v>
      </c>
    </row>
    <row r="169" spans="1:18" x14ac:dyDescent="0.2">
      <c r="A169" s="1" t="s">
        <v>362</v>
      </c>
      <c r="B169" s="3">
        <v>44234</v>
      </c>
      <c r="C169" t="s">
        <v>363</v>
      </c>
      <c r="D169" t="s">
        <v>184</v>
      </c>
      <c r="E169">
        <v>6</v>
      </c>
      <c r="F169" s="1" t="s">
        <v>6196</v>
      </c>
      <c r="G169" t="s">
        <v>6202</v>
      </c>
      <c r="H169">
        <v>1</v>
      </c>
      <c r="I169">
        <v>8.9499999999999993</v>
      </c>
      <c r="J169" s="2">
        <v>53.699999999999996</v>
      </c>
      <c r="K169" t="str">
        <f>VLOOKUP(orders[[#This Row],[Customer ID]],'Customer Info'!$A:$I,2,FALSE)</f>
        <v>Mina Elstone</v>
      </c>
      <c r="L169" t="str">
        <f>IF(VLOOKUP(orders[[#This Row],[Customer ID]],'Customer Info'!$A:$I,3,FALSE)=0, "N/A", VLOOKUP(orders[[#This Row],[Customer ID]],'Customer Info'!$A:$I,3,FALSE))</f>
        <v>N/A</v>
      </c>
      <c r="M169" t="str">
        <f>IF(VLOOKUP(orders[[#This Row],[Customer ID]],'Customer Info'!$A:$I,4,FALSE)=0, "N/A", VLOOKUP(orders[[#This Row],[Customer ID]],'Customer Info'!$A:$I,4,FALSE))</f>
        <v>+1 (262) 320-1474</v>
      </c>
      <c r="N169" t="str">
        <f>VLOOKUP(orders[[#This Row],[Customer ID]],'Customer Info'!$A:$I,5,FALSE)</f>
        <v>6 Manley Plaza</v>
      </c>
      <c r="O169" t="str">
        <f>VLOOKUP(orders[[#This Row],[Customer ID]],'Customer Info'!$A:$I,6,FALSE)</f>
        <v>Racine</v>
      </c>
      <c r="P169" t="str">
        <f>VLOOKUP(orders[[#This Row],[Customer ID]],'Customer Info'!$A:$I,7,FALSE)</f>
        <v>United States</v>
      </c>
      <c r="Q169">
        <f>VLOOKUP(orders[[#This Row],[Customer ID]],'Customer Info'!$A:$I,8,FALSE)</f>
        <v>53405</v>
      </c>
      <c r="R169" s="2" t="str">
        <f>VLOOKUP(orders[[#This Row],[Customer ID]],'Customer Info'!$A:$I,9,FALSE)</f>
        <v>Yes</v>
      </c>
    </row>
    <row r="170" spans="1:18" x14ac:dyDescent="0.2">
      <c r="A170" s="1" t="s">
        <v>364</v>
      </c>
      <c r="B170" s="3">
        <v>44270</v>
      </c>
      <c r="C170" t="s">
        <v>365</v>
      </c>
      <c r="D170" t="s">
        <v>151</v>
      </c>
      <c r="E170">
        <v>5</v>
      </c>
      <c r="F170" s="1" t="s">
        <v>6196</v>
      </c>
      <c r="G170" t="s">
        <v>6202</v>
      </c>
      <c r="H170">
        <v>0.5</v>
      </c>
      <c r="I170">
        <v>5.3699999999999992</v>
      </c>
      <c r="J170" s="2">
        <v>26.849999999999994</v>
      </c>
      <c r="K170" t="str">
        <f>VLOOKUP(orders[[#This Row],[Customer ID]],'Customer Info'!$A:$I,2,FALSE)</f>
        <v>Sherman Mewrcik</v>
      </c>
      <c r="L170" t="str">
        <f>IF(VLOOKUP(orders[[#This Row],[Customer ID]],'Customer Info'!$A:$I,3,FALSE)=0, "N/A", VLOOKUP(orders[[#This Row],[Customer ID]],'Customer Info'!$A:$I,3,FALSE))</f>
        <v>N/A</v>
      </c>
      <c r="M170" t="str">
        <f>IF(VLOOKUP(orders[[#This Row],[Customer ID]],'Customer Info'!$A:$I,4,FALSE)=0, "N/A", VLOOKUP(orders[[#This Row],[Customer ID]],'Customer Info'!$A:$I,4,FALSE))</f>
        <v>+1 (305) 419-8626</v>
      </c>
      <c r="N170" t="str">
        <f>VLOOKUP(orders[[#This Row],[Customer ID]],'Customer Info'!$A:$I,5,FALSE)</f>
        <v>44305 Scofield Park</v>
      </c>
      <c r="O170" t="str">
        <f>VLOOKUP(orders[[#This Row],[Customer ID]],'Customer Info'!$A:$I,6,FALSE)</f>
        <v>Clearwater</v>
      </c>
      <c r="P170" t="str">
        <f>VLOOKUP(orders[[#This Row],[Customer ID]],'Customer Info'!$A:$I,7,FALSE)</f>
        <v>United States</v>
      </c>
      <c r="Q170">
        <f>VLOOKUP(orders[[#This Row],[Customer ID]],'Customer Info'!$A:$I,8,FALSE)</f>
        <v>34629</v>
      </c>
      <c r="R170" s="2" t="str">
        <f>VLOOKUP(orders[[#This Row],[Customer ID]],'Customer Info'!$A:$I,9,FALSE)</f>
        <v>Yes</v>
      </c>
    </row>
    <row r="171" spans="1:18" x14ac:dyDescent="0.2">
      <c r="A171" s="1" t="s">
        <v>366</v>
      </c>
      <c r="B171" s="3">
        <v>44777</v>
      </c>
      <c r="C171" t="s">
        <v>367</v>
      </c>
      <c r="D171" t="s">
        <v>8</v>
      </c>
      <c r="E171">
        <v>5</v>
      </c>
      <c r="F171" s="1" t="s">
        <v>6200</v>
      </c>
      <c r="G171" t="s">
        <v>6197</v>
      </c>
      <c r="H171">
        <v>0.5</v>
      </c>
      <c r="I171">
        <v>8.25</v>
      </c>
      <c r="J171" s="2">
        <v>41.25</v>
      </c>
      <c r="K171" t="str">
        <f>VLOOKUP(orders[[#This Row],[Customer ID]],'Customer Info'!$A:$I,2,FALSE)</f>
        <v>Tamarah Fero</v>
      </c>
      <c r="L171" t="str">
        <f>IF(VLOOKUP(orders[[#This Row],[Customer ID]],'Customer Info'!$A:$I,3,FALSE)=0, "N/A", VLOOKUP(orders[[#This Row],[Customer ID]],'Customer Info'!$A:$I,3,FALSE))</f>
        <v>tfero4n@comsenz.com</v>
      </c>
      <c r="M171" t="str">
        <f>IF(VLOOKUP(orders[[#This Row],[Customer ID]],'Customer Info'!$A:$I,4,FALSE)=0, "N/A", VLOOKUP(orders[[#This Row],[Customer ID]],'Customer Info'!$A:$I,4,FALSE))</f>
        <v>+1 (262) 954-6859</v>
      </c>
      <c r="N171" t="str">
        <f>VLOOKUP(orders[[#This Row],[Customer ID]],'Customer Info'!$A:$I,5,FALSE)</f>
        <v>6 Fisk Street</v>
      </c>
      <c r="O171" t="str">
        <f>VLOOKUP(orders[[#This Row],[Customer ID]],'Customer Info'!$A:$I,6,FALSE)</f>
        <v>Racine</v>
      </c>
      <c r="P171" t="str">
        <f>VLOOKUP(orders[[#This Row],[Customer ID]],'Customer Info'!$A:$I,7,FALSE)</f>
        <v>United States</v>
      </c>
      <c r="Q171">
        <f>VLOOKUP(orders[[#This Row],[Customer ID]],'Customer Info'!$A:$I,8,FALSE)</f>
        <v>53405</v>
      </c>
      <c r="R171" s="2" t="str">
        <f>VLOOKUP(orders[[#This Row],[Customer ID]],'Customer Info'!$A:$I,9,FALSE)</f>
        <v>Yes</v>
      </c>
    </row>
    <row r="172" spans="1:18" x14ac:dyDescent="0.2">
      <c r="A172" s="1" t="s">
        <v>368</v>
      </c>
      <c r="B172" s="3">
        <v>43484</v>
      </c>
      <c r="C172" t="s">
        <v>369</v>
      </c>
      <c r="D172" t="s">
        <v>72</v>
      </c>
      <c r="E172">
        <v>6</v>
      </c>
      <c r="F172" s="1" t="s">
        <v>6198</v>
      </c>
      <c r="G172" t="s">
        <v>6197</v>
      </c>
      <c r="H172">
        <v>0.5</v>
      </c>
      <c r="I172">
        <v>6.75</v>
      </c>
      <c r="J172" s="2">
        <v>40.5</v>
      </c>
      <c r="K172" t="str">
        <f>VLOOKUP(orders[[#This Row],[Customer ID]],'Customer Info'!$A:$I,2,FALSE)</f>
        <v>Stanislaus Valsler</v>
      </c>
      <c r="L172" t="str">
        <f>IF(VLOOKUP(orders[[#This Row],[Customer ID]],'Customer Info'!$A:$I,3,FALSE)=0, "N/A", VLOOKUP(orders[[#This Row],[Customer ID]],'Customer Info'!$A:$I,3,FALSE))</f>
        <v>N/A</v>
      </c>
      <c r="M172" t="str">
        <f>IF(VLOOKUP(orders[[#This Row],[Customer ID]],'Customer Info'!$A:$I,4,FALSE)=0, "N/A", VLOOKUP(orders[[#This Row],[Customer ID]],'Customer Info'!$A:$I,4,FALSE))</f>
        <v>+353 (479) 865-9222</v>
      </c>
      <c r="N172" t="str">
        <f>VLOOKUP(orders[[#This Row],[Customer ID]],'Customer Info'!$A:$I,5,FALSE)</f>
        <v>95 Southridge Alley</v>
      </c>
      <c r="O172" t="str">
        <f>VLOOKUP(orders[[#This Row],[Customer ID]],'Customer Info'!$A:$I,6,FALSE)</f>
        <v>Castlebridge</v>
      </c>
      <c r="P172" t="str">
        <f>VLOOKUP(orders[[#This Row],[Customer ID]],'Customer Info'!$A:$I,7,FALSE)</f>
        <v>Ireland</v>
      </c>
      <c r="Q172" t="str">
        <f>VLOOKUP(orders[[#This Row],[Customer ID]],'Customer Info'!$A:$I,8,FALSE)</f>
        <v>R14</v>
      </c>
      <c r="R172" s="2" t="str">
        <f>VLOOKUP(orders[[#This Row],[Customer ID]],'Customer Info'!$A:$I,9,FALSE)</f>
        <v>No</v>
      </c>
    </row>
    <row r="173" spans="1:18" x14ac:dyDescent="0.2">
      <c r="A173" s="1" t="s">
        <v>370</v>
      </c>
      <c r="B173" s="3">
        <v>44643</v>
      </c>
      <c r="C173" t="s">
        <v>371</v>
      </c>
      <c r="D173" t="s">
        <v>184</v>
      </c>
      <c r="E173">
        <v>2</v>
      </c>
      <c r="F173" s="1" t="s">
        <v>6196</v>
      </c>
      <c r="G173" t="s">
        <v>6202</v>
      </c>
      <c r="H173">
        <v>1</v>
      </c>
      <c r="I173">
        <v>8.9499999999999993</v>
      </c>
      <c r="J173" s="2">
        <v>17.899999999999999</v>
      </c>
      <c r="K173" t="str">
        <f>VLOOKUP(orders[[#This Row],[Customer ID]],'Customer Info'!$A:$I,2,FALSE)</f>
        <v>Felita Dauney</v>
      </c>
      <c r="L173" t="str">
        <f>IF(VLOOKUP(orders[[#This Row],[Customer ID]],'Customer Info'!$A:$I,3,FALSE)=0, "N/A", VLOOKUP(orders[[#This Row],[Customer ID]],'Customer Info'!$A:$I,3,FALSE))</f>
        <v>fdauney4p@sphinn.com</v>
      </c>
      <c r="M173" t="str">
        <f>IF(VLOOKUP(orders[[#This Row],[Customer ID]],'Customer Info'!$A:$I,4,FALSE)=0, "N/A", VLOOKUP(orders[[#This Row],[Customer ID]],'Customer Info'!$A:$I,4,FALSE))</f>
        <v>+353 (669) 355-6726</v>
      </c>
      <c r="N173" t="str">
        <f>VLOOKUP(orders[[#This Row],[Customer ID]],'Customer Info'!$A:$I,5,FALSE)</f>
        <v>22484 Tomscot Lane</v>
      </c>
      <c r="O173" t="str">
        <f>VLOOKUP(orders[[#This Row],[Customer ID]],'Customer Info'!$A:$I,6,FALSE)</f>
        <v>Castlebellingham</v>
      </c>
      <c r="P173" t="str">
        <f>VLOOKUP(orders[[#This Row],[Customer ID]],'Customer Info'!$A:$I,7,FALSE)</f>
        <v>Ireland</v>
      </c>
      <c r="Q173" t="str">
        <f>VLOOKUP(orders[[#This Row],[Customer ID]],'Customer Info'!$A:$I,8,FALSE)</f>
        <v>Y34</v>
      </c>
      <c r="R173" s="2" t="str">
        <f>VLOOKUP(orders[[#This Row],[Customer ID]],'Customer Info'!$A:$I,9,FALSE)</f>
        <v>No</v>
      </c>
    </row>
    <row r="174" spans="1:18" x14ac:dyDescent="0.2">
      <c r="A174" s="1" t="s">
        <v>372</v>
      </c>
      <c r="B174" s="3">
        <v>44476</v>
      </c>
      <c r="C174" t="s">
        <v>373</v>
      </c>
      <c r="D174" t="s">
        <v>35</v>
      </c>
      <c r="E174">
        <v>2</v>
      </c>
      <c r="F174" s="1" t="s">
        <v>6200</v>
      </c>
      <c r="G174" t="s">
        <v>6199</v>
      </c>
      <c r="H174">
        <v>2.5</v>
      </c>
      <c r="I174">
        <v>34.154999999999994</v>
      </c>
      <c r="J174" s="2">
        <v>68.309999999999988</v>
      </c>
      <c r="K174" t="str">
        <f>VLOOKUP(orders[[#This Row],[Customer ID]],'Customer Info'!$A:$I,2,FALSE)</f>
        <v>Serena Earley</v>
      </c>
      <c r="L174" t="str">
        <f>IF(VLOOKUP(orders[[#This Row],[Customer ID]],'Customer Info'!$A:$I,3,FALSE)=0, "N/A", VLOOKUP(orders[[#This Row],[Customer ID]],'Customer Info'!$A:$I,3,FALSE))</f>
        <v>searley4q@youku.com</v>
      </c>
      <c r="M174" t="str">
        <f>IF(VLOOKUP(orders[[#This Row],[Customer ID]],'Customer Info'!$A:$I,4,FALSE)=0, "N/A", VLOOKUP(orders[[#This Row],[Customer ID]],'Customer Info'!$A:$I,4,FALSE))</f>
        <v>N/A</v>
      </c>
      <c r="N174" t="str">
        <f>VLOOKUP(orders[[#This Row],[Customer ID]],'Customer Info'!$A:$I,5,FALSE)</f>
        <v>66197 Onsgard Place</v>
      </c>
      <c r="O174" t="str">
        <f>VLOOKUP(orders[[#This Row],[Customer ID]],'Customer Info'!$A:$I,6,FALSE)</f>
        <v>Craigavon</v>
      </c>
      <c r="P174" t="str">
        <f>VLOOKUP(orders[[#This Row],[Customer ID]],'Customer Info'!$A:$I,7,FALSE)</f>
        <v>United Kingdom</v>
      </c>
      <c r="Q174" t="str">
        <f>VLOOKUP(orders[[#This Row],[Customer ID]],'Customer Info'!$A:$I,8,FALSE)</f>
        <v>BT66</v>
      </c>
      <c r="R174" s="2" t="str">
        <f>VLOOKUP(orders[[#This Row],[Customer ID]],'Customer Info'!$A:$I,9,FALSE)</f>
        <v>No</v>
      </c>
    </row>
    <row r="175" spans="1:18" x14ac:dyDescent="0.2">
      <c r="A175" s="1" t="s">
        <v>374</v>
      </c>
      <c r="B175" s="3">
        <v>43544</v>
      </c>
      <c r="C175" t="s">
        <v>375</v>
      </c>
      <c r="D175" t="s">
        <v>117</v>
      </c>
      <c r="E175">
        <v>2</v>
      </c>
      <c r="F175" s="1" t="s">
        <v>6200</v>
      </c>
      <c r="G175" t="s">
        <v>6197</v>
      </c>
      <c r="H175">
        <v>2.5</v>
      </c>
      <c r="I175">
        <v>31.624999999999996</v>
      </c>
      <c r="J175" s="2">
        <v>63.249999999999993</v>
      </c>
      <c r="K175" t="str">
        <f>VLOOKUP(orders[[#This Row],[Customer ID]],'Customer Info'!$A:$I,2,FALSE)</f>
        <v>Minny Chamberlayne</v>
      </c>
      <c r="L175" t="str">
        <f>IF(VLOOKUP(orders[[#This Row],[Customer ID]],'Customer Info'!$A:$I,3,FALSE)=0, "N/A", VLOOKUP(orders[[#This Row],[Customer ID]],'Customer Info'!$A:$I,3,FALSE))</f>
        <v>mchamberlayne4r@bigcartel.com</v>
      </c>
      <c r="M175" t="str">
        <f>IF(VLOOKUP(orders[[#This Row],[Customer ID]],'Customer Info'!$A:$I,4,FALSE)=0, "N/A", VLOOKUP(orders[[#This Row],[Customer ID]],'Customer Info'!$A:$I,4,FALSE))</f>
        <v>+1 (813) 801-0026</v>
      </c>
      <c r="N175" t="str">
        <f>VLOOKUP(orders[[#This Row],[Customer ID]],'Customer Info'!$A:$I,5,FALSE)</f>
        <v>1 Ridgeview Place</v>
      </c>
      <c r="O175" t="str">
        <f>VLOOKUP(orders[[#This Row],[Customer ID]],'Customer Info'!$A:$I,6,FALSE)</f>
        <v>Tampa</v>
      </c>
      <c r="P175" t="str">
        <f>VLOOKUP(orders[[#This Row],[Customer ID]],'Customer Info'!$A:$I,7,FALSE)</f>
        <v>United States</v>
      </c>
      <c r="Q175">
        <f>VLOOKUP(orders[[#This Row],[Customer ID]],'Customer Info'!$A:$I,8,FALSE)</f>
        <v>33686</v>
      </c>
      <c r="R175" s="2" t="str">
        <f>VLOOKUP(orders[[#This Row],[Customer ID]],'Customer Info'!$A:$I,9,FALSE)</f>
        <v>Yes</v>
      </c>
    </row>
    <row r="176" spans="1:18" x14ac:dyDescent="0.2">
      <c r="A176" s="1" t="s">
        <v>376</v>
      </c>
      <c r="B176" s="3">
        <v>44545</v>
      </c>
      <c r="C176" t="s">
        <v>377</v>
      </c>
      <c r="D176" t="s">
        <v>21</v>
      </c>
      <c r="E176">
        <v>3</v>
      </c>
      <c r="F176" s="1" t="s">
        <v>6200</v>
      </c>
      <c r="G176" t="s">
        <v>6202</v>
      </c>
      <c r="H176">
        <v>0.5</v>
      </c>
      <c r="I176">
        <v>7.29</v>
      </c>
      <c r="J176" s="2">
        <v>21.87</v>
      </c>
      <c r="K176" t="str">
        <f>VLOOKUP(orders[[#This Row],[Customer ID]],'Customer Info'!$A:$I,2,FALSE)</f>
        <v>Bartholemy Flaherty</v>
      </c>
      <c r="L176" t="str">
        <f>IF(VLOOKUP(orders[[#This Row],[Customer ID]],'Customer Info'!$A:$I,3,FALSE)=0, "N/A", VLOOKUP(orders[[#This Row],[Customer ID]],'Customer Info'!$A:$I,3,FALSE))</f>
        <v>bflaherty4s@moonfruit.com</v>
      </c>
      <c r="M176" t="str">
        <f>IF(VLOOKUP(orders[[#This Row],[Customer ID]],'Customer Info'!$A:$I,4,FALSE)=0, "N/A", VLOOKUP(orders[[#This Row],[Customer ID]],'Customer Info'!$A:$I,4,FALSE))</f>
        <v>N/A</v>
      </c>
      <c r="N176" t="str">
        <f>VLOOKUP(orders[[#This Row],[Customer ID]],'Customer Info'!$A:$I,5,FALSE)</f>
        <v>045 Jana Place</v>
      </c>
      <c r="O176" t="str">
        <f>VLOOKUP(orders[[#This Row],[Customer ID]],'Customer Info'!$A:$I,6,FALSE)</f>
        <v>Eadestown</v>
      </c>
      <c r="P176" t="str">
        <f>VLOOKUP(orders[[#This Row],[Customer ID]],'Customer Info'!$A:$I,7,FALSE)</f>
        <v>Ireland</v>
      </c>
      <c r="Q176" t="str">
        <f>VLOOKUP(orders[[#This Row],[Customer ID]],'Customer Info'!$A:$I,8,FALSE)</f>
        <v>A86</v>
      </c>
      <c r="R176" s="2" t="str">
        <f>VLOOKUP(orders[[#This Row],[Customer ID]],'Customer Info'!$A:$I,9,FALSE)</f>
        <v>No</v>
      </c>
    </row>
    <row r="177" spans="1:18" x14ac:dyDescent="0.2">
      <c r="A177" s="1" t="s">
        <v>378</v>
      </c>
      <c r="B177" s="3">
        <v>44720</v>
      </c>
      <c r="C177" t="s">
        <v>379</v>
      </c>
      <c r="D177" t="s">
        <v>46</v>
      </c>
      <c r="E177">
        <v>4</v>
      </c>
      <c r="F177" s="1" t="s">
        <v>6196</v>
      </c>
      <c r="G177" t="s">
        <v>6197</v>
      </c>
      <c r="H177">
        <v>2.5</v>
      </c>
      <c r="I177">
        <v>22.884999999999998</v>
      </c>
      <c r="J177" s="2">
        <v>91.539999999999992</v>
      </c>
      <c r="K177" t="str">
        <f>VLOOKUP(orders[[#This Row],[Customer ID]],'Customer Info'!$A:$I,2,FALSE)</f>
        <v>Oran Colbeck</v>
      </c>
      <c r="L177" t="str">
        <f>IF(VLOOKUP(orders[[#This Row],[Customer ID]],'Customer Info'!$A:$I,3,FALSE)=0, "N/A", VLOOKUP(orders[[#This Row],[Customer ID]],'Customer Info'!$A:$I,3,FALSE))</f>
        <v>ocolbeck4t@sina.com.cn</v>
      </c>
      <c r="M177" t="str">
        <f>IF(VLOOKUP(orders[[#This Row],[Customer ID]],'Customer Info'!$A:$I,4,FALSE)=0, "N/A", VLOOKUP(orders[[#This Row],[Customer ID]],'Customer Info'!$A:$I,4,FALSE))</f>
        <v>+1 (334) 441-4420</v>
      </c>
      <c r="N177" t="str">
        <f>VLOOKUP(orders[[#This Row],[Customer ID]],'Customer Info'!$A:$I,5,FALSE)</f>
        <v>8984 Moulton Hill</v>
      </c>
      <c r="O177" t="str">
        <f>VLOOKUP(orders[[#This Row],[Customer ID]],'Customer Info'!$A:$I,6,FALSE)</f>
        <v>Montgomery</v>
      </c>
      <c r="P177" t="str">
        <f>VLOOKUP(orders[[#This Row],[Customer ID]],'Customer Info'!$A:$I,7,FALSE)</f>
        <v>United States</v>
      </c>
      <c r="Q177">
        <f>VLOOKUP(orders[[#This Row],[Customer ID]],'Customer Info'!$A:$I,8,FALSE)</f>
        <v>36195</v>
      </c>
      <c r="R177" s="2" t="str">
        <f>VLOOKUP(orders[[#This Row],[Customer ID]],'Customer Info'!$A:$I,9,FALSE)</f>
        <v>No</v>
      </c>
    </row>
    <row r="178" spans="1:18" x14ac:dyDescent="0.2">
      <c r="A178" s="1" t="s">
        <v>380</v>
      </c>
      <c r="B178" s="3">
        <v>43813</v>
      </c>
      <c r="C178" t="s">
        <v>381</v>
      </c>
      <c r="D178" t="s">
        <v>35</v>
      </c>
      <c r="E178">
        <v>6</v>
      </c>
      <c r="F178" s="1" t="s">
        <v>6200</v>
      </c>
      <c r="G178" t="s">
        <v>6199</v>
      </c>
      <c r="H178">
        <v>2.5</v>
      </c>
      <c r="I178">
        <v>34.154999999999994</v>
      </c>
      <c r="J178" s="2">
        <v>204.92999999999995</v>
      </c>
      <c r="K178" t="str">
        <f>VLOOKUP(orders[[#This Row],[Customer ID]],'Customer Info'!$A:$I,2,FALSE)</f>
        <v>Elysee Sketch</v>
      </c>
      <c r="L178" t="str">
        <f>IF(VLOOKUP(orders[[#This Row],[Customer ID]],'Customer Info'!$A:$I,3,FALSE)=0, "N/A", VLOOKUP(orders[[#This Row],[Customer ID]],'Customer Info'!$A:$I,3,FALSE))</f>
        <v>N/A</v>
      </c>
      <c r="M178" t="str">
        <f>IF(VLOOKUP(orders[[#This Row],[Customer ID]],'Customer Info'!$A:$I,4,FALSE)=0, "N/A", VLOOKUP(orders[[#This Row],[Customer ID]],'Customer Info'!$A:$I,4,FALSE))</f>
        <v>+1 (775) 947-1470</v>
      </c>
      <c r="N178" t="str">
        <f>VLOOKUP(orders[[#This Row],[Customer ID]],'Customer Info'!$A:$I,5,FALSE)</f>
        <v>2 Gina Drive</v>
      </c>
      <c r="O178" t="str">
        <f>VLOOKUP(orders[[#This Row],[Customer ID]],'Customer Info'!$A:$I,6,FALSE)</f>
        <v>Sparks</v>
      </c>
      <c r="P178" t="str">
        <f>VLOOKUP(orders[[#This Row],[Customer ID]],'Customer Info'!$A:$I,7,FALSE)</f>
        <v>United States</v>
      </c>
      <c r="Q178">
        <f>VLOOKUP(orders[[#This Row],[Customer ID]],'Customer Info'!$A:$I,8,FALSE)</f>
        <v>89436</v>
      </c>
      <c r="R178" s="2" t="str">
        <f>VLOOKUP(orders[[#This Row],[Customer ID]],'Customer Info'!$A:$I,9,FALSE)</f>
        <v>Yes</v>
      </c>
    </row>
    <row r="179" spans="1:18" x14ac:dyDescent="0.2">
      <c r="A179" s="1" t="s">
        <v>382</v>
      </c>
      <c r="B179" s="3">
        <v>44296</v>
      </c>
      <c r="C179" t="s">
        <v>383</v>
      </c>
      <c r="D179" t="s">
        <v>117</v>
      </c>
      <c r="E179">
        <v>2</v>
      </c>
      <c r="F179" s="1" t="s">
        <v>6200</v>
      </c>
      <c r="G179" t="s">
        <v>6197</v>
      </c>
      <c r="H179">
        <v>2.5</v>
      </c>
      <c r="I179">
        <v>31.624999999999996</v>
      </c>
      <c r="J179" s="2">
        <v>63.249999999999993</v>
      </c>
      <c r="K179" t="str">
        <f>VLOOKUP(orders[[#This Row],[Customer ID]],'Customer Info'!$A:$I,2,FALSE)</f>
        <v>Ethelda Hobbing</v>
      </c>
      <c r="L179" t="str">
        <f>IF(VLOOKUP(orders[[#This Row],[Customer ID]],'Customer Info'!$A:$I,3,FALSE)=0, "N/A", VLOOKUP(orders[[#This Row],[Customer ID]],'Customer Info'!$A:$I,3,FALSE))</f>
        <v>ehobbing4v@nsw.gov.au</v>
      </c>
      <c r="M179" t="str">
        <f>IF(VLOOKUP(orders[[#This Row],[Customer ID]],'Customer Info'!$A:$I,4,FALSE)=0, "N/A", VLOOKUP(orders[[#This Row],[Customer ID]],'Customer Info'!$A:$I,4,FALSE))</f>
        <v>+1 (478) 206-7670</v>
      </c>
      <c r="N179" t="str">
        <f>VLOOKUP(orders[[#This Row],[Customer ID]],'Customer Info'!$A:$I,5,FALSE)</f>
        <v>1 Debs Place</v>
      </c>
      <c r="O179" t="str">
        <f>VLOOKUP(orders[[#This Row],[Customer ID]],'Customer Info'!$A:$I,6,FALSE)</f>
        <v>Macon</v>
      </c>
      <c r="P179" t="str">
        <f>VLOOKUP(orders[[#This Row],[Customer ID]],'Customer Info'!$A:$I,7,FALSE)</f>
        <v>United States</v>
      </c>
      <c r="Q179">
        <f>VLOOKUP(orders[[#This Row],[Customer ID]],'Customer Info'!$A:$I,8,FALSE)</f>
        <v>31205</v>
      </c>
      <c r="R179" s="2" t="str">
        <f>VLOOKUP(orders[[#This Row],[Customer ID]],'Customer Info'!$A:$I,9,FALSE)</f>
        <v>Yes</v>
      </c>
    </row>
    <row r="180" spans="1:18" x14ac:dyDescent="0.2">
      <c r="A180" s="1" t="s">
        <v>384</v>
      </c>
      <c r="B180" s="3">
        <v>43900</v>
      </c>
      <c r="C180" t="s">
        <v>385</v>
      </c>
      <c r="D180" t="s">
        <v>35</v>
      </c>
      <c r="E180">
        <v>1</v>
      </c>
      <c r="F180" s="1" t="s">
        <v>6200</v>
      </c>
      <c r="G180" t="s">
        <v>6199</v>
      </c>
      <c r="H180">
        <v>2.5</v>
      </c>
      <c r="I180">
        <v>34.154999999999994</v>
      </c>
      <c r="J180" s="2">
        <v>34.154999999999994</v>
      </c>
      <c r="K180" t="str">
        <f>VLOOKUP(orders[[#This Row],[Customer ID]],'Customer Info'!$A:$I,2,FALSE)</f>
        <v>Odille Thynne</v>
      </c>
      <c r="L180" t="str">
        <f>IF(VLOOKUP(orders[[#This Row],[Customer ID]],'Customer Info'!$A:$I,3,FALSE)=0, "N/A", VLOOKUP(orders[[#This Row],[Customer ID]],'Customer Info'!$A:$I,3,FALSE))</f>
        <v>othynne4w@auda.org.au</v>
      </c>
      <c r="M180" t="str">
        <f>IF(VLOOKUP(orders[[#This Row],[Customer ID]],'Customer Info'!$A:$I,4,FALSE)=0, "N/A", VLOOKUP(orders[[#This Row],[Customer ID]],'Customer Info'!$A:$I,4,FALSE))</f>
        <v>+1 (562) 132-7323</v>
      </c>
      <c r="N180" t="str">
        <f>VLOOKUP(orders[[#This Row],[Customer ID]],'Customer Info'!$A:$I,5,FALSE)</f>
        <v>26 Oakridge Way</v>
      </c>
      <c r="O180" t="str">
        <f>VLOOKUP(orders[[#This Row],[Customer ID]],'Customer Info'!$A:$I,6,FALSE)</f>
        <v>Whittier</v>
      </c>
      <c r="P180" t="str">
        <f>VLOOKUP(orders[[#This Row],[Customer ID]],'Customer Info'!$A:$I,7,FALSE)</f>
        <v>United States</v>
      </c>
      <c r="Q180">
        <f>VLOOKUP(orders[[#This Row],[Customer ID]],'Customer Info'!$A:$I,8,FALSE)</f>
        <v>90605</v>
      </c>
      <c r="R180" s="2" t="str">
        <f>VLOOKUP(orders[[#This Row],[Customer ID]],'Customer Info'!$A:$I,9,FALSE)</f>
        <v>Yes</v>
      </c>
    </row>
    <row r="181" spans="1:18" x14ac:dyDescent="0.2">
      <c r="A181" s="1" t="s">
        <v>386</v>
      </c>
      <c r="B181" s="3">
        <v>44120</v>
      </c>
      <c r="C181" t="s">
        <v>387</v>
      </c>
      <c r="D181" t="s">
        <v>15</v>
      </c>
      <c r="E181">
        <v>4</v>
      </c>
      <c r="F181" s="1" t="s">
        <v>6196</v>
      </c>
      <c r="G181" t="s">
        <v>6199</v>
      </c>
      <c r="H181">
        <v>2.5</v>
      </c>
      <c r="I181">
        <v>27.484999999999996</v>
      </c>
      <c r="J181" s="2">
        <v>109.93999999999998</v>
      </c>
      <c r="K181" t="str">
        <f>VLOOKUP(orders[[#This Row],[Customer ID]],'Customer Info'!$A:$I,2,FALSE)</f>
        <v>Emlynne Heining</v>
      </c>
      <c r="L181" t="str">
        <f>IF(VLOOKUP(orders[[#This Row],[Customer ID]],'Customer Info'!$A:$I,3,FALSE)=0, "N/A", VLOOKUP(orders[[#This Row],[Customer ID]],'Customer Info'!$A:$I,3,FALSE))</f>
        <v>eheining4x@flickr.com</v>
      </c>
      <c r="M181" t="str">
        <f>IF(VLOOKUP(orders[[#This Row],[Customer ID]],'Customer Info'!$A:$I,4,FALSE)=0, "N/A", VLOOKUP(orders[[#This Row],[Customer ID]],'Customer Info'!$A:$I,4,FALSE))</f>
        <v>N/A</v>
      </c>
      <c r="N181" t="str">
        <f>VLOOKUP(orders[[#This Row],[Customer ID]],'Customer Info'!$A:$I,5,FALSE)</f>
        <v>439 West Point</v>
      </c>
      <c r="O181" t="str">
        <f>VLOOKUP(orders[[#This Row],[Customer ID]],'Customer Info'!$A:$I,6,FALSE)</f>
        <v>Johnson City</v>
      </c>
      <c r="P181" t="str">
        <f>VLOOKUP(orders[[#This Row],[Customer ID]],'Customer Info'!$A:$I,7,FALSE)</f>
        <v>United States</v>
      </c>
      <c r="Q181">
        <f>VLOOKUP(orders[[#This Row],[Customer ID]],'Customer Info'!$A:$I,8,FALSE)</f>
        <v>37605</v>
      </c>
      <c r="R181" s="2" t="str">
        <f>VLOOKUP(orders[[#This Row],[Customer ID]],'Customer Info'!$A:$I,9,FALSE)</f>
        <v>Yes</v>
      </c>
    </row>
    <row r="182" spans="1:18" x14ac:dyDescent="0.2">
      <c r="A182" s="1" t="s">
        <v>388</v>
      </c>
      <c r="B182" s="3">
        <v>43746</v>
      </c>
      <c r="C182" t="s">
        <v>389</v>
      </c>
      <c r="D182" t="s">
        <v>11</v>
      </c>
      <c r="E182">
        <v>2</v>
      </c>
      <c r="F182" s="1" t="s">
        <v>6198</v>
      </c>
      <c r="G182" t="s">
        <v>6199</v>
      </c>
      <c r="H182">
        <v>1</v>
      </c>
      <c r="I182">
        <v>12.95</v>
      </c>
      <c r="J182" s="2">
        <v>25.9</v>
      </c>
      <c r="K182" t="str">
        <f>VLOOKUP(orders[[#This Row],[Customer ID]],'Customer Info'!$A:$I,2,FALSE)</f>
        <v>Katerina Melloi</v>
      </c>
      <c r="L182" t="str">
        <f>IF(VLOOKUP(orders[[#This Row],[Customer ID]],'Customer Info'!$A:$I,3,FALSE)=0, "N/A", VLOOKUP(orders[[#This Row],[Customer ID]],'Customer Info'!$A:$I,3,FALSE))</f>
        <v>kmelloi4y@imdb.com</v>
      </c>
      <c r="M182" t="str">
        <f>IF(VLOOKUP(orders[[#This Row],[Customer ID]],'Customer Info'!$A:$I,4,FALSE)=0, "N/A", VLOOKUP(orders[[#This Row],[Customer ID]],'Customer Info'!$A:$I,4,FALSE))</f>
        <v>+1 (315) 525-0805</v>
      </c>
      <c r="N182" t="str">
        <f>VLOOKUP(orders[[#This Row],[Customer ID]],'Customer Info'!$A:$I,5,FALSE)</f>
        <v>1930 Haas Way</v>
      </c>
      <c r="O182" t="str">
        <f>VLOOKUP(orders[[#This Row],[Customer ID]],'Customer Info'!$A:$I,6,FALSE)</f>
        <v>Rochester</v>
      </c>
      <c r="P182" t="str">
        <f>VLOOKUP(orders[[#This Row],[Customer ID]],'Customer Info'!$A:$I,7,FALSE)</f>
        <v>United States</v>
      </c>
      <c r="Q182">
        <f>VLOOKUP(orders[[#This Row],[Customer ID]],'Customer Info'!$A:$I,8,FALSE)</f>
        <v>14614</v>
      </c>
      <c r="R182" s="2" t="str">
        <f>VLOOKUP(orders[[#This Row],[Customer ID]],'Customer Info'!$A:$I,9,FALSE)</f>
        <v>No</v>
      </c>
    </row>
    <row r="183" spans="1:18" x14ac:dyDescent="0.2">
      <c r="A183" s="1" t="s">
        <v>390</v>
      </c>
      <c r="B183" s="3">
        <v>43830</v>
      </c>
      <c r="C183" t="s">
        <v>391</v>
      </c>
      <c r="D183" t="s">
        <v>59</v>
      </c>
      <c r="E183">
        <v>1</v>
      </c>
      <c r="F183" s="1" t="s">
        <v>6198</v>
      </c>
      <c r="G183" t="s">
        <v>6202</v>
      </c>
      <c r="H183">
        <v>0.2</v>
      </c>
      <c r="I183">
        <v>2.9849999999999999</v>
      </c>
      <c r="J183" s="2">
        <v>2.9849999999999999</v>
      </c>
      <c r="K183" t="str">
        <f>VLOOKUP(orders[[#This Row],[Customer ID]],'Customer Info'!$A:$I,2,FALSE)</f>
        <v>Tiffany Scardafield</v>
      </c>
      <c r="L183" t="str">
        <f>IF(VLOOKUP(orders[[#This Row],[Customer ID]],'Customer Info'!$A:$I,3,FALSE)=0, "N/A", VLOOKUP(orders[[#This Row],[Customer ID]],'Customer Info'!$A:$I,3,FALSE))</f>
        <v>N/A</v>
      </c>
      <c r="M183" t="str">
        <f>IF(VLOOKUP(orders[[#This Row],[Customer ID]],'Customer Info'!$A:$I,4,FALSE)=0, "N/A", VLOOKUP(orders[[#This Row],[Customer ID]],'Customer Info'!$A:$I,4,FALSE))</f>
        <v>+353 (232) 652-5145</v>
      </c>
      <c r="N183" t="str">
        <f>VLOOKUP(orders[[#This Row],[Customer ID]],'Customer Info'!$A:$I,5,FALSE)</f>
        <v>69737 Hanover Center</v>
      </c>
      <c r="O183" t="str">
        <f>VLOOKUP(orders[[#This Row],[Customer ID]],'Customer Info'!$A:$I,6,FALSE)</f>
        <v>Portarlington</v>
      </c>
      <c r="P183" t="str">
        <f>VLOOKUP(orders[[#This Row],[Customer ID]],'Customer Info'!$A:$I,7,FALSE)</f>
        <v>Ireland</v>
      </c>
      <c r="Q183" t="str">
        <f>VLOOKUP(orders[[#This Row],[Customer ID]],'Customer Info'!$A:$I,8,FALSE)</f>
        <v>R21</v>
      </c>
      <c r="R183" s="2" t="str">
        <f>VLOOKUP(orders[[#This Row],[Customer ID]],'Customer Info'!$A:$I,9,FALSE)</f>
        <v>No</v>
      </c>
    </row>
    <row r="184" spans="1:18" x14ac:dyDescent="0.2">
      <c r="A184" s="1" t="s">
        <v>392</v>
      </c>
      <c r="B184" s="3">
        <v>43910</v>
      </c>
      <c r="C184" t="s">
        <v>393</v>
      </c>
      <c r="D184" t="s">
        <v>259</v>
      </c>
      <c r="E184">
        <v>5</v>
      </c>
      <c r="F184" s="1" t="s">
        <v>6200</v>
      </c>
      <c r="G184" t="s">
        <v>6199</v>
      </c>
      <c r="H184">
        <v>0.2</v>
      </c>
      <c r="I184">
        <v>4.4550000000000001</v>
      </c>
      <c r="J184" s="2">
        <v>22.274999999999999</v>
      </c>
      <c r="K184" t="str">
        <f>VLOOKUP(orders[[#This Row],[Customer ID]],'Customer Info'!$A:$I,2,FALSE)</f>
        <v>Abrahan Mussen</v>
      </c>
      <c r="L184" t="str">
        <f>IF(VLOOKUP(orders[[#This Row],[Customer ID]],'Customer Info'!$A:$I,3,FALSE)=0, "N/A", VLOOKUP(orders[[#This Row],[Customer ID]],'Customer Info'!$A:$I,3,FALSE))</f>
        <v>amussen50@51.la</v>
      </c>
      <c r="M184" t="str">
        <f>IF(VLOOKUP(orders[[#This Row],[Customer ID]],'Customer Info'!$A:$I,4,FALSE)=0, "N/A", VLOOKUP(orders[[#This Row],[Customer ID]],'Customer Info'!$A:$I,4,FALSE))</f>
        <v>+1 (212) 630-8669</v>
      </c>
      <c r="N184" t="str">
        <f>VLOOKUP(orders[[#This Row],[Customer ID]],'Customer Info'!$A:$I,5,FALSE)</f>
        <v>22974 Beilfuss Plaza</v>
      </c>
      <c r="O184" t="str">
        <f>VLOOKUP(orders[[#This Row],[Customer ID]],'Customer Info'!$A:$I,6,FALSE)</f>
        <v>Brooklyn</v>
      </c>
      <c r="P184" t="str">
        <f>VLOOKUP(orders[[#This Row],[Customer ID]],'Customer Info'!$A:$I,7,FALSE)</f>
        <v>United States</v>
      </c>
      <c r="Q184">
        <f>VLOOKUP(orders[[#This Row],[Customer ID]],'Customer Info'!$A:$I,8,FALSE)</f>
        <v>11254</v>
      </c>
      <c r="R184" s="2" t="str">
        <f>VLOOKUP(orders[[#This Row],[Customer ID]],'Customer Info'!$A:$I,9,FALSE)</f>
        <v>No</v>
      </c>
    </row>
    <row r="185" spans="1:18" x14ac:dyDescent="0.2">
      <c r="A185" s="1" t="s">
        <v>392</v>
      </c>
      <c r="B185" s="3">
        <v>43910</v>
      </c>
      <c r="C185" t="s">
        <v>393</v>
      </c>
      <c r="D185" t="s">
        <v>77</v>
      </c>
      <c r="E185">
        <v>5</v>
      </c>
      <c r="F185" s="1" t="s">
        <v>6198</v>
      </c>
      <c r="G185" t="s">
        <v>6202</v>
      </c>
      <c r="H185">
        <v>0.5</v>
      </c>
      <c r="I185">
        <v>5.97</v>
      </c>
      <c r="J185" s="2">
        <v>29.849999999999998</v>
      </c>
      <c r="K185" t="str">
        <f>VLOOKUP(orders[[#This Row],[Customer ID]],'Customer Info'!$A:$I,2,FALSE)</f>
        <v>Abrahan Mussen</v>
      </c>
      <c r="L185" t="str">
        <f>IF(VLOOKUP(orders[[#This Row],[Customer ID]],'Customer Info'!$A:$I,3,FALSE)=0, "N/A", VLOOKUP(orders[[#This Row],[Customer ID]],'Customer Info'!$A:$I,3,FALSE))</f>
        <v>amussen50@51.la</v>
      </c>
      <c r="M185" t="str">
        <f>IF(VLOOKUP(orders[[#This Row],[Customer ID]],'Customer Info'!$A:$I,4,FALSE)=0, "N/A", VLOOKUP(orders[[#This Row],[Customer ID]],'Customer Info'!$A:$I,4,FALSE))</f>
        <v>+1 (212) 630-8669</v>
      </c>
      <c r="N185" t="str">
        <f>VLOOKUP(orders[[#This Row],[Customer ID]],'Customer Info'!$A:$I,5,FALSE)</f>
        <v>22974 Beilfuss Plaza</v>
      </c>
      <c r="O185" t="str">
        <f>VLOOKUP(orders[[#This Row],[Customer ID]],'Customer Info'!$A:$I,6,FALSE)</f>
        <v>Brooklyn</v>
      </c>
      <c r="P185" t="str">
        <f>VLOOKUP(orders[[#This Row],[Customer ID]],'Customer Info'!$A:$I,7,FALSE)</f>
        <v>United States</v>
      </c>
      <c r="Q185">
        <f>VLOOKUP(orders[[#This Row],[Customer ID]],'Customer Info'!$A:$I,8,FALSE)</f>
        <v>11254</v>
      </c>
      <c r="R185" s="2" t="str">
        <f>VLOOKUP(orders[[#This Row],[Customer ID]],'Customer Info'!$A:$I,9,FALSE)</f>
        <v>No</v>
      </c>
    </row>
    <row r="186" spans="1:18" x14ac:dyDescent="0.2">
      <c r="A186" s="1" t="s">
        <v>394</v>
      </c>
      <c r="B186" s="3">
        <v>44284</v>
      </c>
      <c r="C186" t="s">
        <v>395</v>
      </c>
      <c r="D186" t="s">
        <v>151</v>
      </c>
      <c r="E186">
        <v>6</v>
      </c>
      <c r="F186" s="1" t="s">
        <v>6196</v>
      </c>
      <c r="G186" t="s">
        <v>6202</v>
      </c>
      <c r="H186">
        <v>0.5</v>
      </c>
      <c r="I186">
        <v>5.3699999999999992</v>
      </c>
      <c r="J186" s="2">
        <v>32.22</v>
      </c>
      <c r="K186" t="str">
        <f>VLOOKUP(orders[[#This Row],[Customer ID]],'Customer Info'!$A:$I,2,FALSE)</f>
        <v>Anny Mundford</v>
      </c>
      <c r="L186" t="str">
        <f>IF(VLOOKUP(orders[[#This Row],[Customer ID]],'Customer Info'!$A:$I,3,FALSE)=0, "N/A", VLOOKUP(orders[[#This Row],[Customer ID]],'Customer Info'!$A:$I,3,FALSE))</f>
        <v>amundford52@nbcnews.com</v>
      </c>
      <c r="M186" t="str">
        <f>IF(VLOOKUP(orders[[#This Row],[Customer ID]],'Customer Info'!$A:$I,4,FALSE)=0, "N/A", VLOOKUP(orders[[#This Row],[Customer ID]],'Customer Info'!$A:$I,4,FALSE))</f>
        <v>+1 (434) 738-7279</v>
      </c>
      <c r="N186" t="str">
        <f>VLOOKUP(orders[[#This Row],[Customer ID]],'Customer Info'!$A:$I,5,FALSE)</f>
        <v>5097 Mitchell Plaza</v>
      </c>
      <c r="O186" t="str">
        <f>VLOOKUP(orders[[#This Row],[Customer ID]],'Customer Info'!$A:$I,6,FALSE)</f>
        <v>Charlottesville</v>
      </c>
      <c r="P186" t="str">
        <f>VLOOKUP(orders[[#This Row],[Customer ID]],'Customer Info'!$A:$I,7,FALSE)</f>
        <v>United States</v>
      </c>
      <c r="Q186">
        <f>VLOOKUP(orders[[#This Row],[Customer ID]],'Customer Info'!$A:$I,8,FALSE)</f>
        <v>22908</v>
      </c>
      <c r="R186" s="2" t="str">
        <f>VLOOKUP(orders[[#This Row],[Customer ID]],'Customer Info'!$A:$I,9,FALSE)</f>
        <v>No</v>
      </c>
    </row>
    <row r="187" spans="1:18" x14ac:dyDescent="0.2">
      <c r="A187" s="1" t="s">
        <v>396</v>
      </c>
      <c r="B187" s="3">
        <v>44512</v>
      </c>
      <c r="C187" t="s">
        <v>397</v>
      </c>
      <c r="D187" t="s">
        <v>69</v>
      </c>
      <c r="E187">
        <v>2</v>
      </c>
      <c r="F187" s="1" t="s">
        <v>6200</v>
      </c>
      <c r="G187" t="s">
        <v>6197</v>
      </c>
      <c r="H187">
        <v>0.2</v>
      </c>
      <c r="I187">
        <v>4.125</v>
      </c>
      <c r="J187" s="2">
        <v>8.25</v>
      </c>
      <c r="K187" t="str">
        <f>VLOOKUP(orders[[#This Row],[Customer ID]],'Customer Info'!$A:$I,2,FALSE)</f>
        <v>Tory Walas</v>
      </c>
      <c r="L187" t="str">
        <f>IF(VLOOKUP(orders[[#This Row],[Customer ID]],'Customer Info'!$A:$I,3,FALSE)=0, "N/A", VLOOKUP(orders[[#This Row],[Customer ID]],'Customer Info'!$A:$I,3,FALSE))</f>
        <v>twalas53@google.ca</v>
      </c>
      <c r="M187" t="str">
        <f>IF(VLOOKUP(orders[[#This Row],[Customer ID]],'Customer Info'!$A:$I,4,FALSE)=0, "N/A", VLOOKUP(orders[[#This Row],[Customer ID]],'Customer Info'!$A:$I,4,FALSE))</f>
        <v>+1 (214) 205-7809</v>
      </c>
      <c r="N187" t="str">
        <f>VLOOKUP(orders[[#This Row],[Customer ID]],'Customer Info'!$A:$I,5,FALSE)</f>
        <v>2673 Everett Place</v>
      </c>
      <c r="O187" t="str">
        <f>VLOOKUP(orders[[#This Row],[Customer ID]],'Customer Info'!$A:$I,6,FALSE)</f>
        <v>Garland</v>
      </c>
      <c r="P187" t="str">
        <f>VLOOKUP(orders[[#This Row],[Customer ID]],'Customer Info'!$A:$I,7,FALSE)</f>
        <v>United States</v>
      </c>
      <c r="Q187">
        <f>VLOOKUP(orders[[#This Row],[Customer ID]],'Customer Info'!$A:$I,8,FALSE)</f>
        <v>75044</v>
      </c>
      <c r="R187" s="2" t="str">
        <f>VLOOKUP(orders[[#This Row],[Customer ID]],'Customer Info'!$A:$I,9,FALSE)</f>
        <v>No</v>
      </c>
    </row>
    <row r="188" spans="1:18" x14ac:dyDescent="0.2">
      <c r="A188" s="1" t="s">
        <v>398</v>
      </c>
      <c r="B188" s="3">
        <v>44397</v>
      </c>
      <c r="C188" t="s">
        <v>399</v>
      </c>
      <c r="D188" t="s">
        <v>197</v>
      </c>
      <c r="E188">
        <v>4</v>
      </c>
      <c r="F188" s="1" t="s">
        <v>6198</v>
      </c>
      <c r="G188" t="s">
        <v>6199</v>
      </c>
      <c r="H188">
        <v>0.5</v>
      </c>
      <c r="I188">
        <v>7.77</v>
      </c>
      <c r="J188" s="2">
        <v>31.08</v>
      </c>
      <c r="K188" t="str">
        <f>VLOOKUP(orders[[#This Row],[Customer ID]],'Customer Info'!$A:$I,2,FALSE)</f>
        <v>Isa Blazewicz</v>
      </c>
      <c r="L188" t="str">
        <f>IF(VLOOKUP(orders[[#This Row],[Customer ID]],'Customer Info'!$A:$I,3,FALSE)=0, "N/A", VLOOKUP(orders[[#This Row],[Customer ID]],'Customer Info'!$A:$I,3,FALSE))</f>
        <v>iblazewicz54@thetimes.co.uk</v>
      </c>
      <c r="M188" t="str">
        <f>IF(VLOOKUP(orders[[#This Row],[Customer ID]],'Customer Info'!$A:$I,4,FALSE)=0, "N/A", VLOOKUP(orders[[#This Row],[Customer ID]],'Customer Info'!$A:$I,4,FALSE))</f>
        <v>+1 (612) 683-3450</v>
      </c>
      <c r="N188" t="str">
        <f>VLOOKUP(orders[[#This Row],[Customer ID]],'Customer Info'!$A:$I,5,FALSE)</f>
        <v>4646 Graceland Circle</v>
      </c>
      <c r="O188" t="str">
        <f>VLOOKUP(orders[[#This Row],[Customer ID]],'Customer Info'!$A:$I,6,FALSE)</f>
        <v>Minneapolis</v>
      </c>
      <c r="P188" t="str">
        <f>VLOOKUP(orders[[#This Row],[Customer ID]],'Customer Info'!$A:$I,7,FALSE)</f>
        <v>United States</v>
      </c>
      <c r="Q188">
        <f>VLOOKUP(orders[[#This Row],[Customer ID]],'Customer Info'!$A:$I,8,FALSE)</f>
        <v>55448</v>
      </c>
      <c r="R188" s="2" t="str">
        <f>VLOOKUP(orders[[#This Row],[Customer ID]],'Customer Info'!$A:$I,9,FALSE)</f>
        <v>No</v>
      </c>
    </row>
    <row r="189" spans="1:18" x14ac:dyDescent="0.2">
      <c r="A189" s="1" t="s">
        <v>400</v>
      </c>
      <c r="B189" s="3">
        <v>43483</v>
      </c>
      <c r="C189" t="s">
        <v>401</v>
      </c>
      <c r="D189" t="s">
        <v>21</v>
      </c>
      <c r="E189">
        <v>5</v>
      </c>
      <c r="F189" s="1" t="s">
        <v>6200</v>
      </c>
      <c r="G189" t="s">
        <v>6202</v>
      </c>
      <c r="H189">
        <v>0.5</v>
      </c>
      <c r="I189">
        <v>7.29</v>
      </c>
      <c r="J189" s="2">
        <v>36.450000000000003</v>
      </c>
      <c r="K189" t="str">
        <f>VLOOKUP(orders[[#This Row],[Customer ID]],'Customer Info'!$A:$I,2,FALSE)</f>
        <v>Angie Rizzetti</v>
      </c>
      <c r="L189" t="str">
        <f>IF(VLOOKUP(orders[[#This Row],[Customer ID]],'Customer Info'!$A:$I,3,FALSE)=0, "N/A", VLOOKUP(orders[[#This Row],[Customer ID]],'Customer Info'!$A:$I,3,FALSE))</f>
        <v>arizzetti55@naver.com</v>
      </c>
      <c r="M189" t="str">
        <f>IF(VLOOKUP(orders[[#This Row],[Customer ID]],'Customer Info'!$A:$I,4,FALSE)=0, "N/A", VLOOKUP(orders[[#This Row],[Customer ID]],'Customer Info'!$A:$I,4,FALSE))</f>
        <v>+1 (517) 237-7606</v>
      </c>
      <c r="N189" t="str">
        <f>VLOOKUP(orders[[#This Row],[Customer ID]],'Customer Info'!$A:$I,5,FALSE)</f>
        <v>24 Mendota Junction</v>
      </c>
      <c r="O189" t="str">
        <f>VLOOKUP(orders[[#This Row],[Customer ID]],'Customer Info'!$A:$I,6,FALSE)</f>
        <v>Lansing</v>
      </c>
      <c r="P189" t="str">
        <f>VLOOKUP(orders[[#This Row],[Customer ID]],'Customer Info'!$A:$I,7,FALSE)</f>
        <v>United States</v>
      </c>
      <c r="Q189">
        <f>VLOOKUP(orders[[#This Row],[Customer ID]],'Customer Info'!$A:$I,8,FALSE)</f>
        <v>48919</v>
      </c>
      <c r="R189" s="2" t="str">
        <f>VLOOKUP(orders[[#This Row],[Customer ID]],'Customer Info'!$A:$I,9,FALSE)</f>
        <v>Yes</v>
      </c>
    </row>
    <row r="190" spans="1:18" x14ac:dyDescent="0.2">
      <c r="A190" s="1" t="s">
        <v>402</v>
      </c>
      <c r="B190" s="3">
        <v>43684</v>
      </c>
      <c r="C190" t="s">
        <v>403</v>
      </c>
      <c r="D190" t="s">
        <v>46</v>
      </c>
      <c r="E190">
        <v>3</v>
      </c>
      <c r="F190" s="1" t="s">
        <v>6196</v>
      </c>
      <c r="G190" t="s">
        <v>6197</v>
      </c>
      <c r="H190">
        <v>2.5</v>
      </c>
      <c r="I190">
        <v>22.884999999999998</v>
      </c>
      <c r="J190" s="2">
        <v>68.655000000000001</v>
      </c>
      <c r="K190" t="str">
        <f>VLOOKUP(orders[[#This Row],[Customer ID]],'Customer Info'!$A:$I,2,FALSE)</f>
        <v>Mord Meriet</v>
      </c>
      <c r="L190" t="str">
        <f>IF(VLOOKUP(orders[[#This Row],[Customer ID]],'Customer Info'!$A:$I,3,FALSE)=0, "N/A", VLOOKUP(orders[[#This Row],[Customer ID]],'Customer Info'!$A:$I,3,FALSE))</f>
        <v>mmeriet56@noaa.gov</v>
      </c>
      <c r="M190" t="str">
        <f>IF(VLOOKUP(orders[[#This Row],[Customer ID]],'Customer Info'!$A:$I,4,FALSE)=0, "N/A", VLOOKUP(orders[[#This Row],[Customer ID]],'Customer Info'!$A:$I,4,FALSE))</f>
        <v>+1 (701) 560-2604</v>
      </c>
      <c r="N190" t="str">
        <f>VLOOKUP(orders[[#This Row],[Customer ID]],'Customer Info'!$A:$I,5,FALSE)</f>
        <v>56000 Kedzie Alley</v>
      </c>
      <c r="O190" t="str">
        <f>VLOOKUP(orders[[#This Row],[Customer ID]],'Customer Info'!$A:$I,6,FALSE)</f>
        <v>Grand Forks</v>
      </c>
      <c r="P190" t="str">
        <f>VLOOKUP(orders[[#This Row],[Customer ID]],'Customer Info'!$A:$I,7,FALSE)</f>
        <v>United States</v>
      </c>
      <c r="Q190">
        <f>VLOOKUP(orders[[#This Row],[Customer ID]],'Customer Info'!$A:$I,8,FALSE)</f>
        <v>58207</v>
      </c>
      <c r="R190" s="2" t="str">
        <f>VLOOKUP(orders[[#This Row],[Customer ID]],'Customer Info'!$A:$I,9,FALSE)</f>
        <v>No</v>
      </c>
    </row>
    <row r="191" spans="1:18" x14ac:dyDescent="0.2">
      <c r="A191" s="1" t="s">
        <v>404</v>
      </c>
      <c r="B191" s="3">
        <v>44633</v>
      </c>
      <c r="C191" t="s">
        <v>405</v>
      </c>
      <c r="D191" t="s">
        <v>83</v>
      </c>
      <c r="E191">
        <v>5</v>
      </c>
      <c r="F191" s="1" t="s">
        <v>6201</v>
      </c>
      <c r="G191" t="s">
        <v>6197</v>
      </c>
      <c r="H191">
        <v>0.5</v>
      </c>
      <c r="I191">
        <v>8.73</v>
      </c>
      <c r="J191" s="2">
        <v>43.650000000000006</v>
      </c>
      <c r="K191" t="str">
        <f>VLOOKUP(orders[[#This Row],[Customer ID]],'Customer Info'!$A:$I,2,FALSE)</f>
        <v>Lawrence Pratt</v>
      </c>
      <c r="L191" t="str">
        <f>IF(VLOOKUP(orders[[#This Row],[Customer ID]],'Customer Info'!$A:$I,3,FALSE)=0, "N/A", VLOOKUP(orders[[#This Row],[Customer ID]],'Customer Info'!$A:$I,3,FALSE))</f>
        <v>lpratt57@netvibes.com</v>
      </c>
      <c r="M191" t="str">
        <f>IF(VLOOKUP(orders[[#This Row],[Customer ID]],'Customer Info'!$A:$I,4,FALSE)=0, "N/A", VLOOKUP(orders[[#This Row],[Customer ID]],'Customer Info'!$A:$I,4,FALSE))</f>
        <v>N/A</v>
      </c>
      <c r="N191" t="str">
        <f>VLOOKUP(orders[[#This Row],[Customer ID]],'Customer Info'!$A:$I,5,FALSE)</f>
        <v>57 Monterey Avenue</v>
      </c>
      <c r="O191" t="str">
        <f>VLOOKUP(orders[[#This Row],[Customer ID]],'Customer Info'!$A:$I,6,FALSE)</f>
        <v>Anchorage</v>
      </c>
      <c r="P191" t="str">
        <f>VLOOKUP(orders[[#This Row],[Customer ID]],'Customer Info'!$A:$I,7,FALSE)</f>
        <v>United States</v>
      </c>
      <c r="Q191">
        <f>VLOOKUP(orders[[#This Row],[Customer ID]],'Customer Info'!$A:$I,8,FALSE)</f>
        <v>99522</v>
      </c>
      <c r="R191" s="2" t="str">
        <f>VLOOKUP(orders[[#This Row],[Customer ID]],'Customer Info'!$A:$I,9,FALSE)</f>
        <v>Yes</v>
      </c>
    </row>
    <row r="192" spans="1:18" x14ac:dyDescent="0.2">
      <c r="A192" s="1" t="s">
        <v>406</v>
      </c>
      <c r="B192" s="3">
        <v>44698</v>
      </c>
      <c r="C192" t="s">
        <v>407</v>
      </c>
      <c r="D192" t="s">
        <v>259</v>
      </c>
      <c r="E192">
        <v>1</v>
      </c>
      <c r="F192" s="1" t="s">
        <v>6200</v>
      </c>
      <c r="G192" t="s">
        <v>6199</v>
      </c>
      <c r="H192">
        <v>0.2</v>
      </c>
      <c r="I192">
        <v>4.4550000000000001</v>
      </c>
      <c r="J192" s="2">
        <v>4.4550000000000001</v>
      </c>
      <c r="K192" t="str">
        <f>VLOOKUP(orders[[#This Row],[Customer ID]],'Customer Info'!$A:$I,2,FALSE)</f>
        <v>Astrix Kitchingham</v>
      </c>
      <c r="L192" t="str">
        <f>IF(VLOOKUP(orders[[#This Row],[Customer ID]],'Customer Info'!$A:$I,3,FALSE)=0, "N/A", VLOOKUP(orders[[#This Row],[Customer ID]],'Customer Info'!$A:$I,3,FALSE))</f>
        <v>akitchingham58@com.com</v>
      </c>
      <c r="M192" t="str">
        <f>IF(VLOOKUP(orders[[#This Row],[Customer ID]],'Customer Info'!$A:$I,4,FALSE)=0, "N/A", VLOOKUP(orders[[#This Row],[Customer ID]],'Customer Info'!$A:$I,4,FALSE))</f>
        <v>+1 (405) 645-2204</v>
      </c>
      <c r="N192" t="str">
        <f>VLOOKUP(orders[[#This Row],[Customer ID]],'Customer Info'!$A:$I,5,FALSE)</f>
        <v>716 Shoshone Point</v>
      </c>
      <c r="O192" t="str">
        <f>VLOOKUP(orders[[#This Row],[Customer ID]],'Customer Info'!$A:$I,6,FALSE)</f>
        <v>Oklahoma City</v>
      </c>
      <c r="P192" t="str">
        <f>VLOOKUP(orders[[#This Row],[Customer ID]],'Customer Info'!$A:$I,7,FALSE)</f>
        <v>United States</v>
      </c>
      <c r="Q192">
        <f>VLOOKUP(orders[[#This Row],[Customer ID]],'Customer Info'!$A:$I,8,FALSE)</f>
        <v>73129</v>
      </c>
      <c r="R192" s="2" t="str">
        <f>VLOOKUP(orders[[#This Row],[Customer ID]],'Customer Info'!$A:$I,9,FALSE)</f>
        <v>Yes</v>
      </c>
    </row>
    <row r="193" spans="1:18" x14ac:dyDescent="0.2">
      <c r="A193" s="1" t="s">
        <v>408</v>
      </c>
      <c r="B193" s="3">
        <v>43813</v>
      </c>
      <c r="C193" t="s">
        <v>409</v>
      </c>
      <c r="D193" t="s">
        <v>101</v>
      </c>
      <c r="E193">
        <v>3</v>
      </c>
      <c r="F193" s="1" t="s">
        <v>6201</v>
      </c>
      <c r="G193" t="s">
        <v>6197</v>
      </c>
      <c r="H193">
        <v>1</v>
      </c>
      <c r="I193">
        <v>14.55</v>
      </c>
      <c r="J193" s="2">
        <v>43.650000000000006</v>
      </c>
      <c r="K193" t="str">
        <f>VLOOKUP(orders[[#This Row],[Customer ID]],'Customer Info'!$A:$I,2,FALSE)</f>
        <v>Burnard Bartholin</v>
      </c>
      <c r="L193" t="str">
        <f>IF(VLOOKUP(orders[[#This Row],[Customer ID]],'Customer Info'!$A:$I,3,FALSE)=0, "N/A", VLOOKUP(orders[[#This Row],[Customer ID]],'Customer Info'!$A:$I,3,FALSE))</f>
        <v>bbartholin59@xinhuanet.com</v>
      </c>
      <c r="M193" t="str">
        <f>IF(VLOOKUP(orders[[#This Row],[Customer ID]],'Customer Info'!$A:$I,4,FALSE)=0, "N/A", VLOOKUP(orders[[#This Row],[Customer ID]],'Customer Info'!$A:$I,4,FALSE))</f>
        <v>+1 (918) 720-2715</v>
      </c>
      <c r="N193" t="str">
        <f>VLOOKUP(orders[[#This Row],[Customer ID]],'Customer Info'!$A:$I,5,FALSE)</f>
        <v>19600 Scofield Trail</v>
      </c>
      <c r="O193" t="str">
        <f>VLOOKUP(orders[[#This Row],[Customer ID]],'Customer Info'!$A:$I,6,FALSE)</f>
        <v>Tulsa</v>
      </c>
      <c r="P193" t="str">
        <f>VLOOKUP(orders[[#This Row],[Customer ID]],'Customer Info'!$A:$I,7,FALSE)</f>
        <v>United States</v>
      </c>
      <c r="Q193">
        <f>VLOOKUP(orders[[#This Row],[Customer ID]],'Customer Info'!$A:$I,8,FALSE)</f>
        <v>74103</v>
      </c>
      <c r="R193" s="2" t="str">
        <f>VLOOKUP(orders[[#This Row],[Customer ID]],'Customer Info'!$A:$I,9,FALSE)</f>
        <v>Yes</v>
      </c>
    </row>
    <row r="194" spans="1:18" x14ac:dyDescent="0.2">
      <c r="A194" s="1" t="s">
        <v>410</v>
      </c>
      <c r="B194" s="3">
        <v>43845</v>
      </c>
      <c r="C194" t="s">
        <v>411</v>
      </c>
      <c r="D194" t="s">
        <v>202</v>
      </c>
      <c r="E194">
        <v>1</v>
      </c>
      <c r="F194" s="1" t="s">
        <v>6201</v>
      </c>
      <c r="G194" t="s">
        <v>6197</v>
      </c>
      <c r="H194">
        <v>2.5</v>
      </c>
      <c r="I194">
        <v>33.464999999999996</v>
      </c>
      <c r="J194" s="2">
        <v>33.464999999999996</v>
      </c>
      <c r="K194" t="str">
        <f>VLOOKUP(orders[[#This Row],[Customer ID]],'Customer Info'!$A:$I,2,FALSE)</f>
        <v>Madelene Prinn</v>
      </c>
      <c r="L194" t="str">
        <f>IF(VLOOKUP(orders[[#This Row],[Customer ID]],'Customer Info'!$A:$I,3,FALSE)=0, "N/A", VLOOKUP(orders[[#This Row],[Customer ID]],'Customer Info'!$A:$I,3,FALSE))</f>
        <v>mprinn5a@usa.gov</v>
      </c>
      <c r="M194" t="str">
        <f>IF(VLOOKUP(orders[[#This Row],[Customer ID]],'Customer Info'!$A:$I,4,FALSE)=0, "N/A", VLOOKUP(orders[[#This Row],[Customer ID]],'Customer Info'!$A:$I,4,FALSE))</f>
        <v>+1 (734) 909-6836</v>
      </c>
      <c r="N194" t="str">
        <f>VLOOKUP(orders[[#This Row],[Customer ID]],'Customer Info'!$A:$I,5,FALSE)</f>
        <v>39 Dahle Road</v>
      </c>
      <c r="O194" t="str">
        <f>VLOOKUP(orders[[#This Row],[Customer ID]],'Customer Info'!$A:$I,6,FALSE)</f>
        <v>Detroit</v>
      </c>
      <c r="P194" t="str">
        <f>VLOOKUP(orders[[#This Row],[Customer ID]],'Customer Info'!$A:$I,7,FALSE)</f>
        <v>United States</v>
      </c>
      <c r="Q194">
        <f>VLOOKUP(orders[[#This Row],[Customer ID]],'Customer Info'!$A:$I,8,FALSE)</f>
        <v>48211</v>
      </c>
      <c r="R194" s="2" t="str">
        <f>VLOOKUP(orders[[#This Row],[Customer ID]],'Customer Info'!$A:$I,9,FALSE)</f>
        <v>Yes</v>
      </c>
    </row>
    <row r="195" spans="1:18" x14ac:dyDescent="0.2">
      <c r="A195" s="1" t="s">
        <v>412</v>
      </c>
      <c r="B195" s="3">
        <v>43567</v>
      </c>
      <c r="C195" t="s">
        <v>413</v>
      </c>
      <c r="D195" t="s">
        <v>43</v>
      </c>
      <c r="E195">
        <v>5</v>
      </c>
      <c r="F195" s="1" t="s">
        <v>6201</v>
      </c>
      <c r="G195" t="s">
        <v>6202</v>
      </c>
      <c r="H195">
        <v>0.2</v>
      </c>
      <c r="I195">
        <v>3.8849999999999998</v>
      </c>
      <c r="J195" s="2">
        <v>19.424999999999997</v>
      </c>
      <c r="K195" t="str">
        <f>VLOOKUP(orders[[#This Row],[Customer ID]],'Customer Info'!$A:$I,2,FALSE)</f>
        <v>Alisun Baudino</v>
      </c>
      <c r="L195" t="str">
        <f>IF(VLOOKUP(orders[[#This Row],[Customer ID]],'Customer Info'!$A:$I,3,FALSE)=0, "N/A", VLOOKUP(orders[[#This Row],[Customer ID]],'Customer Info'!$A:$I,3,FALSE))</f>
        <v>abaudino5b@netvibes.com</v>
      </c>
      <c r="M195" t="str">
        <f>IF(VLOOKUP(orders[[#This Row],[Customer ID]],'Customer Info'!$A:$I,4,FALSE)=0, "N/A", VLOOKUP(orders[[#This Row],[Customer ID]],'Customer Info'!$A:$I,4,FALSE))</f>
        <v>+1 (202) 328-7869</v>
      </c>
      <c r="N195" t="str">
        <f>VLOOKUP(orders[[#This Row],[Customer ID]],'Customer Info'!$A:$I,5,FALSE)</f>
        <v>07 Charing Cross Circle</v>
      </c>
      <c r="O195" t="str">
        <f>VLOOKUP(orders[[#This Row],[Customer ID]],'Customer Info'!$A:$I,6,FALSE)</f>
        <v>Washington</v>
      </c>
      <c r="P195" t="str">
        <f>VLOOKUP(orders[[#This Row],[Customer ID]],'Customer Info'!$A:$I,7,FALSE)</f>
        <v>United States</v>
      </c>
      <c r="Q195">
        <f>VLOOKUP(orders[[#This Row],[Customer ID]],'Customer Info'!$A:$I,8,FALSE)</f>
        <v>20436</v>
      </c>
      <c r="R195" s="2" t="str">
        <f>VLOOKUP(orders[[#This Row],[Customer ID]],'Customer Info'!$A:$I,9,FALSE)</f>
        <v>Yes</v>
      </c>
    </row>
    <row r="196" spans="1:18" x14ac:dyDescent="0.2">
      <c r="A196" s="1" t="s">
        <v>414</v>
      </c>
      <c r="B196" s="3">
        <v>43919</v>
      </c>
      <c r="C196" t="s">
        <v>415</v>
      </c>
      <c r="D196" t="s">
        <v>250</v>
      </c>
      <c r="E196">
        <v>6</v>
      </c>
      <c r="F196" s="1" t="s">
        <v>6200</v>
      </c>
      <c r="G196" t="s">
        <v>6202</v>
      </c>
      <c r="H196">
        <v>1</v>
      </c>
      <c r="I196">
        <v>12.15</v>
      </c>
      <c r="J196" s="2">
        <v>72.900000000000006</v>
      </c>
      <c r="K196" t="str">
        <f>VLOOKUP(orders[[#This Row],[Customer ID]],'Customer Info'!$A:$I,2,FALSE)</f>
        <v>Philipa Petrushanko</v>
      </c>
      <c r="L196" t="str">
        <f>IF(VLOOKUP(orders[[#This Row],[Customer ID]],'Customer Info'!$A:$I,3,FALSE)=0, "N/A", VLOOKUP(orders[[#This Row],[Customer ID]],'Customer Info'!$A:$I,3,FALSE))</f>
        <v>ppetrushanko5c@blinklist.com</v>
      </c>
      <c r="M196" t="str">
        <f>IF(VLOOKUP(orders[[#This Row],[Customer ID]],'Customer Info'!$A:$I,4,FALSE)=0, "N/A", VLOOKUP(orders[[#This Row],[Customer ID]],'Customer Info'!$A:$I,4,FALSE))</f>
        <v>+353 (540) 480-2145</v>
      </c>
      <c r="N196" t="str">
        <f>VLOOKUP(orders[[#This Row],[Customer ID]],'Customer Info'!$A:$I,5,FALSE)</f>
        <v>08 Laurel Trail</v>
      </c>
      <c r="O196" t="str">
        <f>VLOOKUP(orders[[#This Row],[Customer ID]],'Customer Info'!$A:$I,6,FALSE)</f>
        <v>Nenagh</v>
      </c>
      <c r="P196" t="str">
        <f>VLOOKUP(orders[[#This Row],[Customer ID]],'Customer Info'!$A:$I,7,FALSE)</f>
        <v>Ireland</v>
      </c>
      <c r="Q196" t="str">
        <f>VLOOKUP(orders[[#This Row],[Customer ID]],'Customer Info'!$A:$I,8,FALSE)</f>
        <v>E45</v>
      </c>
      <c r="R196" s="2" t="str">
        <f>VLOOKUP(orders[[#This Row],[Customer ID]],'Customer Info'!$A:$I,9,FALSE)</f>
        <v>Yes</v>
      </c>
    </row>
    <row r="197" spans="1:18" x14ac:dyDescent="0.2">
      <c r="A197" s="1" t="s">
        <v>416</v>
      </c>
      <c r="B197" s="3">
        <v>44644</v>
      </c>
      <c r="C197" t="s">
        <v>417</v>
      </c>
      <c r="D197" t="s">
        <v>142</v>
      </c>
      <c r="E197">
        <v>3</v>
      </c>
      <c r="F197" s="1" t="s">
        <v>6200</v>
      </c>
      <c r="G197" t="s">
        <v>6199</v>
      </c>
      <c r="H197">
        <v>1</v>
      </c>
      <c r="I197">
        <v>14.85</v>
      </c>
      <c r="J197" s="2">
        <v>44.55</v>
      </c>
      <c r="K197" t="str">
        <f>VLOOKUP(orders[[#This Row],[Customer ID]],'Customer Info'!$A:$I,2,FALSE)</f>
        <v>Kimberli Mustchin</v>
      </c>
      <c r="L197" t="str">
        <f>IF(VLOOKUP(orders[[#This Row],[Customer ID]],'Customer Info'!$A:$I,3,FALSE)=0, "N/A", VLOOKUP(orders[[#This Row],[Customer ID]],'Customer Info'!$A:$I,3,FALSE))</f>
        <v>N/A</v>
      </c>
      <c r="M197" t="str">
        <f>IF(VLOOKUP(orders[[#This Row],[Customer ID]],'Customer Info'!$A:$I,4,FALSE)=0, "N/A", VLOOKUP(orders[[#This Row],[Customer ID]],'Customer Info'!$A:$I,4,FALSE))</f>
        <v>+1 (602) 411-5038</v>
      </c>
      <c r="N197" t="str">
        <f>VLOOKUP(orders[[#This Row],[Customer ID]],'Customer Info'!$A:$I,5,FALSE)</f>
        <v>0043 Arkansas Court</v>
      </c>
      <c r="O197" t="str">
        <f>VLOOKUP(orders[[#This Row],[Customer ID]],'Customer Info'!$A:$I,6,FALSE)</f>
        <v>Mesa</v>
      </c>
      <c r="P197" t="str">
        <f>VLOOKUP(orders[[#This Row],[Customer ID]],'Customer Info'!$A:$I,7,FALSE)</f>
        <v>United States</v>
      </c>
      <c r="Q197">
        <f>VLOOKUP(orders[[#This Row],[Customer ID]],'Customer Info'!$A:$I,8,FALSE)</f>
        <v>85215</v>
      </c>
      <c r="R197" s="2" t="str">
        <f>VLOOKUP(orders[[#This Row],[Customer ID]],'Customer Info'!$A:$I,9,FALSE)</f>
        <v>No</v>
      </c>
    </row>
    <row r="198" spans="1:18" x14ac:dyDescent="0.2">
      <c r="A198" s="1" t="s">
        <v>418</v>
      </c>
      <c r="B198" s="3">
        <v>44398</v>
      </c>
      <c r="C198" t="s">
        <v>419</v>
      </c>
      <c r="D198" t="s">
        <v>21</v>
      </c>
      <c r="E198">
        <v>5</v>
      </c>
      <c r="F198" s="1" t="s">
        <v>6200</v>
      </c>
      <c r="G198" t="s">
        <v>6202</v>
      </c>
      <c r="H198">
        <v>0.5</v>
      </c>
      <c r="I198">
        <v>7.29</v>
      </c>
      <c r="J198" s="2">
        <v>36.450000000000003</v>
      </c>
      <c r="K198" t="str">
        <f>VLOOKUP(orders[[#This Row],[Customer ID]],'Customer Info'!$A:$I,2,FALSE)</f>
        <v>Emlynne Laird</v>
      </c>
      <c r="L198" t="str">
        <f>IF(VLOOKUP(orders[[#This Row],[Customer ID]],'Customer Info'!$A:$I,3,FALSE)=0, "N/A", VLOOKUP(orders[[#This Row],[Customer ID]],'Customer Info'!$A:$I,3,FALSE))</f>
        <v>elaird5e@bing.com</v>
      </c>
      <c r="M198" t="str">
        <f>IF(VLOOKUP(orders[[#This Row],[Customer ID]],'Customer Info'!$A:$I,4,FALSE)=0, "N/A", VLOOKUP(orders[[#This Row],[Customer ID]],'Customer Info'!$A:$I,4,FALSE))</f>
        <v>+1 (330) 112-0053</v>
      </c>
      <c r="N198" t="str">
        <f>VLOOKUP(orders[[#This Row],[Customer ID]],'Customer Info'!$A:$I,5,FALSE)</f>
        <v>43451 Doe Crossing Trail</v>
      </c>
      <c r="O198" t="str">
        <f>VLOOKUP(orders[[#This Row],[Customer ID]],'Customer Info'!$A:$I,6,FALSE)</f>
        <v>Warren</v>
      </c>
      <c r="P198" t="str">
        <f>VLOOKUP(orders[[#This Row],[Customer ID]],'Customer Info'!$A:$I,7,FALSE)</f>
        <v>United States</v>
      </c>
      <c r="Q198">
        <f>VLOOKUP(orders[[#This Row],[Customer ID]],'Customer Info'!$A:$I,8,FALSE)</f>
        <v>44485</v>
      </c>
      <c r="R198" s="2" t="str">
        <f>VLOOKUP(orders[[#This Row],[Customer ID]],'Customer Info'!$A:$I,9,FALSE)</f>
        <v>No</v>
      </c>
    </row>
    <row r="199" spans="1:18" x14ac:dyDescent="0.2">
      <c r="A199" s="1" t="s">
        <v>420</v>
      </c>
      <c r="B199" s="3">
        <v>43683</v>
      </c>
      <c r="C199" t="s">
        <v>421</v>
      </c>
      <c r="D199" t="s">
        <v>11</v>
      </c>
      <c r="E199">
        <v>3</v>
      </c>
      <c r="F199" s="1" t="s">
        <v>6198</v>
      </c>
      <c r="G199" t="s">
        <v>6199</v>
      </c>
      <c r="H199">
        <v>1</v>
      </c>
      <c r="I199">
        <v>12.95</v>
      </c>
      <c r="J199" s="2">
        <v>38.849999999999994</v>
      </c>
      <c r="K199" t="str">
        <f>VLOOKUP(orders[[#This Row],[Customer ID]],'Customer Info'!$A:$I,2,FALSE)</f>
        <v>Marlena Howsden</v>
      </c>
      <c r="L199" t="str">
        <f>IF(VLOOKUP(orders[[#This Row],[Customer ID]],'Customer Info'!$A:$I,3,FALSE)=0, "N/A", VLOOKUP(orders[[#This Row],[Customer ID]],'Customer Info'!$A:$I,3,FALSE))</f>
        <v>mhowsden5f@infoseek.co.jp</v>
      </c>
      <c r="M199" t="str">
        <f>IF(VLOOKUP(orders[[#This Row],[Customer ID]],'Customer Info'!$A:$I,4,FALSE)=0, "N/A", VLOOKUP(orders[[#This Row],[Customer ID]],'Customer Info'!$A:$I,4,FALSE))</f>
        <v>+1 (901) 806-9640</v>
      </c>
      <c r="N199" t="str">
        <f>VLOOKUP(orders[[#This Row],[Customer ID]],'Customer Info'!$A:$I,5,FALSE)</f>
        <v>0410 Autumn Leaf Drive</v>
      </c>
      <c r="O199" t="str">
        <f>VLOOKUP(orders[[#This Row],[Customer ID]],'Customer Info'!$A:$I,6,FALSE)</f>
        <v>Memphis</v>
      </c>
      <c r="P199" t="str">
        <f>VLOOKUP(orders[[#This Row],[Customer ID]],'Customer Info'!$A:$I,7,FALSE)</f>
        <v>United States</v>
      </c>
      <c r="Q199">
        <f>VLOOKUP(orders[[#This Row],[Customer ID]],'Customer Info'!$A:$I,8,FALSE)</f>
        <v>38150</v>
      </c>
      <c r="R199" s="2" t="str">
        <f>VLOOKUP(orders[[#This Row],[Customer ID]],'Customer Info'!$A:$I,9,FALSE)</f>
        <v>No</v>
      </c>
    </row>
    <row r="200" spans="1:18" x14ac:dyDescent="0.2">
      <c r="A200" s="1" t="s">
        <v>422</v>
      </c>
      <c r="B200" s="3">
        <v>44339</v>
      </c>
      <c r="C200" t="s">
        <v>423</v>
      </c>
      <c r="D200" t="s">
        <v>181</v>
      </c>
      <c r="E200">
        <v>6</v>
      </c>
      <c r="F200" s="1" t="s">
        <v>6200</v>
      </c>
      <c r="G200" t="s">
        <v>6199</v>
      </c>
      <c r="H200">
        <v>0.5</v>
      </c>
      <c r="I200">
        <v>8.91</v>
      </c>
      <c r="J200" s="2">
        <v>53.46</v>
      </c>
      <c r="K200" t="str">
        <f>VLOOKUP(orders[[#This Row],[Customer ID]],'Customer Info'!$A:$I,2,FALSE)</f>
        <v>Nealson Cuttler</v>
      </c>
      <c r="L200" t="str">
        <f>IF(VLOOKUP(orders[[#This Row],[Customer ID]],'Customer Info'!$A:$I,3,FALSE)=0, "N/A", VLOOKUP(orders[[#This Row],[Customer ID]],'Customer Info'!$A:$I,3,FALSE))</f>
        <v>ncuttler5g@parallels.com</v>
      </c>
      <c r="M200" t="str">
        <f>IF(VLOOKUP(orders[[#This Row],[Customer ID]],'Customer Info'!$A:$I,4,FALSE)=0, "N/A", VLOOKUP(orders[[#This Row],[Customer ID]],'Customer Info'!$A:$I,4,FALSE))</f>
        <v>N/A</v>
      </c>
      <c r="N200" t="str">
        <f>VLOOKUP(orders[[#This Row],[Customer ID]],'Customer Info'!$A:$I,5,FALSE)</f>
        <v>1 Melvin Circle</v>
      </c>
      <c r="O200" t="str">
        <f>VLOOKUP(orders[[#This Row],[Customer ID]],'Customer Info'!$A:$I,6,FALSE)</f>
        <v>Washington</v>
      </c>
      <c r="P200" t="str">
        <f>VLOOKUP(orders[[#This Row],[Customer ID]],'Customer Info'!$A:$I,7,FALSE)</f>
        <v>United States</v>
      </c>
      <c r="Q200">
        <f>VLOOKUP(orders[[#This Row],[Customer ID]],'Customer Info'!$A:$I,8,FALSE)</f>
        <v>20535</v>
      </c>
      <c r="R200" s="2" t="str">
        <f>VLOOKUP(orders[[#This Row],[Customer ID]],'Customer Info'!$A:$I,9,FALSE)</f>
        <v>No</v>
      </c>
    </row>
    <row r="201" spans="1:18" x14ac:dyDescent="0.2">
      <c r="A201" s="1" t="s">
        <v>422</v>
      </c>
      <c r="B201" s="3">
        <v>44339</v>
      </c>
      <c r="C201" t="s">
        <v>423</v>
      </c>
      <c r="D201" t="s">
        <v>114</v>
      </c>
      <c r="E201">
        <v>2</v>
      </c>
      <c r="F201" s="1" t="s">
        <v>6201</v>
      </c>
      <c r="G201" t="s">
        <v>6202</v>
      </c>
      <c r="H201">
        <v>2.5</v>
      </c>
      <c r="I201">
        <v>29.784999999999997</v>
      </c>
      <c r="J201" s="2">
        <v>59.569999999999993</v>
      </c>
      <c r="K201" t="str">
        <f>VLOOKUP(orders[[#This Row],[Customer ID]],'Customer Info'!$A:$I,2,FALSE)</f>
        <v>Nealson Cuttler</v>
      </c>
      <c r="L201" t="str">
        <f>IF(VLOOKUP(orders[[#This Row],[Customer ID]],'Customer Info'!$A:$I,3,FALSE)=0, "N/A", VLOOKUP(orders[[#This Row],[Customer ID]],'Customer Info'!$A:$I,3,FALSE))</f>
        <v>ncuttler5g@parallels.com</v>
      </c>
      <c r="M201" t="str">
        <f>IF(VLOOKUP(orders[[#This Row],[Customer ID]],'Customer Info'!$A:$I,4,FALSE)=0, "N/A", VLOOKUP(orders[[#This Row],[Customer ID]],'Customer Info'!$A:$I,4,FALSE))</f>
        <v>N/A</v>
      </c>
      <c r="N201" t="str">
        <f>VLOOKUP(orders[[#This Row],[Customer ID]],'Customer Info'!$A:$I,5,FALSE)</f>
        <v>1 Melvin Circle</v>
      </c>
      <c r="O201" t="str">
        <f>VLOOKUP(orders[[#This Row],[Customer ID]],'Customer Info'!$A:$I,6,FALSE)</f>
        <v>Washington</v>
      </c>
      <c r="P201" t="str">
        <f>VLOOKUP(orders[[#This Row],[Customer ID]],'Customer Info'!$A:$I,7,FALSE)</f>
        <v>United States</v>
      </c>
      <c r="Q201">
        <f>VLOOKUP(orders[[#This Row],[Customer ID]],'Customer Info'!$A:$I,8,FALSE)</f>
        <v>20535</v>
      </c>
      <c r="R201" s="2" t="str">
        <f>VLOOKUP(orders[[#This Row],[Customer ID]],'Customer Info'!$A:$I,9,FALSE)</f>
        <v>No</v>
      </c>
    </row>
    <row r="202" spans="1:18" x14ac:dyDescent="0.2">
      <c r="A202" s="1" t="s">
        <v>422</v>
      </c>
      <c r="B202" s="3">
        <v>44339</v>
      </c>
      <c r="C202" t="s">
        <v>423</v>
      </c>
      <c r="D202" t="s">
        <v>114</v>
      </c>
      <c r="E202">
        <v>3</v>
      </c>
      <c r="F202" s="1" t="s">
        <v>6201</v>
      </c>
      <c r="G202" t="s">
        <v>6202</v>
      </c>
      <c r="H202">
        <v>2.5</v>
      </c>
      <c r="I202">
        <v>29.784999999999997</v>
      </c>
      <c r="J202" s="2">
        <v>89.35499999999999</v>
      </c>
      <c r="K202" t="str">
        <f>VLOOKUP(orders[[#This Row],[Customer ID]],'Customer Info'!$A:$I,2,FALSE)</f>
        <v>Nealson Cuttler</v>
      </c>
      <c r="L202" t="str">
        <f>IF(VLOOKUP(orders[[#This Row],[Customer ID]],'Customer Info'!$A:$I,3,FALSE)=0, "N/A", VLOOKUP(orders[[#This Row],[Customer ID]],'Customer Info'!$A:$I,3,FALSE))</f>
        <v>ncuttler5g@parallels.com</v>
      </c>
      <c r="M202" t="str">
        <f>IF(VLOOKUP(orders[[#This Row],[Customer ID]],'Customer Info'!$A:$I,4,FALSE)=0, "N/A", VLOOKUP(orders[[#This Row],[Customer ID]],'Customer Info'!$A:$I,4,FALSE))</f>
        <v>N/A</v>
      </c>
      <c r="N202" t="str">
        <f>VLOOKUP(orders[[#This Row],[Customer ID]],'Customer Info'!$A:$I,5,FALSE)</f>
        <v>1 Melvin Circle</v>
      </c>
      <c r="O202" t="str">
        <f>VLOOKUP(orders[[#This Row],[Customer ID]],'Customer Info'!$A:$I,6,FALSE)</f>
        <v>Washington</v>
      </c>
      <c r="P202" t="str">
        <f>VLOOKUP(orders[[#This Row],[Customer ID]],'Customer Info'!$A:$I,7,FALSE)</f>
        <v>United States</v>
      </c>
      <c r="Q202">
        <f>VLOOKUP(orders[[#This Row],[Customer ID]],'Customer Info'!$A:$I,8,FALSE)</f>
        <v>20535</v>
      </c>
      <c r="R202" s="2" t="str">
        <f>VLOOKUP(orders[[#This Row],[Customer ID]],'Customer Info'!$A:$I,9,FALSE)</f>
        <v>No</v>
      </c>
    </row>
    <row r="203" spans="1:18" x14ac:dyDescent="0.2">
      <c r="A203" s="1" t="s">
        <v>422</v>
      </c>
      <c r="B203" s="3">
        <v>44339</v>
      </c>
      <c r="C203" t="s">
        <v>423</v>
      </c>
      <c r="D203" t="s">
        <v>88</v>
      </c>
      <c r="E203">
        <v>4</v>
      </c>
      <c r="F203" s="1" t="s">
        <v>6201</v>
      </c>
      <c r="G203" t="s">
        <v>6199</v>
      </c>
      <c r="H203">
        <v>0.5</v>
      </c>
      <c r="I203">
        <v>9.51</v>
      </c>
      <c r="J203" s="2">
        <v>38.04</v>
      </c>
      <c r="K203" t="str">
        <f>VLOOKUP(orders[[#This Row],[Customer ID]],'Customer Info'!$A:$I,2,FALSE)</f>
        <v>Nealson Cuttler</v>
      </c>
      <c r="L203" t="str">
        <f>IF(VLOOKUP(orders[[#This Row],[Customer ID]],'Customer Info'!$A:$I,3,FALSE)=0, "N/A", VLOOKUP(orders[[#This Row],[Customer ID]],'Customer Info'!$A:$I,3,FALSE))</f>
        <v>ncuttler5g@parallels.com</v>
      </c>
      <c r="M203" t="str">
        <f>IF(VLOOKUP(orders[[#This Row],[Customer ID]],'Customer Info'!$A:$I,4,FALSE)=0, "N/A", VLOOKUP(orders[[#This Row],[Customer ID]],'Customer Info'!$A:$I,4,FALSE))</f>
        <v>N/A</v>
      </c>
      <c r="N203" t="str">
        <f>VLOOKUP(orders[[#This Row],[Customer ID]],'Customer Info'!$A:$I,5,FALSE)</f>
        <v>1 Melvin Circle</v>
      </c>
      <c r="O203" t="str">
        <f>VLOOKUP(orders[[#This Row],[Customer ID]],'Customer Info'!$A:$I,6,FALSE)</f>
        <v>Washington</v>
      </c>
      <c r="P203" t="str">
        <f>VLOOKUP(orders[[#This Row],[Customer ID]],'Customer Info'!$A:$I,7,FALSE)</f>
        <v>United States</v>
      </c>
      <c r="Q203">
        <f>VLOOKUP(orders[[#This Row],[Customer ID]],'Customer Info'!$A:$I,8,FALSE)</f>
        <v>20535</v>
      </c>
      <c r="R203" s="2" t="str">
        <f>VLOOKUP(orders[[#This Row],[Customer ID]],'Customer Info'!$A:$I,9,FALSE)</f>
        <v>No</v>
      </c>
    </row>
    <row r="204" spans="1:18" x14ac:dyDescent="0.2">
      <c r="A204" s="1" t="s">
        <v>422</v>
      </c>
      <c r="B204" s="3">
        <v>44339</v>
      </c>
      <c r="C204" t="s">
        <v>423</v>
      </c>
      <c r="D204" t="s">
        <v>14</v>
      </c>
      <c r="E204">
        <v>3</v>
      </c>
      <c r="F204" s="1" t="s">
        <v>6200</v>
      </c>
      <c r="G204" t="s">
        <v>6197</v>
      </c>
      <c r="H204">
        <v>1</v>
      </c>
      <c r="I204">
        <v>13.75</v>
      </c>
      <c r="J204" s="2">
        <v>41.25</v>
      </c>
      <c r="K204" t="str">
        <f>VLOOKUP(orders[[#This Row],[Customer ID]],'Customer Info'!$A:$I,2,FALSE)</f>
        <v>Nealson Cuttler</v>
      </c>
      <c r="L204" t="str">
        <f>IF(VLOOKUP(orders[[#This Row],[Customer ID]],'Customer Info'!$A:$I,3,FALSE)=0, "N/A", VLOOKUP(orders[[#This Row],[Customer ID]],'Customer Info'!$A:$I,3,FALSE))</f>
        <v>ncuttler5g@parallels.com</v>
      </c>
      <c r="M204" t="str">
        <f>IF(VLOOKUP(orders[[#This Row],[Customer ID]],'Customer Info'!$A:$I,4,FALSE)=0, "N/A", VLOOKUP(orders[[#This Row],[Customer ID]],'Customer Info'!$A:$I,4,FALSE))</f>
        <v>N/A</v>
      </c>
      <c r="N204" t="str">
        <f>VLOOKUP(orders[[#This Row],[Customer ID]],'Customer Info'!$A:$I,5,FALSE)</f>
        <v>1 Melvin Circle</v>
      </c>
      <c r="O204" t="str">
        <f>VLOOKUP(orders[[#This Row],[Customer ID]],'Customer Info'!$A:$I,6,FALSE)</f>
        <v>Washington</v>
      </c>
      <c r="P204" t="str">
        <f>VLOOKUP(orders[[#This Row],[Customer ID]],'Customer Info'!$A:$I,7,FALSE)</f>
        <v>United States</v>
      </c>
      <c r="Q204">
        <f>VLOOKUP(orders[[#This Row],[Customer ID]],'Customer Info'!$A:$I,8,FALSE)</f>
        <v>20535</v>
      </c>
      <c r="R204" s="2" t="str">
        <f>VLOOKUP(orders[[#This Row],[Customer ID]],'Customer Info'!$A:$I,9,FALSE)</f>
        <v>No</v>
      </c>
    </row>
    <row r="205" spans="1:18" x14ac:dyDescent="0.2">
      <c r="A205" s="1" t="s">
        <v>424</v>
      </c>
      <c r="B205" s="3">
        <v>44294</v>
      </c>
      <c r="C205" t="s">
        <v>425</v>
      </c>
      <c r="D205" t="s">
        <v>88</v>
      </c>
      <c r="E205">
        <v>6</v>
      </c>
      <c r="F205" s="1" t="s">
        <v>6201</v>
      </c>
      <c r="G205" t="s">
        <v>6199</v>
      </c>
      <c r="H205">
        <v>0.5</v>
      </c>
      <c r="I205">
        <v>9.51</v>
      </c>
      <c r="J205" s="2">
        <v>57.06</v>
      </c>
      <c r="K205" t="str">
        <f>VLOOKUP(orders[[#This Row],[Customer ID]],'Customer Info'!$A:$I,2,FALSE)</f>
        <v>Adriana Lazarus</v>
      </c>
      <c r="L205" t="str">
        <f>IF(VLOOKUP(orders[[#This Row],[Customer ID]],'Customer Info'!$A:$I,3,FALSE)=0, "N/A", VLOOKUP(orders[[#This Row],[Customer ID]],'Customer Info'!$A:$I,3,FALSE))</f>
        <v>N/A</v>
      </c>
      <c r="M205" t="str">
        <f>IF(VLOOKUP(orders[[#This Row],[Customer ID]],'Customer Info'!$A:$I,4,FALSE)=0, "N/A", VLOOKUP(orders[[#This Row],[Customer ID]],'Customer Info'!$A:$I,4,FALSE))</f>
        <v>+1 (801) 581-0444</v>
      </c>
      <c r="N205" t="str">
        <f>VLOOKUP(orders[[#This Row],[Customer ID]],'Customer Info'!$A:$I,5,FALSE)</f>
        <v>9429 Porter Circle</v>
      </c>
      <c r="O205" t="str">
        <f>VLOOKUP(orders[[#This Row],[Customer ID]],'Customer Info'!$A:$I,6,FALSE)</f>
        <v>Ogden</v>
      </c>
      <c r="P205" t="str">
        <f>VLOOKUP(orders[[#This Row],[Customer ID]],'Customer Info'!$A:$I,7,FALSE)</f>
        <v>United States</v>
      </c>
      <c r="Q205">
        <f>VLOOKUP(orders[[#This Row],[Customer ID]],'Customer Info'!$A:$I,8,FALSE)</f>
        <v>84409</v>
      </c>
      <c r="R205" s="2" t="str">
        <f>VLOOKUP(orders[[#This Row],[Customer ID]],'Customer Info'!$A:$I,9,FALSE)</f>
        <v>No</v>
      </c>
    </row>
    <row r="206" spans="1:18" x14ac:dyDescent="0.2">
      <c r="A206" s="1" t="s">
        <v>426</v>
      </c>
      <c r="B206" s="3">
        <v>44486</v>
      </c>
      <c r="C206" t="s">
        <v>427</v>
      </c>
      <c r="D206" t="s">
        <v>114</v>
      </c>
      <c r="E206">
        <v>6</v>
      </c>
      <c r="F206" s="1" t="s">
        <v>6201</v>
      </c>
      <c r="G206" t="s">
        <v>6202</v>
      </c>
      <c r="H206">
        <v>2.5</v>
      </c>
      <c r="I206">
        <v>29.784999999999997</v>
      </c>
      <c r="J206" s="2">
        <v>178.70999999999998</v>
      </c>
      <c r="K206" t="str">
        <f>VLOOKUP(orders[[#This Row],[Customer ID]],'Customer Info'!$A:$I,2,FALSE)</f>
        <v>Tallie felip</v>
      </c>
      <c r="L206" t="str">
        <f>IF(VLOOKUP(orders[[#This Row],[Customer ID]],'Customer Info'!$A:$I,3,FALSE)=0, "N/A", VLOOKUP(orders[[#This Row],[Customer ID]],'Customer Info'!$A:$I,3,FALSE))</f>
        <v>tfelip5m@typepad.com</v>
      </c>
      <c r="M206" t="str">
        <f>IF(VLOOKUP(orders[[#This Row],[Customer ID]],'Customer Info'!$A:$I,4,FALSE)=0, "N/A", VLOOKUP(orders[[#This Row],[Customer ID]],'Customer Info'!$A:$I,4,FALSE))</f>
        <v>+1 (518) 651-0940</v>
      </c>
      <c r="N206" t="str">
        <f>VLOOKUP(orders[[#This Row],[Customer ID]],'Customer Info'!$A:$I,5,FALSE)</f>
        <v>9 Roth Point</v>
      </c>
      <c r="O206" t="str">
        <f>VLOOKUP(orders[[#This Row],[Customer ID]],'Customer Info'!$A:$I,6,FALSE)</f>
        <v>Albany</v>
      </c>
      <c r="P206" t="str">
        <f>VLOOKUP(orders[[#This Row],[Customer ID]],'Customer Info'!$A:$I,7,FALSE)</f>
        <v>United States</v>
      </c>
      <c r="Q206">
        <f>VLOOKUP(orders[[#This Row],[Customer ID]],'Customer Info'!$A:$I,8,FALSE)</f>
        <v>12205</v>
      </c>
      <c r="R206" s="2" t="str">
        <f>VLOOKUP(orders[[#This Row],[Customer ID]],'Customer Info'!$A:$I,9,FALSE)</f>
        <v>Yes</v>
      </c>
    </row>
    <row r="207" spans="1:18" x14ac:dyDescent="0.2">
      <c r="A207" s="1" t="s">
        <v>428</v>
      </c>
      <c r="B207" s="3">
        <v>44608</v>
      </c>
      <c r="C207" t="s">
        <v>429</v>
      </c>
      <c r="D207" t="s">
        <v>24</v>
      </c>
      <c r="E207">
        <v>1</v>
      </c>
      <c r="F207" s="1" t="s">
        <v>6201</v>
      </c>
      <c r="G207" t="s">
        <v>6199</v>
      </c>
      <c r="H207">
        <v>0.2</v>
      </c>
      <c r="I207">
        <v>4.7549999999999999</v>
      </c>
      <c r="J207" s="2">
        <v>4.7549999999999999</v>
      </c>
      <c r="K207" t="str">
        <f>VLOOKUP(orders[[#This Row],[Customer ID]],'Customer Info'!$A:$I,2,FALSE)</f>
        <v>Vanna Le - Count</v>
      </c>
      <c r="L207" t="str">
        <f>IF(VLOOKUP(orders[[#This Row],[Customer ID]],'Customer Info'!$A:$I,3,FALSE)=0, "N/A", VLOOKUP(orders[[#This Row],[Customer ID]],'Customer Info'!$A:$I,3,FALSE))</f>
        <v>vle5n@disqus.com</v>
      </c>
      <c r="M207" t="str">
        <f>IF(VLOOKUP(orders[[#This Row],[Customer ID]],'Customer Info'!$A:$I,4,FALSE)=0, "N/A", VLOOKUP(orders[[#This Row],[Customer ID]],'Customer Info'!$A:$I,4,FALSE))</f>
        <v>+1 (864) 694-6658</v>
      </c>
      <c r="N207" t="str">
        <f>VLOOKUP(orders[[#This Row],[Customer ID]],'Customer Info'!$A:$I,5,FALSE)</f>
        <v>69128 Ronald Regan Road</v>
      </c>
      <c r="O207" t="str">
        <f>VLOOKUP(orders[[#This Row],[Customer ID]],'Customer Info'!$A:$I,6,FALSE)</f>
        <v>Spartanburg</v>
      </c>
      <c r="P207" t="str">
        <f>VLOOKUP(orders[[#This Row],[Customer ID]],'Customer Info'!$A:$I,7,FALSE)</f>
        <v>United States</v>
      </c>
      <c r="Q207">
        <f>VLOOKUP(orders[[#This Row],[Customer ID]],'Customer Info'!$A:$I,8,FALSE)</f>
        <v>29305</v>
      </c>
      <c r="R207" s="2" t="str">
        <f>VLOOKUP(orders[[#This Row],[Customer ID]],'Customer Info'!$A:$I,9,FALSE)</f>
        <v>No</v>
      </c>
    </row>
    <row r="208" spans="1:18" x14ac:dyDescent="0.2">
      <c r="A208" s="1" t="s">
        <v>430</v>
      </c>
      <c r="B208" s="3">
        <v>44027</v>
      </c>
      <c r="C208" t="s">
        <v>431</v>
      </c>
      <c r="D208" t="s">
        <v>14</v>
      </c>
      <c r="E208">
        <v>6</v>
      </c>
      <c r="F208" s="1" t="s">
        <v>6200</v>
      </c>
      <c r="G208" t="s">
        <v>6197</v>
      </c>
      <c r="H208">
        <v>1</v>
      </c>
      <c r="I208">
        <v>13.75</v>
      </c>
      <c r="J208" s="2">
        <v>82.5</v>
      </c>
      <c r="K208" t="str">
        <f>VLOOKUP(orders[[#This Row],[Customer ID]],'Customer Info'!$A:$I,2,FALSE)</f>
        <v>Sarette Ducarel</v>
      </c>
      <c r="L208" t="str">
        <f>IF(VLOOKUP(orders[[#This Row],[Customer ID]],'Customer Info'!$A:$I,3,FALSE)=0, "N/A", VLOOKUP(orders[[#This Row],[Customer ID]],'Customer Info'!$A:$I,3,FALSE))</f>
        <v>N/A</v>
      </c>
      <c r="M208" t="str">
        <f>IF(VLOOKUP(orders[[#This Row],[Customer ID]],'Customer Info'!$A:$I,4,FALSE)=0, "N/A", VLOOKUP(orders[[#This Row],[Customer ID]],'Customer Info'!$A:$I,4,FALSE))</f>
        <v>+1 (914) 915-4328</v>
      </c>
      <c r="N208" t="str">
        <f>VLOOKUP(orders[[#This Row],[Customer ID]],'Customer Info'!$A:$I,5,FALSE)</f>
        <v>04922 Colorado Street</v>
      </c>
      <c r="O208" t="str">
        <f>VLOOKUP(orders[[#This Row],[Customer ID]],'Customer Info'!$A:$I,6,FALSE)</f>
        <v>Staten Island</v>
      </c>
      <c r="P208" t="str">
        <f>VLOOKUP(orders[[#This Row],[Customer ID]],'Customer Info'!$A:$I,7,FALSE)</f>
        <v>United States</v>
      </c>
      <c r="Q208">
        <f>VLOOKUP(orders[[#This Row],[Customer ID]],'Customer Info'!$A:$I,8,FALSE)</f>
        <v>10310</v>
      </c>
      <c r="R208" s="2" t="str">
        <f>VLOOKUP(orders[[#This Row],[Customer ID]],'Customer Info'!$A:$I,9,FALSE)</f>
        <v>No</v>
      </c>
    </row>
    <row r="209" spans="1:18" x14ac:dyDescent="0.2">
      <c r="A209" s="1" t="s">
        <v>432</v>
      </c>
      <c r="B209" s="3">
        <v>43883</v>
      </c>
      <c r="C209" t="s">
        <v>433</v>
      </c>
      <c r="D209" t="s">
        <v>106</v>
      </c>
      <c r="E209">
        <v>3</v>
      </c>
      <c r="F209" s="1" t="s">
        <v>6196</v>
      </c>
      <c r="G209" t="s">
        <v>6202</v>
      </c>
      <c r="H209">
        <v>0.2</v>
      </c>
      <c r="I209">
        <v>2.6849999999999996</v>
      </c>
      <c r="J209" s="2">
        <v>8.0549999999999997</v>
      </c>
      <c r="K209" t="str">
        <f>VLOOKUP(orders[[#This Row],[Customer ID]],'Customer Info'!$A:$I,2,FALSE)</f>
        <v>Kendra Glison</v>
      </c>
      <c r="L209" t="str">
        <f>IF(VLOOKUP(orders[[#This Row],[Customer ID]],'Customer Info'!$A:$I,3,FALSE)=0, "N/A", VLOOKUP(orders[[#This Row],[Customer ID]],'Customer Info'!$A:$I,3,FALSE))</f>
        <v>N/A</v>
      </c>
      <c r="M209" t="str">
        <f>IF(VLOOKUP(orders[[#This Row],[Customer ID]],'Customer Info'!$A:$I,4,FALSE)=0, "N/A", VLOOKUP(orders[[#This Row],[Customer ID]],'Customer Info'!$A:$I,4,FALSE))</f>
        <v>+1 (202) 137-6867</v>
      </c>
      <c r="N209" t="str">
        <f>VLOOKUP(orders[[#This Row],[Customer ID]],'Customer Info'!$A:$I,5,FALSE)</f>
        <v>1 Kipling Lane</v>
      </c>
      <c r="O209" t="str">
        <f>VLOOKUP(orders[[#This Row],[Customer ID]],'Customer Info'!$A:$I,6,FALSE)</f>
        <v>Washington</v>
      </c>
      <c r="P209" t="str">
        <f>VLOOKUP(orders[[#This Row],[Customer ID]],'Customer Info'!$A:$I,7,FALSE)</f>
        <v>United States</v>
      </c>
      <c r="Q209">
        <f>VLOOKUP(orders[[#This Row],[Customer ID]],'Customer Info'!$A:$I,8,FALSE)</f>
        <v>20337</v>
      </c>
      <c r="R209" s="2" t="str">
        <f>VLOOKUP(orders[[#This Row],[Customer ID]],'Customer Info'!$A:$I,9,FALSE)</f>
        <v>Yes</v>
      </c>
    </row>
    <row r="210" spans="1:18" x14ac:dyDescent="0.2">
      <c r="A210" s="1" t="s">
        <v>434</v>
      </c>
      <c r="B210" s="3">
        <v>44211</v>
      </c>
      <c r="C210" t="s">
        <v>435</v>
      </c>
      <c r="D210" t="s">
        <v>66</v>
      </c>
      <c r="E210">
        <v>2</v>
      </c>
      <c r="F210" s="1" t="s">
        <v>6198</v>
      </c>
      <c r="G210" t="s">
        <v>6197</v>
      </c>
      <c r="H210">
        <v>1</v>
      </c>
      <c r="I210">
        <v>11.25</v>
      </c>
      <c r="J210" s="2">
        <v>22.5</v>
      </c>
      <c r="K210" t="str">
        <f>VLOOKUP(orders[[#This Row],[Customer ID]],'Customer Info'!$A:$I,2,FALSE)</f>
        <v>Nertie Poolman</v>
      </c>
      <c r="L210" t="str">
        <f>IF(VLOOKUP(orders[[#This Row],[Customer ID]],'Customer Info'!$A:$I,3,FALSE)=0, "N/A", VLOOKUP(orders[[#This Row],[Customer ID]],'Customer Info'!$A:$I,3,FALSE))</f>
        <v>npoolman5q@howstuffworks.com</v>
      </c>
      <c r="M210" t="str">
        <f>IF(VLOOKUP(orders[[#This Row],[Customer ID]],'Customer Info'!$A:$I,4,FALSE)=0, "N/A", VLOOKUP(orders[[#This Row],[Customer ID]],'Customer Info'!$A:$I,4,FALSE))</f>
        <v>N/A</v>
      </c>
      <c r="N210" t="str">
        <f>VLOOKUP(orders[[#This Row],[Customer ID]],'Customer Info'!$A:$I,5,FALSE)</f>
        <v>356 Service Way</v>
      </c>
      <c r="O210" t="str">
        <f>VLOOKUP(orders[[#This Row],[Customer ID]],'Customer Info'!$A:$I,6,FALSE)</f>
        <v>Charlotte</v>
      </c>
      <c r="P210" t="str">
        <f>VLOOKUP(orders[[#This Row],[Customer ID]],'Customer Info'!$A:$I,7,FALSE)</f>
        <v>United States</v>
      </c>
      <c r="Q210">
        <f>VLOOKUP(orders[[#This Row],[Customer ID]],'Customer Info'!$A:$I,8,FALSE)</f>
        <v>28225</v>
      </c>
      <c r="R210" s="2" t="str">
        <f>VLOOKUP(orders[[#This Row],[Customer ID]],'Customer Info'!$A:$I,9,FALSE)</f>
        <v>No</v>
      </c>
    </row>
    <row r="211" spans="1:18" x14ac:dyDescent="0.2">
      <c r="A211" s="1" t="s">
        <v>436</v>
      </c>
      <c r="B211" s="3">
        <v>44207</v>
      </c>
      <c r="C211" t="s">
        <v>437</v>
      </c>
      <c r="D211" t="s">
        <v>72</v>
      </c>
      <c r="E211">
        <v>6</v>
      </c>
      <c r="F211" s="1" t="s">
        <v>6198</v>
      </c>
      <c r="G211" t="s">
        <v>6197</v>
      </c>
      <c r="H211">
        <v>0.5</v>
      </c>
      <c r="I211">
        <v>6.75</v>
      </c>
      <c r="J211" s="2">
        <v>40.5</v>
      </c>
      <c r="K211" t="str">
        <f>VLOOKUP(orders[[#This Row],[Customer ID]],'Customer Info'!$A:$I,2,FALSE)</f>
        <v>Orbadiah Duny</v>
      </c>
      <c r="L211" t="str">
        <f>IF(VLOOKUP(orders[[#This Row],[Customer ID]],'Customer Info'!$A:$I,3,FALSE)=0, "N/A", VLOOKUP(orders[[#This Row],[Customer ID]],'Customer Info'!$A:$I,3,FALSE))</f>
        <v>oduny5r@constantcontact.com</v>
      </c>
      <c r="M211" t="str">
        <f>IF(VLOOKUP(orders[[#This Row],[Customer ID]],'Customer Info'!$A:$I,4,FALSE)=0, "N/A", VLOOKUP(orders[[#This Row],[Customer ID]],'Customer Info'!$A:$I,4,FALSE))</f>
        <v>+1 (806) 181-9003</v>
      </c>
      <c r="N211" t="str">
        <f>VLOOKUP(orders[[#This Row],[Customer ID]],'Customer Info'!$A:$I,5,FALSE)</f>
        <v>62772 Arkansas Pass</v>
      </c>
      <c r="O211" t="str">
        <f>VLOOKUP(orders[[#This Row],[Customer ID]],'Customer Info'!$A:$I,6,FALSE)</f>
        <v>Lubbock</v>
      </c>
      <c r="P211" t="str">
        <f>VLOOKUP(orders[[#This Row],[Customer ID]],'Customer Info'!$A:$I,7,FALSE)</f>
        <v>United States</v>
      </c>
      <c r="Q211">
        <f>VLOOKUP(orders[[#This Row],[Customer ID]],'Customer Info'!$A:$I,8,FALSE)</f>
        <v>79491</v>
      </c>
      <c r="R211" s="2" t="str">
        <f>VLOOKUP(orders[[#This Row],[Customer ID]],'Customer Info'!$A:$I,9,FALSE)</f>
        <v>Yes</v>
      </c>
    </row>
    <row r="212" spans="1:18" x14ac:dyDescent="0.2">
      <c r="A212" s="1" t="s">
        <v>438</v>
      </c>
      <c r="B212" s="3">
        <v>44659</v>
      </c>
      <c r="C212" t="s">
        <v>439</v>
      </c>
      <c r="D212" t="s">
        <v>21</v>
      </c>
      <c r="E212">
        <v>4</v>
      </c>
      <c r="F212" s="1" t="s">
        <v>6200</v>
      </c>
      <c r="G212" t="s">
        <v>6202</v>
      </c>
      <c r="H212">
        <v>0.5</v>
      </c>
      <c r="I212">
        <v>7.29</v>
      </c>
      <c r="J212" s="2">
        <v>29.16</v>
      </c>
      <c r="K212" t="str">
        <f>VLOOKUP(orders[[#This Row],[Customer ID]],'Customer Info'!$A:$I,2,FALSE)</f>
        <v>Constance Halfhide</v>
      </c>
      <c r="L212" t="str">
        <f>IF(VLOOKUP(orders[[#This Row],[Customer ID]],'Customer Info'!$A:$I,3,FALSE)=0, "N/A", VLOOKUP(orders[[#This Row],[Customer ID]],'Customer Info'!$A:$I,3,FALSE))</f>
        <v>chalfhide5s@google.ru</v>
      </c>
      <c r="M212" t="str">
        <f>IF(VLOOKUP(orders[[#This Row],[Customer ID]],'Customer Info'!$A:$I,4,FALSE)=0, "N/A", VLOOKUP(orders[[#This Row],[Customer ID]],'Customer Info'!$A:$I,4,FALSE))</f>
        <v>+353 (885) 827-8865</v>
      </c>
      <c r="N212" t="str">
        <f>VLOOKUP(orders[[#This Row],[Customer ID]],'Customer Info'!$A:$I,5,FALSE)</f>
        <v>75275 Sunnyside Center</v>
      </c>
      <c r="O212" t="str">
        <f>VLOOKUP(orders[[#This Row],[Customer ID]],'Customer Info'!$A:$I,6,FALSE)</f>
        <v>Fermoy</v>
      </c>
      <c r="P212" t="str">
        <f>VLOOKUP(orders[[#This Row],[Customer ID]],'Customer Info'!$A:$I,7,FALSE)</f>
        <v>Ireland</v>
      </c>
      <c r="Q212" t="str">
        <f>VLOOKUP(orders[[#This Row],[Customer ID]],'Customer Info'!$A:$I,8,FALSE)</f>
        <v>P61</v>
      </c>
      <c r="R212" s="2" t="str">
        <f>VLOOKUP(orders[[#This Row],[Customer ID]],'Customer Info'!$A:$I,9,FALSE)</f>
        <v>Yes</v>
      </c>
    </row>
    <row r="213" spans="1:18" x14ac:dyDescent="0.2">
      <c r="A213" s="1" t="s">
        <v>440</v>
      </c>
      <c r="B213" s="3">
        <v>44105</v>
      </c>
      <c r="C213" t="s">
        <v>441</v>
      </c>
      <c r="D213" t="s">
        <v>72</v>
      </c>
      <c r="E213">
        <v>1</v>
      </c>
      <c r="F213" s="1" t="s">
        <v>6198</v>
      </c>
      <c r="G213" t="s">
        <v>6197</v>
      </c>
      <c r="H213">
        <v>0.5</v>
      </c>
      <c r="I213">
        <v>6.75</v>
      </c>
      <c r="J213" s="2">
        <v>6.75</v>
      </c>
      <c r="K213" t="str">
        <f>VLOOKUP(orders[[#This Row],[Customer ID]],'Customer Info'!$A:$I,2,FALSE)</f>
        <v>Fransisco Malecky</v>
      </c>
      <c r="L213" t="str">
        <f>IF(VLOOKUP(orders[[#This Row],[Customer ID]],'Customer Info'!$A:$I,3,FALSE)=0, "N/A", VLOOKUP(orders[[#This Row],[Customer ID]],'Customer Info'!$A:$I,3,FALSE))</f>
        <v>fmalecky5t@list-manage.com</v>
      </c>
      <c r="M213" t="str">
        <f>IF(VLOOKUP(orders[[#This Row],[Customer ID]],'Customer Info'!$A:$I,4,FALSE)=0, "N/A", VLOOKUP(orders[[#This Row],[Customer ID]],'Customer Info'!$A:$I,4,FALSE))</f>
        <v>+44 (738) 660-4264</v>
      </c>
      <c r="N213" t="str">
        <f>VLOOKUP(orders[[#This Row],[Customer ID]],'Customer Info'!$A:$I,5,FALSE)</f>
        <v>11 Dakota Lane</v>
      </c>
      <c r="O213" t="str">
        <f>VLOOKUP(orders[[#This Row],[Customer ID]],'Customer Info'!$A:$I,6,FALSE)</f>
        <v>Whitwell</v>
      </c>
      <c r="P213" t="str">
        <f>VLOOKUP(orders[[#This Row],[Customer ID]],'Customer Info'!$A:$I,7,FALSE)</f>
        <v>United Kingdom</v>
      </c>
      <c r="Q213" t="str">
        <f>VLOOKUP(orders[[#This Row],[Customer ID]],'Customer Info'!$A:$I,8,FALSE)</f>
        <v>DL10</v>
      </c>
      <c r="R213" s="2" t="str">
        <f>VLOOKUP(orders[[#This Row],[Customer ID]],'Customer Info'!$A:$I,9,FALSE)</f>
        <v>No</v>
      </c>
    </row>
    <row r="214" spans="1:18" x14ac:dyDescent="0.2">
      <c r="A214" s="1" t="s">
        <v>442</v>
      </c>
      <c r="B214" s="3">
        <v>43766</v>
      </c>
      <c r="C214" t="s">
        <v>443</v>
      </c>
      <c r="D214" t="s">
        <v>18</v>
      </c>
      <c r="E214">
        <v>4</v>
      </c>
      <c r="F214" s="1" t="s">
        <v>6201</v>
      </c>
      <c r="G214" t="s">
        <v>6202</v>
      </c>
      <c r="H214">
        <v>1</v>
      </c>
      <c r="I214">
        <v>12.95</v>
      </c>
      <c r="J214" s="2">
        <v>51.8</v>
      </c>
      <c r="K214" t="str">
        <f>VLOOKUP(orders[[#This Row],[Customer ID]],'Customer Info'!$A:$I,2,FALSE)</f>
        <v>Anselma Attwater</v>
      </c>
      <c r="L214" t="str">
        <f>IF(VLOOKUP(orders[[#This Row],[Customer ID]],'Customer Info'!$A:$I,3,FALSE)=0, "N/A", VLOOKUP(orders[[#This Row],[Customer ID]],'Customer Info'!$A:$I,3,FALSE))</f>
        <v>aattwater5u@wikia.com</v>
      </c>
      <c r="M214" t="str">
        <f>IF(VLOOKUP(orders[[#This Row],[Customer ID]],'Customer Info'!$A:$I,4,FALSE)=0, "N/A", VLOOKUP(orders[[#This Row],[Customer ID]],'Customer Info'!$A:$I,4,FALSE))</f>
        <v>+1 (434) 821-8618</v>
      </c>
      <c r="N214" t="str">
        <f>VLOOKUP(orders[[#This Row],[Customer ID]],'Customer Info'!$A:$I,5,FALSE)</f>
        <v>72 Maryland Terrace</v>
      </c>
      <c r="O214" t="str">
        <f>VLOOKUP(orders[[#This Row],[Customer ID]],'Customer Info'!$A:$I,6,FALSE)</f>
        <v>Charlottesville</v>
      </c>
      <c r="P214" t="str">
        <f>VLOOKUP(orders[[#This Row],[Customer ID]],'Customer Info'!$A:$I,7,FALSE)</f>
        <v>United States</v>
      </c>
      <c r="Q214">
        <f>VLOOKUP(orders[[#This Row],[Customer ID]],'Customer Info'!$A:$I,8,FALSE)</f>
        <v>22908</v>
      </c>
      <c r="R214" s="2" t="str">
        <f>VLOOKUP(orders[[#This Row],[Customer ID]],'Customer Info'!$A:$I,9,FALSE)</f>
        <v>Yes</v>
      </c>
    </row>
    <row r="215" spans="1:18" x14ac:dyDescent="0.2">
      <c r="A215" s="1" t="s">
        <v>444</v>
      </c>
      <c r="B215" s="3">
        <v>44283</v>
      </c>
      <c r="C215" t="s">
        <v>445</v>
      </c>
      <c r="D215" t="s">
        <v>181</v>
      </c>
      <c r="E215">
        <v>6</v>
      </c>
      <c r="F215" s="1" t="s">
        <v>6200</v>
      </c>
      <c r="G215" t="s">
        <v>6199</v>
      </c>
      <c r="H215">
        <v>0.5</v>
      </c>
      <c r="I215">
        <v>8.91</v>
      </c>
      <c r="J215" s="2">
        <v>53.46</v>
      </c>
      <c r="K215" t="str">
        <f>VLOOKUP(orders[[#This Row],[Customer ID]],'Customer Info'!$A:$I,2,FALSE)</f>
        <v>Minette Whellans</v>
      </c>
      <c r="L215" t="str">
        <f>IF(VLOOKUP(orders[[#This Row],[Customer ID]],'Customer Info'!$A:$I,3,FALSE)=0, "N/A", VLOOKUP(orders[[#This Row],[Customer ID]],'Customer Info'!$A:$I,3,FALSE))</f>
        <v>mwhellans5v@mapquest.com</v>
      </c>
      <c r="M215" t="str">
        <f>IF(VLOOKUP(orders[[#This Row],[Customer ID]],'Customer Info'!$A:$I,4,FALSE)=0, "N/A", VLOOKUP(orders[[#This Row],[Customer ID]],'Customer Info'!$A:$I,4,FALSE))</f>
        <v>N/A</v>
      </c>
      <c r="N215" t="str">
        <f>VLOOKUP(orders[[#This Row],[Customer ID]],'Customer Info'!$A:$I,5,FALSE)</f>
        <v>3 High Crossing Way</v>
      </c>
      <c r="O215" t="str">
        <f>VLOOKUP(orders[[#This Row],[Customer ID]],'Customer Info'!$A:$I,6,FALSE)</f>
        <v>New York City</v>
      </c>
      <c r="P215" t="str">
        <f>VLOOKUP(orders[[#This Row],[Customer ID]],'Customer Info'!$A:$I,7,FALSE)</f>
        <v>United States</v>
      </c>
      <c r="Q215">
        <f>VLOOKUP(orders[[#This Row],[Customer ID]],'Customer Info'!$A:$I,8,FALSE)</f>
        <v>10105</v>
      </c>
      <c r="R215" s="2" t="str">
        <f>VLOOKUP(orders[[#This Row],[Customer ID]],'Customer Info'!$A:$I,9,FALSE)</f>
        <v>No</v>
      </c>
    </row>
    <row r="216" spans="1:18" x14ac:dyDescent="0.2">
      <c r="A216" s="1" t="s">
        <v>446</v>
      </c>
      <c r="B216" s="3">
        <v>43921</v>
      </c>
      <c r="C216" t="s">
        <v>447</v>
      </c>
      <c r="D216" t="s">
        <v>56</v>
      </c>
      <c r="E216">
        <v>4</v>
      </c>
      <c r="F216" s="1" t="s">
        <v>6200</v>
      </c>
      <c r="G216" t="s">
        <v>6202</v>
      </c>
      <c r="H216">
        <v>0.2</v>
      </c>
      <c r="I216">
        <v>3.645</v>
      </c>
      <c r="J216" s="2">
        <v>14.58</v>
      </c>
      <c r="K216" t="str">
        <f>VLOOKUP(orders[[#This Row],[Customer ID]],'Customer Info'!$A:$I,2,FALSE)</f>
        <v>Dael Camilletti</v>
      </c>
      <c r="L216" t="str">
        <f>IF(VLOOKUP(orders[[#This Row],[Customer ID]],'Customer Info'!$A:$I,3,FALSE)=0, "N/A", VLOOKUP(orders[[#This Row],[Customer ID]],'Customer Info'!$A:$I,3,FALSE))</f>
        <v>dcamilletti5w@businesswire.com</v>
      </c>
      <c r="M216" t="str">
        <f>IF(VLOOKUP(orders[[#This Row],[Customer ID]],'Customer Info'!$A:$I,4,FALSE)=0, "N/A", VLOOKUP(orders[[#This Row],[Customer ID]],'Customer Info'!$A:$I,4,FALSE))</f>
        <v>+1 (540) 722-6065</v>
      </c>
      <c r="N216" t="str">
        <f>VLOOKUP(orders[[#This Row],[Customer ID]],'Customer Info'!$A:$I,5,FALSE)</f>
        <v>782 American Terrace</v>
      </c>
      <c r="O216" t="str">
        <f>VLOOKUP(orders[[#This Row],[Customer ID]],'Customer Info'!$A:$I,6,FALSE)</f>
        <v>Roanoke</v>
      </c>
      <c r="P216" t="str">
        <f>VLOOKUP(orders[[#This Row],[Customer ID]],'Customer Info'!$A:$I,7,FALSE)</f>
        <v>United States</v>
      </c>
      <c r="Q216">
        <f>VLOOKUP(orders[[#This Row],[Customer ID]],'Customer Info'!$A:$I,8,FALSE)</f>
        <v>24009</v>
      </c>
      <c r="R216" s="2" t="str">
        <f>VLOOKUP(orders[[#This Row],[Customer ID]],'Customer Info'!$A:$I,9,FALSE)</f>
        <v>Yes</v>
      </c>
    </row>
    <row r="217" spans="1:18" x14ac:dyDescent="0.2">
      <c r="A217" s="1" t="s">
        <v>448</v>
      </c>
      <c r="B217" s="3">
        <v>44646</v>
      </c>
      <c r="C217" t="s">
        <v>449</v>
      </c>
      <c r="D217" t="s">
        <v>40</v>
      </c>
      <c r="E217">
        <v>1</v>
      </c>
      <c r="F217" s="1" t="s">
        <v>6196</v>
      </c>
      <c r="G217" t="s">
        <v>6202</v>
      </c>
      <c r="H217">
        <v>2.5</v>
      </c>
      <c r="I217">
        <v>20.584999999999997</v>
      </c>
      <c r="J217" s="2">
        <v>20.584999999999997</v>
      </c>
      <c r="K217" t="str">
        <f>VLOOKUP(orders[[#This Row],[Customer ID]],'Customer Info'!$A:$I,2,FALSE)</f>
        <v>Emiline Galgey</v>
      </c>
      <c r="L217" t="str">
        <f>IF(VLOOKUP(orders[[#This Row],[Customer ID]],'Customer Info'!$A:$I,3,FALSE)=0, "N/A", VLOOKUP(orders[[#This Row],[Customer ID]],'Customer Info'!$A:$I,3,FALSE))</f>
        <v>egalgey5x@wufoo.com</v>
      </c>
      <c r="M217" t="str">
        <f>IF(VLOOKUP(orders[[#This Row],[Customer ID]],'Customer Info'!$A:$I,4,FALSE)=0, "N/A", VLOOKUP(orders[[#This Row],[Customer ID]],'Customer Info'!$A:$I,4,FALSE))</f>
        <v>+1 (718) 311-6732</v>
      </c>
      <c r="N217" t="str">
        <f>VLOOKUP(orders[[#This Row],[Customer ID]],'Customer Info'!$A:$I,5,FALSE)</f>
        <v>6 Park Meadow Plaza</v>
      </c>
      <c r="O217" t="str">
        <f>VLOOKUP(orders[[#This Row],[Customer ID]],'Customer Info'!$A:$I,6,FALSE)</f>
        <v>New York City</v>
      </c>
      <c r="P217" t="str">
        <f>VLOOKUP(orders[[#This Row],[Customer ID]],'Customer Info'!$A:$I,7,FALSE)</f>
        <v>United States</v>
      </c>
      <c r="Q217">
        <f>VLOOKUP(orders[[#This Row],[Customer ID]],'Customer Info'!$A:$I,8,FALSE)</f>
        <v>10009</v>
      </c>
      <c r="R217" s="2" t="str">
        <f>VLOOKUP(orders[[#This Row],[Customer ID]],'Customer Info'!$A:$I,9,FALSE)</f>
        <v>No</v>
      </c>
    </row>
    <row r="218" spans="1:18" x14ac:dyDescent="0.2">
      <c r="A218" s="1" t="s">
        <v>450</v>
      </c>
      <c r="B218" s="3">
        <v>43775</v>
      </c>
      <c r="C218" t="s">
        <v>451</v>
      </c>
      <c r="D218" t="s">
        <v>137</v>
      </c>
      <c r="E218">
        <v>2</v>
      </c>
      <c r="F218" s="1" t="s">
        <v>6201</v>
      </c>
      <c r="G218" t="s">
        <v>6199</v>
      </c>
      <c r="H218">
        <v>1</v>
      </c>
      <c r="I218">
        <v>15.85</v>
      </c>
      <c r="J218" s="2">
        <v>31.7</v>
      </c>
      <c r="K218" t="str">
        <f>VLOOKUP(orders[[#This Row],[Customer ID]],'Customer Info'!$A:$I,2,FALSE)</f>
        <v>Murdock Hame</v>
      </c>
      <c r="L218" t="str">
        <f>IF(VLOOKUP(orders[[#This Row],[Customer ID]],'Customer Info'!$A:$I,3,FALSE)=0, "N/A", VLOOKUP(orders[[#This Row],[Customer ID]],'Customer Info'!$A:$I,3,FALSE))</f>
        <v>mhame5y@newsvine.com</v>
      </c>
      <c r="M218" t="str">
        <f>IF(VLOOKUP(orders[[#This Row],[Customer ID]],'Customer Info'!$A:$I,4,FALSE)=0, "N/A", VLOOKUP(orders[[#This Row],[Customer ID]],'Customer Info'!$A:$I,4,FALSE))</f>
        <v>+353 (649) 297-0884</v>
      </c>
      <c r="N218" t="str">
        <f>VLOOKUP(orders[[#This Row],[Customer ID]],'Customer Info'!$A:$I,5,FALSE)</f>
        <v>0 Burning Wood Drive</v>
      </c>
      <c r="O218" t="str">
        <f>VLOOKUP(orders[[#This Row],[Customer ID]],'Customer Info'!$A:$I,6,FALSE)</f>
        <v>Balally</v>
      </c>
      <c r="P218" t="str">
        <f>VLOOKUP(orders[[#This Row],[Customer ID]],'Customer Info'!$A:$I,7,FALSE)</f>
        <v>Ireland</v>
      </c>
      <c r="Q218" t="str">
        <f>VLOOKUP(orders[[#This Row],[Customer ID]],'Customer Info'!$A:$I,8,FALSE)</f>
        <v>D04</v>
      </c>
      <c r="R218" s="2" t="str">
        <f>VLOOKUP(orders[[#This Row],[Customer ID]],'Customer Info'!$A:$I,9,FALSE)</f>
        <v>No</v>
      </c>
    </row>
    <row r="219" spans="1:18" x14ac:dyDescent="0.2">
      <c r="A219" s="1" t="s">
        <v>452</v>
      </c>
      <c r="B219" s="3">
        <v>43829</v>
      </c>
      <c r="C219" t="s">
        <v>453</v>
      </c>
      <c r="D219" t="s">
        <v>43</v>
      </c>
      <c r="E219">
        <v>6</v>
      </c>
      <c r="F219" s="1" t="s">
        <v>6201</v>
      </c>
      <c r="G219" t="s">
        <v>6202</v>
      </c>
      <c r="H219">
        <v>0.2</v>
      </c>
      <c r="I219">
        <v>3.8849999999999998</v>
      </c>
      <c r="J219" s="2">
        <v>23.31</v>
      </c>
      <c r="K219" t="str">
        <f>VLOOKUP(orders[[#This Row],[Customer ID]],'Customer Info'!$A:$I,2,FALSE)</f>
        <v>Ilka Gurnee</v>
      </c>
      <c r="L219" t="str">
        <f>IF(VLOOKUP(orders[[#This Row],[Customer ID]],'Customer Info'!$A:$I,3,FALSE)=0, "N/A", VLOOKUP(orders[[#This Row],[Customer ID]],'Customer Info'!$A:$I,3,FALSE))</f>
        <v>igurnee5z@usnews.com</v>
      </c>
      <c r="M219" t="str">
        <f>IF(VLOOKUP(orders[[#This Row],[Customer ID]],'Customer Info'!$A:$I,4,FALSE)=0, "N/A", VLOOKUP(orders[[#This Row],[Customer ID]],'Customer Info'!$A:$I,4,FALSE))</f>
        <v>+1 (801) 642-0352</v>
      </c>
      <c r="N219" t="str">
        <f>VLOOKUP(orders[[#This Row],[Customer ID]],'Customer Info'!$A:$I,5,FALSE)</f>
        <v>1 Troy Circle</v>
      </c>
      <c r="O219" t="str">
        <f>VLOOKUP(orders[[#This Row],[Customer ID]],'Customer Info'!$A:$I,6,FALSE)</f>
        <v>Salt Lake City</v>
      </c>
      <c r="P219" t="str">
        <f>VLOOKUP(orders[[#This Row],[Customer ID]],'Customer Info'!$A:$I,7,FALSE)</f>
        <v>United States</v>
      </c>
      <c r="Q219">
        <f>VLOOKUP(orders[[#This Row],[Customer ID]],'Customer Info'!$A:$I,8,FALSE)</f>
        <v>84120</v>
      </c>
      <c r="R219" s="2" t="str">
        <f>VLOOKUP(orders[[#This Row],[Customer ID]],'Customer Info'!$A:$I,9,FALSE)</f>
        <v>No</v>
      </c>
    </row>
    <row r="220" spans="1:18" x14ac:dyDescent="0.2">
      <c r="A220" s="1" t="s">
        <v>454</v>
      </c>
      <c r="B220" s="3">
        <v>44470</v>
      </c>
      <c r="C220" t="s">
        <v>455</v>
      </c>
      <c r="D220" t="s">
        <v>101</v>
      </c>
      <c r="E220">
        <v>4</v>
      </c>
      <c r="F220" s="1" t="s">
        <v>6201</v>
      </c>
      <c r="G220" t="s">
        <v>6197</v>
      </c>
      <c r="H220">
        <v>1</v>
      </c>
      <c r="I220">
        <v>14.55</v>
      </c>
      <c r="J220" s="2">
        <v>58.2</v>
      </c>
      <c r="K220" t="str">
        <f>VLOOKUP(orders[[#This Row],[Customer ID]],'Customer Info'!$A:$I,2,FALSE)</f>
        <v>Alfy Snowding</v>
      </c>
      <c r="L220" t="str">
        <f>IF(VLOOKUP(orders[[#This Row],[Customer ID]],'Customer Info'!$A:$I,3,FALSE)=0, "N/A", VLOOKUP(orders[[#This Row],[Customer ID]],'Customer Info'!$A:$I,3,FALSE))</f>
        <v>asnowding60@comsenz.com</v>
      </c>
      <c r="M220" t="str">
        <f>IF(VLOOKUP(orders[[#This Row],[Customer ID]],'Customer Info'!$A:$I,4,FALSE)=0, "N/A", VLOOKUP(orders[[#This Row],[Customer ID]],'Customer Info'!$A:$I,4,FALSE))</f>
        <v>+1 (419) 996-2492</v>
      </c>
      <c r="N220" t="str">
        <f>VLOOKUP(orders[[#This Row],[Customer ID]],'Customer Info'!$A:$I,5,FALSE)</f>
        <v>1691 Comanche Lane</v>
      </c>
      <c r="O220" t="str">
        <f>VLOOKUP(orders[[#This Row],[Customer ID]],'Customer Info'!$A:$I,6,FALSE)</f>
        <v>Toledo</v>
      </c>
      <c r="P220" t="str">
        <f>VLOOKUP(orders[[#This Row],[Customer ID]],'Customer Info'!$A:$I,7,FALSE)</f>
        <v>United States</v>
      </c>
      <c r="Q220">
        <f>VLOOKUP(orders[[#This Row],[Customer ID]],'Customer Info'!$A:$I,8,FALSE)</f>
        <v>43635</v>
      </c>
      <c r="R220" s="2" t="str">
        <f>VLOOKUP(orders[[#This Row],[Customer ID]],'Customer Info'!$A:$I,9,FALSE)</f>
        <v>Yes</v>
      </c>
    </row>
    <row r="221" spans="1:18" x14ac:dyDescent="0.2">
      <c r="A221" s="1" t="s">
        <v>456</v>
      </c>
      <c r="B221" s="3">
        <v>44174</v>
      </c>
      <c r="C221" t="s">
        <v>457</v>
      </c>
      <c r="D221" t="s">
        <v>181</v>
      </c>
      <c r="E221">
        <v>4</v>
      </c>
      <c r="F221" s="1" t="s">
        <v>6200</v>
      </c>
      <c r="G221" t="s">
        <v>6199</v>
      </c>
      <c r="H221">
        <v>0.5</v>
      </c>
      <c r="I221">
        <v>8.91</v>
      </c>
      <c r="J221" s="2">
        <v>35.64</v>
      </c>
      <c r="K221" t="str">
        <f>VLOOKUP(orders[[#This Row],[Customer ID]],'Customer Info'!$A:$I,2,FALSE)</f>
        <v>Godfry Poinsett</v>
      </c>
      <c r="L221" t="str">
        <f>IF(VLOOKUP(orders[[#This Row],[Customer ID]],'Customer Info'!$A:$I,3,FALSE)=0, "N/A", VLOOKUP(orders[[#This Row],[Customer ID]],'Customer Info'!$A:$I,3,FALSE))</f>
        <v>gpoinsett61@berkeley.edu</v>
      </c>
      <c r="M221" t="str">
        <f>IF(VLOOKUP(orders[[#This Row],[Customer ID]],'Customer Info'!$A:$I,4,FALSE)=0, "N/A", VLOOKUP(orders[[#This Row],[Customer ID]],'Customer Info'!$A:$I,4,FALSE))</f>
        <v>+1 (626) 451-7397</v>
      </c>
      <c r="N221" t="str">
        <f>VLOOKUP(orders[[#This Row],[Customer ID]],'Customer Info'!$A:$I,5,FALSE)</f>
        <v>75026 Monica Parkway</v>
      </c>
      <c r="O221" t="str">
        <f>VLOOKUP(orders[[#This Row],[Customer ID]],'Customer Info'!$A:$I,6,FALSE)</f>
        <v>Pasadena</v>
      </c>
      <c r="P221" t="str">
        <f>VLOOKUP(orders[[#This Row],[Customer ID]],'Customer Info'!$A:$I,7,FALSE)</f>
        <v>United States</v>
      </c>
      <c r="Q221">
        <f>VLOOKUP(orders[[#This Row],[Customer ID]],'Customer Info'!$A:$I,8,FALSE)</f>
        <v>91131</v>
      </c>
      <c r="R221" s="2" t="str">
        <f>VLOOKUP(orders[[#This Row],[Customer ID]],'Customer Info'!$A:$I,9,FALSE)</f>
        <v>No</v>
      </c>
    </row>
    <row r="222" spans="1:18" x14ac:dyDescent="0.2">
      <c r="A222" s="1" t="s">
        <v>458</v>
      </c>
      <c r="B222" s="3">
        <v>44317</v>
      </c>
      <c r="C222" t="s">
        <v>459</v>
      </c>
      <c r="D222" t="s">
        <v>66</v>
      </c>
      <c r="E222">
        <v>5</v>
      </c>
      <c r="F222" s="1" t="s">
        <v>6198</v>
      </c>
      <c r="G222" t="s">
        <v>6197</v>
      </c>
      <c r="H222">
        <v>1</v>
      </c>
      <c r="I222">
        <v>11.25</v>
      </c>
      <c r="J222" s="2">
        <v>56.25</v>
      </c>
      <c r="K222" t="str">
        <f>VLOOKUP(orders[[#This Row],[Customer ID]],'Customer Info'!$A:$I,2,FALSE)</f>
        <v>Rem Furman</v>
      </c>
      <c r="L222" t="str">
        <f>IF(VLOOKUP(orders[[#This Row],[Customer ID]],'Customer Info'!$A:$I,3,FALSE)=0, "N/A", VLOOKUP(orders[[#This Row],[Customer ID]],'Customer Info'!$A:$I,3,FALSE))</f>
        <v>rfurman62@t.co</v>
      </c>
      <c r="M222" t="str">
        <f>IF(VLOOKUP(orders[[#This Row],[Customer ID]],'Customer Info'!$A:$I,4,FALSE)=0, "N/A", VLOOKUP(orders[[#This Row],[Customer ID]],'Customer Info'!$A:$I,4,FALSE))</f>
        <v>+353 (829) 808-4788</v>
      </c>
      <c r="N222" t="str">
        <f>VLOOKUP(orders[[#This Row],[Customer ID]],'Customer Info'!$A:$I,5,FALSE)</f>
        <v>91239 Ilene Hill</v>
      </c>
      <c r="O222" t="str">
        <f>VLOOKUP(orders[[#This Row],[Customer ID]],'Customer Info'!$A:$I,6,FALSE)</f>
        <v>Kinsale</v>
      </c>
      <c r="P222" t="str">
        <f>VLOOKUP(orders[[#This Row],[Customer ID]],'Customer Info'!$A:$I,7,FALSE)</f>
        <v>Ireland</v>
      </c>
      <c r="Q222" t="str">
        <f>VLOOKUP(orders[[#This Row],[Customer ID]],'Customer Info'!$A:$I,8,FALSE)</f>
        <v>P17</v>
      </c>
      <c r="R222" s="2" t="str">
        <f>VLOOKUP(orders[[#This Row],[Customer ID]],'Customer Info'!$A:$I,9,FALSE)</f>
        <v>Yes</v>
      </c>
    </row>
    <row r="223" spans="1:18" x14ac:dyDescent="0.2">
      <c r="A223" s="1" t="s">
        <v>460</v>
      </c>
      <c r="B223" s="3">
        <v>44777</v>
      </c>
      <c r="C223" t="s">
        <v>461</v>
      </c>
      <c r="D223" t="s">
        <v>187</v>
      </c>
      <c r="E223">
        <v>3</v>
      </c>
      <c r="F223" s="1" t="s">
        <v>6196</v>
      </c>
      <c r="G223" t="s">
        <v>6199</v>
      </c>
      <c r="H223">
        <v>0.2</v>
      </c>
      <c r="I223">
        <v>3.5849999999999995</v>
      </c>
      <c r="J223" s="2">
        <v>10.754999999999999</v>
      </c>
      <c r="K223" t="str">
        <f>VLOOKUP(orders[[#This Row],[Customer ID]],'Customer Info'!$A:$I,2,FALSE)</f>
        <v>Charis Crosier</v>
      </c>
      <c r="L223" t="str">
        <f>IF(VLOOKUP(orders[[#This Row],[Customer ID]],'Customer Info'!$A:$I,3,FALSE)=0, "N/A", VLOOKUP(orders[[#This Row],[Customer ID]],'Customer Info'!$A:$I,3,FALSE))</f>
        <v>ccrosier63@xrea.com</v>
      </c>
      <c r="M223" t="str">
        <f>IF(VLOOKUP(orders[[#This Row],[Customer ID]],'Customer Info'!$A:$I,4,FALSE)=0, "N/A", VLOOKUP(orders[[#This Row],[Customer ID]],'Customer Info'!$A:$I,4,FALSE))</f>
        <v>+1 (816) 578-2743</v>
      </c>
      <c r="N223" t="str">
        <f>VLOOKUP(orders[[#This Row],[Customer ID]],'Customer Info'!$A:$I,5,FALSE)</f>
        <v>54506 Arapahoe Center</v>
      </c>
      <c r="O223" t="str">
        <f>VLOOKUP(orders[[#This Row],[Customer ID]],'Customer Info'!$A:$I,6,FALSE)</f>
        <v>Lees Summit</v>
      </c>
      <c r="P223" t="str">
        <f>VLOOKUP(orders[[#This Row],[Customer ID]],'Customer Info'!$A:$I,7,FALSE)</f>
        <v>United States</v>
      </c>
      <c r="Q223">
        <f>VLOOKUP(orders[[#This Row],[Customer ID]],'Customer Info'!$A:$I,8,FALSE)</f>
        <v>64082</v>
      </c>
      <c r="R223" s="2" t="str">
        <f>VLOOKUP(orders[[#This Row],[Customer ID]],'Customer Info'!$A:$I,9,FALSE)</f>
        <v>No</v>
      </c>
    </row>
    <row r="224" spans="1:18" x14ac:dyDescent="0.2">
      <c r="A224" s="1" t="s">
        <v>460</v>
      </c>
      <c r="B224" s="3">
        <v>44777</v>
      </c>
      <c r="C224" t="s">
        <v>461</v>
      </c>
      <c r="D224" t="s">
        <v>167</v>
      </c>
      <c r="E224">
        <v>5</v>
      </c>
      <c r="F224" s="1" t="s">
        <v>6196</v>
      </c>
      <c r="G224" t="s">
        <v>6197</v>
      </c>
      <c r="H224">
        <v>0.2</v>
      </c>
      <c r="I224">
        <v>2.9849999999999999</v>
      </c>
      <c r="J224" s="2">
        <v>14.924999999999999</v>
      </c>
      <c r="K224" t="str">
        <f>VLOOKUP(orders[[#This Row],[Customer ID]],'Customer Info'!$A:$I,2,FALSE)</f>
        <v>Charis Crosier</v>
      </c>
      <c r="L224" t="str">
        <f>IF(VLOOKUP(orders[[#This Row],[Customer ID]],'Customer Info'!$A:$I,3,FALSE)=0, "N/A", VLOOKUP(orders[[#This Row],[Customer ID]],'Customer Info'!$A:$I,3,FALSE))</f>
        <v>ccrosier63@xrea.com</v>
      </c>
      <c r="M224" t="str">
        <f>IF(VLOOKUP(orders[[#This Row],[Customer ID]],'Customer Info'!$A:$I,4,FALSE)=0, "N/A", VLOOKUP(orders[[#This Row],[Customer ID]],'Customer Info'!$A:$I,4,FALSE))</f>
        <v>+1 (816) 578-2743</v>
      </c>
      <c r="N224" t="str">
        <f>VLOOKUP(orders[[#This Row],[Customer ID]],'Customer Info'!$A:$I,5,FALSE)</f>
        <v>54506 Arapahoe Center</v>
      </c>
      <c r="O224" t="str">
        <f>VLOOKUP(orders[[#This Row],[Customer ID]],'Customer Info'!$A:$I,6,FALSE)</f>
        <v>Lees Summit</v>
      </c>
      <c r="P224" t="str">
        <f>VLOOKUP(orders[[#This Row],[Customer ID]],'Customer Info'!$A:$I,7,FALSE)</f>
        <v>United States</v>
      </c>
      <c r="Q224">
        <f>VLOOKUP(orders[[#This Row],[Customer ID]],'Customer Info'!$A:$I,8,FALSE)</f>
        <v>64082</v>
      </c>
      <c r="R224" s="2" t="str">
        <f>VLOOKUP(orders[[#This Row],[Customer ID]],'Customer Info'!$A:$I,9,FALSE)</f>
        <v>No</v>
      </c>
    </row>
    <row r="225" spans="1:18" x14ac:dyDescent="0.2">
      <c r="A225" s="1" t="s">
        <v>462</v>
      </c>
      <c r="B225" s="3">
        <v>44513</v>
      </c>
      <c r="C225" t="s">
        <v>463</v>
      </c>
      <c r="D225" t="s">
        <v>11</v>
      </c>
      <c r="E225">
        <v>6</v>
      </c>
      <c r="F225" s="1" t="s">
        <v>6198</v>
      </c>
      <c r="G225" t="s">
        <v>6199</v>
      </c>
      <c r="H225">
        <v>1</v>
      </c>
      <c r="I225">
        <v>12.95</v>
      </c>
      <c r="J225" s="2">
        <v>77.699999999999989</v>
      </c>
      <c r="K225" t="str">
        <f>VLOOKUP(orders[[#This Row],[Customer ID]],'Customer Info'!$A:$I,2,FALSE)</f>
        <v>Lenka Rushmer</v>
      </c>
      <c r="L225" t="str">
        <f>IF(VLOOKUP(orders[[#This Row],[Customer ID]],'Customer Info'!$A:$I,3,FALSE)=0, "N/A", VLOOKUP(orders[[#This Row],[Customer ID]],'Customer Info'!$A:$I,3,FALSE))</f>
        <v>lrushmer65@europa.eu</v>
      </c>
      <c r="M225" t="str">
        <f>IF(VLOOKUP(orders[[#This Row],[Customer ID]],'Customer Info'!$A:$I,4,FALSE)=0, "N/A", VLOOKUP(orders[[#This Row],[Customer ID]],'Customer Info'!$A:$I,4,FALSE))</f>
        <v>+1 (949) 869-7598</v>
      </c>
      <c r="N225" t="str">
        <f>VLOOKUP(orders[[#This Row],[Customer ID]],'Customer Info'!$A:$I,5,FALSE)</f>
        <v>70379 Canary Plaza</v>
      </c>
      <c r="O225" t="str">
        <f>VLOOKUP(orders[[#This Row],[Customer ID]],'Customer Info'!$A:$I,6,FALSE)</f>
        <v>Irvine</v>
      </c>
      <c r="P225" t="str">
        <f>VLOOKUP(orders[[#This Row],[Customer ID]],'Customer Info'!$A:$I,7,FALSE)</f>
        <v>United States</v>
      </c>
      <c r="Q225">
        <f>VLOOKUP(orders[[#This Row],[Customer ID]],'Customer Info'!$A:$I,8,FALSE)</f>
        <v>92619</v>
      </c>
      <c r="R225" s="2" t="str">
        <f>VLOOKUP(orders[[#This Row],[Customer ID]],'Customer Info'!$A:$I,9,FALSE)</f>
        <v>Yes</v>
      </c>
    </row>
    <row r="226" spans="1:18" x14ac:dyDescent="0.2">
      <c r="A226" s="1" t="s">
        <v>464</v>
      </c>
      <c r="B226" s="3">
        <v>44090</v>
      </c>
      <c r="C226" t="s">
        <v>465</v>
      </c>
      <c r="D226" t="s">
        <v>128</v>
      </c>
      <c r="E226">
        <v>3</v>
      </c>
      <c r="F226" s="1" t="s">
        <v>6201</v>
      </c>
      <c r="G226" t="s">
        <v>6202</v>
      </c>
      <c r="H226">
        <v>0.5</v>
      </c>
      <c r="I226">
        <v>7.77</v>
      </c>
      <c r="J226" s="2">
        <v>23.31</v>
      </c>
      <c r="K226" t="str">
        <f>VLOOKUP(orders[[#This Row],[Customer ID]],'Customer Info'!$A:$I,2,FALSE)</f>
        <v>Waneta Edinborough</v>
      </c>
      <c r="L226" t="str">
        <f>IF(VLOOKUP(orders[[#This Row],[Customer ID]],'Customer Info'!$A:$I,3,FALSE)=0, "N/A", VLOOKUP(orders[[#This Row],[Customer ID]],'Customer Info'!$A:$I,3,FALSE))</f>
        <v>wedinborough66@github.io</v>
      </c>
      <c r="M226" t="str">
        <f>IF(VLOOKUP(orders[[#This Row],[Customer ID]],'Customer Info'!$A:$I,4,FALSE)=0, "N/A", VLOOKUP(orders[[#This Row],[Customer ID]],'Customer Info'!$A:$I,4,FALSE))</f>
        <v>+1 (516) 445-4950</v>
      </c>
      <c r="N226" t="str">
        <f>VLOOKUP(orders[[#This Row],[Customer ID]],'Customer Info'!$A:$I,5,FALSE)</f>
        <v>1 Golden Leaf Hill</v>
      </c>
      <c r="O226" t="str">
        <f>VLOOKUP(orders[[#This Row],[Customer ID]],'Customer Info'!$A:$I,6,FALSE)</f>
        <v>Hicksville</v>
      </c>
      <c r="P226" t="str">
        <f>VLOOKUP(orders[[#This Row],[Customer ID]],'Customer Info'!$A:$I,7,FALSE)</f>
        <v>United States</v>
      </c>
      <c r="Q226">
        <f>VLOOKUP(orders[[#This Row],[Customer ID]],'Customer Info'!$A:$I,8,FALSE)</f>
        <v>11854</v>
      </c>
      <c r="R226" s="2" t="str">
        <f>VLOOKUP(orders[[#This Row],[Customer ID]],'Customer Info'!$A:$I,9,FALSE)</f>
        <v>No</v>
      </c>
    </row>
    <row r="227" spans="1:18" x14ac:dyDescent="0.2">
      <c r="A227" s="1" t="s">
        <v>466</v>
      </c>
      <c r="B227" s="3">
        <v>44109</v>
      </c>
      <c r="C227" t="s">
        <v>467</v>
      </c>
      <c r="D227" t="s">
        <v>142</v>
      </c>
      <c r="E227">
        <v>4</v>
      </c>
      <c r="F227" s="1" t="s">
        <v>6200</v>
      </c>
      <c r="G227" t="s">
        <v>6199</v>
      </c>
      <c r="H227">
        <v>1</v>
      </c>
      <c r="I227">
        <v>14.85</v>
      </c>
      <c r="J227" s="2">
        <v>59.4</v>
      </c>
      <c r="K227" t="str">
        <f>VLOOKUP(orders[[#This Row],[Customer ID]],'Customer Info'!$A:$I,2,FALSE)</f>
        <v>Bobbe Piggott</v>
      </c>
      <c r="L227" t="str">
        <f>IF(VLOOKUP(orders[[#This Row],[Customer ID]],'Customer Info'!$A:$I,3,FALSE)=0, "N/A", VLOOKUP(orders[[#This Row],[Customer ID]],'Customer Info'!$A:$I,3,FALSE))</f>
        <v>N/A</v>
      </c>
      <c r="M227" t="str">
        <f>IF(VLOOKUP(orders[[#This Row],[Customer ID]],'Customer Info'!$A:$I,4,FALSE)=0, "N/A", VLOOKUP(orders[[#This Row],[Customer ID]],'Customer Info'!$A:$I,4,FALSE))</f>
        <v>+1 (202) 650-1803</v>
      </c>
      <c r="N227" t="str">
        <f>VLOOKUP(orders[[#This Row],[Customer ID]],'Customer Info'!$A:$I,5,FALSE)</f>
        <v>812 Erie Court</v>
      </c>
      <c r="O227" t="str">
        <f>VLOOKUP(orders[[#This Row],[Customer ID]],'Customer Info'!$A:$I,6,FALSE)</f>
        <v>Washington</v>
      </c>
      <c r="P227" t="str">
        <f>VLOOKUP(orders[[#This Row],[Customer ID]],'Customer Info'!$A:$I,7,FALSE)</f>
        <v>United States</v>
      </c>
      <c r="Q227">
        <f>VLOOKUP(orders[[#This Row],[Customer ID]],'Customer Info'!$A:$I,8,FALSE)</f>
        <v>20546</v>
      </c>
      <c r="R227" s="2" t="str">
        <f>VLOOKUP(orders[[#This Row],[Customer ID]],'Customer Info'!$A:$I,9,FALSE)</f>
        <v>Yes</v>
      </c>
    </row>
    <row r="228" spans="1:18" x14ac:dyDescent="0.2">
      <c r="A228" s="1" t="s">
        <v>468</v>
      </c>
      <c r="B228" s="3">
        <v>43836</v>
      </c>
      <c r="C228" t="s">
        <v>469</v>
      </c>
      <c r="D228" t="s">
        <v>114</v>
      </c>
      <c r="E228">
        <v>4</v>
      </c>
      <c r="F228" s="1" t="s">
        <v>6201</v>
      </c>
      <c r="G228" t="s">
        <v>6202</v>
      </c>
      <c r="H228">
        <v>2.5</v>
      </c>
      <c r="I228">
        <v>29.784999999999997</v>
      </c>
      <c r="J228" s="2">
        <v>119.13999999999999</v>
      </c>
      <c r="K228" t="str">
        <f>VLOOKUP(orders[[#This Row],[Customer ID]],'Customer Info'!$A:$I,2,FALSE)</f>
        <v>Ketty Bromehead</v>
      </c>
      <c r="L228" t="str">
        <f>IF(VLOOKUP(orders[[#This Row],[Customer ID]],'Customer Info'!$A:$I,3,FALSE)=0, "N/A", VLOOKUP(orders[[#This Row],[Customer ID]],'Customer Info'!$A:$I,3,FALSE))</f>
        <v>kbromehead68@un.org</v>
      </c>
      <c r="M228" t="str">
        <f>IF(VLOOKUP(orders[[#This Row],[Customer ID]],'Customer Info'!$A:$I,4,FALSE)=0, "N/A", VLOOKUP(orders[[#This Row],[Customer ID]],'Customer Info'!$A:$I,4,FALSE))</f>
        <v>+1 (646) 586-9964</v>
      </c>
      <c r="N228" t="str">
        <f>VLOOKUP(orders[[#This Row],[Customer ID]],'Customer Info'!$A:$I,5,FALSE)</f>
        <v>69 Birchwood Place</v>
      </c>
      <c r="O228" t="str">
        <f>VLOOKUP(orders[[#This Row],[Customer ID]],'Customer Info'!$A:$I,6,FALSE)</f>
        <v>New York City</v>
      </c>
      <c r="P228" t="str">
        <f>VLOOKUP(orders[[#This Row],[Customer ID]],'Customer Info'!$A:$I,7,FALSE)</f>
        <v>United States</v>
      </c>
      <c r="Q228">
        <f>VLOOKUP(orders[[#This Row],[Customer ID]],'Customer Info'!$A:$I,8,FALSE)</f>
        <v>10060</v>
      </c>
      <c r="R228" s="2" t="str">
        <f>VLOOKUP(orders[[#This Row],[Customer ID]],'Customer Info'!$A:$I,9,FALSE)</f>
        <v>Yes</v>
      </c>
    </row>
    <row r="229" spans="1:18" x14ac:dyDescent="0.2">
      <c r="A229" s="1" t="s">
        <v>470</v>
      </c>
      <c r="B229" s="3">
        <v>44337</v>
      </c>
      <c r="C229" t="s">
        <v>471</v>
      </c>
      <c r="D229" t="s">
        <v>187</v>
      </c>
      <c r="E229">
        <v>4</v>
      </c>
      <c r="F229" s="1" t="s">
        <v>6196</v>
      </c>
      <c r="G229" t="s">
        <v>6199</v>
      </c>
      <c r="H229">
        <v>0.2</v>
      </c>
      <c r="I229">
        <v>3.5849999999999995</v>
      </c>
      <c r="J229" s="2">
        <v>14.339999999999998</v>
      </c>
      <c r="K229" t="str">
        <f>VLOOKUP(orders[[#This Row],[Customer ID]],'Customer Info'!$A:$I,2,FALSE)</f>
        <v>Elsbeth Westerman</v>
      </c>
      <c r="L229" t="str">
        <f>IF(VLOOKUP(orders[[#This Row],[Customer ID]],'Customer Info'!$A:$I,3,FALSE)=0, "N/A", VLOOKUP(orders[[#This Row],[Customer ID]],'Customer Info'!$A:$I,3,FALSE))</f>
        <v>ewesterman69@si.edu</v>
      </c>
      <c r="M229" t="str">
        <f>IF(VLOOKUP(orders[[#This Row],[Customer ID]],'Customer Info'!$A:$I,4,FALSE)=0, "N/A", VLOOKUP(orders[[#This Row],[Customer ID]],'Customer Info'!$A:$I,4,FALSE))</f>
        <v>+353 (343) 455-4020</v>
      </c>
      <c r="N229" t="str">
        <f>VLOOKUP(orders[[#This Row],[Customer ID]],'Customer Info'!$A:$I,5,FALSE)</f>
        <v>7 Packers Court</v>
      </c>
      <c r="O229" t="str">
        <f>VLOOKUP(orders[[#This Row],[Customer ID]],'Customer Info'!$A:$I,6,FALSE)</f>
        <v>Newmarket on Fergus</v>
      </c>
      <c r="P229" t="str">
        <f>VLOOKUP(orders[[#This Row],[Customer ID]],'Customer Info'!$A:$I,7,FALSE)</f>
        <v>Ireland</v>
      </c>
      <c r="Q229" t="str">
        <f>VLOOKUP(orders[[#This Row],[Customer ID]],'Customer Info'!$A:$I,8,FALSE)</f>
        <v>P17</v>
      </c>
      <c r="R229" s="2" t="str">
        <f>VLOOKUP(orders[[#This Row],[Customer ID]],'Customer Info'!$A:$I,9,FALSE)</f>
        <v>No</v>
      </c>
    </row>
    <row r="230" spans="1:18" x14ac:dyDescent="0.2">
      <c r="A230" s="1" t="s">
        <v>472</v>
      </c>
      <c r="B230" s="3">
        <v>43887</v>
      </c>
      <c r="C230" t="s">
        <v>473</v>
      </c>
      <c r="D230" t="s">
        <v>176</v>
      </c>
      <c r="E230">
        <v>5</v>
      </c>
      <c r="F230" s="1" t="s">
        <v>6198</v>
      </c>
      <c r="G230" t="s">
        <v>6197</v>
      </c>
      <c r="H230">
        <v>2.5</v>
      </c>
      <c r="I230">
        <v>25.874999999999996</v>
      </c>
      <c r="J230" s="2">
        <v>129.37499999999997</v>
      </c>
      <c r="K230" t="str">
        <f>VLOOKUP(orders[[#This Row],[Customer ID]],'Customer Info'!$A:$I,2,FALSE)</f>
        <v>Anabelle Hutchens</v>
      </c>
      <c r="L230" t="str">
        <f>IF(VLOOKUP(orders[[#This Row],[Customer ID]],'Customer Info'!$A:$I,3,FALSE)=0, "N/A", VLOOKUP(orders[[#This Row],[Customer ID]],'Customer Info'!$A:$I,3,FALSE))</f>
        <v>ahutchens6a@amazonaws.com</v>
      </c>
      <c r="M230" t="str">
        <f>IF(VLOOKUP(orders[[#This Row],[Customer ID]],'Customer Info'!$A:$I,4,FALSE)=0, "N/A", VLOOKUP(orders[[#This Row],[Customer ID]],'Customer Info'!$A:$I,4,FALSE))</f>
        <v>+1 (913) 108-5997</v>
      </c>
      <c r="N230" t="str">
        <f>VLOOKUP(orders[[#This Row],[Customer ID]],'Customer Info'!$A:$I,5,FALSE)</f>
        <v>8 Russell Plaza</v>
      </c>
      <c r="O230" t="str">
        <f>VLOOKUP(orders[[#This Row],[Customer ID]],'Customer Info'!$A:$I,6,FALSE)</f>
        <v>Shawnee Mission</v>
      </c>
      <c r="P230" t="str">
        <f>VLOOKUP(orders[[#This Row],[Customer ID]],'Customer Info'!$A:$I,7,FALSE)</f>
        <v>United States</v>
      </c>
      <c r="Q230">
        <f>VLOOKUP(orders[[#This Row],[Customer ID]],'Customer Info'!$A:$I,8,FALSE)</f>
        <v>66276</v>
      </c>
      <c r="R230" s="2" t="str">
        <f>VLOOKUP(orders[[#This Row],[Customer ID]],'Customer Info'!$A:$I,9,FALSE)</f>
        <v>No</v>
      </c>
    </row>
    <row r="231" spans="1:18" x14ac:dyDescent="0.2">
      <c r="A231" s="1" t="s">
        <v>474</v>
      </c>
      <c r="B231" s="3">
        <v>43880</v>
      </c>
      <c r="C231" t="s">
        <v>475</v>
      </c>
      <c r="D231" t="s">
        <v>106</v>
      </c>
      <c r="E231">
        <v>6</v>
      </c>
      <c r="F231" s="1" t="s">
        <v>6196</v>
      </c>
      <c r="G231" t="s">
        <v>6202</v>
      </c>
      <c r="H231">
        <v>0.2</v>
      </c>
      <c r="I231">
        <v>2.6849999999999996</v>
      </c>
      <c r="J231" s="2">
        <v>16.11</v>
      </c>
      <c r="K231" t="str">
        <f>VLOOKUP(orders[[#This Row],[Customer ID]],'Customer Info'!$A:$I,2,FALSE)</f>
        <v>Noak Wyvill</v>
      </c>
      <c r="L231" t="str">
        <f>IF(VLOOKUP(orders[[#This Row],[Customer ID]],'Customer Info'!$A:$I,3,FALSE)=0, "N/A", VLOOKUP(orders[[#This Row],[Customer ID]],'Customer Info'!$A:$I,3,FALSE))</f>
        <v>nwyvill6b@naver.com</v>
      </c>
      <c r="M231" t="str">
        <f>IF(VLOOKUP(orders[[#This Row],[Customer ID]],'Customer Info'!$A:$I,4,FALSE)=0, "N/A", VLOOKUP(orders[[#This Row],[Customer ID]],'Customer Info'!$A:$I,4,FALSE))</f>
        <v>+44 (872) 383-2829</v>
      </c>
      <c r="N231" t="str">
        <f>VLOOKUP(orders[[#This Row],[Customer ID]],'Customer Info'!$A:$I,5,FALSE)</f>
        <v>47 Declaration Alley</v>
      </c>
      <c r="O231" t="str">
        <f>VLOOKUP(orders[[#This Row],[Customer ID]],'Customer Info'!$A:$I,6,FALSE)</f>
        <v>Edinburgh</v>
      </c>
      <c r="P231" t="str">
        <f>VLOOKUP(orders[[#This Row],[Customer ID]],'Customer Info'!$A:$I,7,FALSE)</f>
        <v>United Kingdom</v>
      </c>
      <c r="Q231" t="str">
        <f>VLOOKUP(orders[[#This Row],[Customer ID]],'Customer Info'!$A:$I,8,FALSE)</f>
        <v>EH9</v>
      </c>
      <c r="R231" s="2" t="str">
        <f>VLOOKUP(orders[[#This Row],[Customer ID]],'Customer Info'!$A:$I,9,FALSE)</f>
        <v>Yes</v>
      </c>
    </row>
    <row r="232" spans="1:18" x14ac:dyDescent="0.2">
      <c r="A232" s="1" t="s">
        <v>476</v>
      </c>
      <c r="B232" s="3">
        <v>44376</v>
      </c>
      <c r="C232" t="s">
        <v>477</v>
      </c>
      <c r="D232" t="s">
        <v>187</v>
      </c>
      <c r="E232">
        <v>5</v>
      </c>
      <c r="F232" s="1" t="s">
        <v>6196</v>
      </c>
      <c r="G232" t="s">
        <v>6199</v>
      </c>
      <c r="H232">
        <v>0.2</v>
      </c>
      <c r="I232">
        <v>3.5849999999999995</v>
      </c>
      <c r="J232" s="2">
        <v>17.924999999999997</v>
      </c>
      <c r="K232" t="str">
        <f>VLOOKUP(orders[[#This Row],[Customer ID]],'Customer Info'!$A:$I,2,FALSE)</f>
        <v>Beltran Mathon</v>
      </c>
      <c r="L232" t="str">
        <f>IF(VLOOKUP(orders[[#This Row],[Customer ID]],'Customer Info'!$A:$I,3,FALSE)=0, "N/A", VLOOKUP(orders[[#This Row],[Customer ID]],'Customer Info'!$A:$I,3,FALSE))</f>
        <v>bmathon6c@barnesandnoble.com</v>
      </c>
      <c r="M232" t="str">
        <f>IF(VLOOKUP(orders[[#This Row],[Customer ID]],'Customer Info'!$A:$I,4,FALSE)=0, "N/A", VLOOKUP(orders[[#This Row],[Customer ID]],'Customer Info'!$A:$I,4,FALSE))</f>
        <v>+1 (916) 915-5069</v>
      </c>
      <c r="N232" t="str">
        <f>VLOOKUP(orders[[#This Row],[Customer ID]],'Customer Info'!$A:$I,5,FALSE)</f>
        <v>6131 Huxley Pass</v>
      </c>
      <c r="O232" t="str">
        <f>VLOOKUP(orders[[#This Row],[Customer ID]],'Customer Info'!$A:$I,6,FALSE)</f>
        <v>Sacramento</v>
      </c>
      <c r="P232" t="str">
        <f>VLOOKUP(orders[[#This Row],[Customer ID]],'Customer Info'!$A:$I,7,FALSE)</f>
        <v>United States</v>
      </c>
      <c r="Q232">
        <f>VLOOKUP(orders[[#This Row],[Customer ID]],'Customer Info'!$A:$I,8,FALSE)</f>
        <v>94291</v>
      </c>
      <c r="R232" s="2" t="str">
        <f>VLOOKUP(orders[[#This Row],[Customer ID]],'Customer Info'!$A:$I,9,FALSE)</f>
        <v>No</v>
      </c>
    </row>
    <row r="233" spans="1:18" x14ac:dyDescent="0.2">
      <c r="A233" s="1" t="s">
        <v>478</v>
      </c>
      <c r="B233" s="3">
        <v>44282</v>
      </c>
      <c r="C233" t="s">
        <v>479</v>
      </c>
      <c r="D233" t="s">
        <v>82</v>
      </c>
      <c r="E233">
        <v>2</v>
      </c>
      <c r="F233" s="1" t="s">
        <v>6201</v>
      </c>
      <c r="G233" t="s">
        <v>6197</v>
      </c>
      <c r="H233">
        <v>0.2</v>
      </c>
      <c r="I233">
        <v>4.3650000000000002</v>
      </c>
      <c r="J233" s="2">
        <v>8.73</v>
      </c>
      <c r="K233" t="str">
        <f>VLOOKUP(orders[[#This Row],[Customer ID]],'Customer Info'!$A:$I,2,FALSE)</f>
        <v>Kristos Streight</v>
      </c>
      <c r="L233" t="str">
        <f>IF(VLOOKUP(orders[[#This Row],[Customer ID]],'Customer Info'!$A:$I,3,FALSE)=0, "N/A", VLOOKUP(orders[[#This Row],[Customer ID]],'Customer Info'!$A:$I,3,FALSE))</f>
        <v>kstreight6d@about.com</v>
      </c>
      <c r="M233" t="str">
        <f>IF(VLOOKUP(orders[[#This Row],[Customer ID]],'Customer Info'!$A:$I,4,FALSE)=0, "N/A", VLOOKUP(orders[[#This Row],[Customer ID]],'Customer Info'!$A:$I,4,FALSE))</f>
        <v>+1 (570) 873-3891</v>
      </c>
      <c r="N233" t="str">
        <f>VLOOKUP(orders[[#This Row],[Customer ID]],'Customer Info'!$A:$I,5,FALSE)</f>
        <v>5 Anderson Court</v>
      </c>
      <c r="O233" t="str">
        <f>VLOOKUP(orders[[#This Row],[Customer ID]],'Customer Info'!$A:$I,6,FALSE)</f>
        <v>Wilkes Barre</v>
      </c>
      <c r="P233" t="str">
        <f>VLOOKUP(orders[[#This Row],[Customer ID]],'Customer Info'!$A:$I,7,FALSE)</f>
        <v>United States</v>
      </c>
      <c r="Q233">
        <f>VLOOKUP(orders[[#This Row],[Customer ID]],'Customer Info'!$A:$I,8,FALSE)</f>
        <v>18706</v>
      </c>
      <c r="R233" s="2" t="str">
        <f>VLOOKUP(orders[[#This Row],[Customer ID]],'Customer Info'!$A:$I,9,FALSE)</f>
        <v>No</v>
      </c>
    </row>
    <row r="234" spans="1:18" x14ac:dyDescent="0.2">
      <c r="A234" s="1" t="s">
        <v>480</v>
      </c>
      <c r="B234" s="3">
        <v>44496</v>
      </c>
      <c r="C234" t="s">
        <v>481</v>
      </c>
      <c r="D234" t="s">
        <v>176</v>
      </c>
      <c r="E234">
        <v>2</v>
      </c>
      <c r="F234" s="1" t="s">
        <v>6198</v>
      </c>
      <c r="G234" t="s">
        <v>6197</v>
      </c>
      <c r="H234">
        <v>2.5</v>
      </c>
      <c r="I234">
        <v>25.874999999999996</v>
      </c>
      <c r="J234" s="2">
        <v>51.749999999999993</v>
      </c>
      <c r="K234" t="str">
        <f>VLOOKUP(orders[[#This Row],[Customer ID]],'Customer Info'!$A:$I,2,FALSE)</f>
        <v>Portie Cutchie</v>
      </c>
      <c r="L234" t="str">
        <f>IF(VLOOKUP(orders[[#This Row],[Customer ID]],'Customer Info'!$A:$I,3,FALSE)=0, "N/A", VLOOKUP(orders[[#This Row],[Customer ID]],'Customer Info'!$A:$I,3,FALSE))</f>
        <v>pcutchie6e@globo.com</v>
      </c>
      <c r="M234" t="str">
        <f>IF(VLOOKUP(orders[[#This Row],[Customer ID]],'Customer Info'!$A:$I,4,FALSE)=0, "N/A", VLOOKUP(orders[[#This Row],[Customer ID]],'Customer Info'!$A:$I,4,FALSE))</f>
        <v>+1 (336) 679-7755</v>
      </c>
      <c r="N234" t="str">
        <f>VLOOKUP(orders[[#This Row],[Customer ID]],'Customer Info'!$A:$I,5,FALSE)</f>
        <v>5 Esch Parkway</v>
      </c>
      <c r="O234" t="str">
        <f>VLOOKUP(orders[[#This Row],[Customer ID]],'Customer Info'!$A:$I,6,FALSE)</f>
        <v>Greensboro</v>
      </c>
      <c r="P234" t="str">
        <f>VLOOKUP(orders[[#This Row],[Customer ID]],'Customer Info'!$A:$I,7,FALSE)</f>
        <v>United States</v>
      </c>
      <c r="Q234">
        <f>VLOOKUP(orders[[#This Row],[Customer ID]],'Customer Info'!$A:$I,8,FALSE)</f>
        <v>27499</v>
      </c>
      <c r="R234" s="2" t="str">
        <f>VLOOKUP(orders[[#This Row],[Customer ID]],'Customer Info'!$A:$I,9,FALSE)</f>
        <v>No</v>
      </c>
    </row>
    <row r="235" spans="1:18" x14ac:dyDescent="0.2">
      <c r="A235" s="1" t="s">
        <v>482</v>
      </c>
      <c r="B235" s="3">
        <v>43628</v>
      </c>
      <c r="C235" t="s">
        <v>483</v>
      </c>
      <c r="D235" t="s">
        <v>82</v>
      </c>
      <c r="E235">
        <v>2</v>
      </c>
      <c r="F235" s="1" t="s">
        <v>6201</v>
      </c>
      <c r="G235" t="s">
        <v>6197</v>
      </c>
      <c r="H235">
        <v>0.2</v>
      </c>
      <c r="I235">
        <v>4.3650000000000002</v>
      </c>
      <c r="J235" s="2">
        <v>8.73</v>
      </c>
      <c r="K235" t="str">
        <f>VLOOKUP(orders[[#This Row],[Customer ID]],'Customer Info'!$A:$I,2,FALSE)</f>
        <v>Sinclare Edsell</v>
      </c>
      <c r="L235" t="str">
        <f>IF(VLOOKUP(orders[[#This Row],[Customer ID]],'Customer Info'!$A:$I,3,FALSE)=0, "N/A", VLOOKUP(orders[[#This Row],[Customer ID]],'Customer Info'!$A:$I,3,FALSE))</f>
        <v>N/A</v>
      </c>
      <c r="M235" t="str">
        <f>IF(VLOOKUP(orders[[#This Row],[Customer ID]],'Customer Info'!$A:$I,4,FALSE)=0, "N/A", VLOOKUP(orders[[#This Row],[Customer ID]],'Customer Info'!$A:$I,4,FALSE))</f>
        <v>+1 (302) 746-8950</v>
      </c>
      <c r="N235" t="str">
        <f>VLOOKUP(orders[[#This Row],[Customer ID]],'Customer Info'!$A:$I,5,FALSE)</f>
        <v>226 Harper Place</v>
      </c>
      <c r="O235" t="str">
        <f>VLOOKUP(orders[[#This Row],[Customer ID]],'Customer Info'!$A:$I,6,FALSE)</f>
        <v>Newark</v>
      </c>
      <c r="P235" t="str">
        <f>VLOOKUP(orders[[#This Row],[Customer ID]],'Customer Info'!$A:$I,7,FALSE)</f>
        <v>United States</v>
      </c>
      <c r="Q235">
        <f>VLOOKUP(orders[[#This Row],[Customer ID]],'Customer Info'!$A:$I,8,FALSE)</f>
        <v>19725</v>
      </c>
      <c r="R235" s="2" t="str">
        <f>VLOOKUP(orders[[#This Row],[Customer ID]],'Customer Info'!$A:$I,9,FALSE)</f>
        <v>Yes</v>
      </c>
    </row>
    <row r="236" spans="1:18" x14ac:dyDescent="0.2">
      <c r="A236" s="1" t="s">
        <v>484</v>
      </c>
      <c r="B236" s="3">
        <v>44010</v>
      </c>
      <c r="C236" t="s">
        <v>485</v>
      </c>
      <c r="D236" t="s">
        <v>24</v>
      </c>
      <c r="E236">
        <v>5</v>
      </c>
      <c r="F236" s="1" t="s">
        <v>6201</v>
      </c>
      <c r="G236" t="s">
        <v>6199</v>
      </c>
      <c r="H236">
        <v>0.2</v>
      </c>
      <c r="I236">
        <v>4.7549999999999999</v>
      </c>
      <c r="J236" s="2">
        <v>23.774999999999999</v>
      </c>
      <c r="K236" t="str">
        <f>VLOOKUP(orders[[#This Row],[Customer ID]],'Customer Info'!$A:$I,2,FALSE)</f>
        <v>Conny Gheraldi</v>
      </c>
      <c r="L236" t="str">
        <f>IF(VLOOKUP(orders[[#This Row],[Customer ID]],'Customer Info'!$A:$I,3,FALSE)=0, "N/A", VLOOKUP(orders[[#This Row],[Customer ID]],'Customer Info'!$A:$I,3,FALSE))</f>
        <v>cgheraldi6g@opera.com</v>
      </c>
      <c r="M236" t="str">
        <f>IF(VLOOKUP(orders[[#This Row],[Customer ID]],'Customer Info'!$A:$I,4,FALSE)=0, "N/A", VLOOKUP(orders[[#This Row],[Customer ID]],'Customer Info'!$A:$I,4,FALSE))</f>
        <v>+44 (494) 875-2364</v>
      </c>
      <c r="N236" t="str">
        <f>VLOOKUP(orders[[#This Row],[Customer ID]],'Customer Info'!$A:$I,5,FALSE)</f>
        <v>28998 Cottonwood Point</v>
      </c>
      <c r="O236" t="str">
        <f>VLOOKUP(orders[[#This Row],[Customer ID]],'Customer Info'!$A:$I,6,FALSE)</f>
        <v>Kinloch</v>
      </c>
      <c r="P236" t="str">
        <f>VLOOKUP(orders[[#This Row],[Customer ID]],'Customer Info'!$A:$I,7,FALSE)</f>
        <v>United Kingdom</v>
      </c>
      <c r="Q236" t="str">
        <f>VLOOKUP(orders[[#This Row],[Customer ID]],'Customer Info'!$A:$I,8,FALSE)</f>
        <v>PH43</v>
      </c>
      <c r="R236" s="2" t="str">
        <f>VLOOKUP(orders[[#This Row],[Customer ID]],'Customer Info'!$A:$I,9,FALSE)</f>
        <v>No</v>
      </c>
    </row>
    <row r="237" spans="1:18" x14ac:dyDescent="0.2">
      <c r="A237" s="1" t="s">
        <v>486</v>
      </c>
      <c r="B237" s="3">
        <v>44278</v>
      </c>
      <c r="C237" t="s">
        <v>487</v>
      </c>
      <c r="D237" t="s">
        <v>69</v>
      </c>
      <c r="E237">
        <v>5</v>
      </c>
      <c r="F237" s="1" t="s">
        <v>6200</v>
      </c>
      <c r="G237" t="s">
        <v>6197</v>
      </c>
      <c r="H237">
        <v>0.2</v>
      </c>
      <c r="I237">
        <v>4.125</v>
      </c>
      <c r="J237" s="2">
        <v>20.625</v>
      </c>
      <c r="K237" t="str">
        <f>VLOOKUP(orders[[#This Row],[Customer ID]],'Customer Info'!$A:$I,2,FALSE)</f>
        <v>Beryle Kenwell</v>
      </c>
      <c r="L237" t="str">
        <f>IF(VLOOKUP(orders[[#This Row],[Customer ID]],'Customer Info'!$A:$I,3,FALSE)=0, "N/A", VLOOKUP(orders[[#This Row],[Customer ID]],'Customer Info'!$A:$I,3,FALSE))</f>
        <v>bkenwell6h@over-blog.com</v>
      </c>
      <c r="M237" t="str">
        <f>IF(VLOOKUP(orders[[#This Row],[Customer ID]],'Customer Info'!$A:$I,4,FALSE)=0, "N/A", VLOOKUP(orders[[#This Row],[Customer ID]],'Customer Info'!$A:$I,4,FALSE))</f>
        <v>+1 (808) 836-6023</v>
      </c>
      <c r="N237" t="str">
        <f>VLOOKUP(orders[[#This Row],[Customer ID]],'Customer Info'!$A:$I,5,FALSE)</f>
        <v>62 Dayton Drive</v>
      </c>
      <c r="O237" t="str">
        <f>VLOOKUP(orders[[#This Row],[Customer ID]],'Customer Info'!$A:$I,6,FALSE)</f>
        <v>Honolulu</v>
      </c>
      <c r="P237" t="str">
        <f>VLOOKUP(orders[[#This Row],[Customer ID]],'Customer Info'!$A:$I,7,FALSE)</f>
        <v>United States</v>
      </c>
      <c r="Q237">
        <f>VLOOKUP(orders[[#This Row],[Customer ID]],'Customer Info'!$A:$I,8,FALSE)</f>
        <v>96825</v>
      </c>
      <c r="R237" s="2" t="str">
        <f>VLOOKUP(orders[[#This Row],[Customer ID]],'Customer Info'!$A:$I,9,FALSE)</f>
        <v>No</v>
      </c>
    </row>
    <row r="238" spans="1:18" x14ac:dyDescent="0.2">
      <c r="A238" s="1" t="s">
        <v>488</v>
      </c>
      <c r="B238" s="3">
        <v>44602</v>
      </c>
      <c r="C238" t="s">
        <v>489</v>
      </c>
      <c r="D238" t="s">
        <v>109</v>
      </c>
      <c r="E238">
        <v>1</v>
      </c>
      <c r="F238" s="1" t="s">
        <v>6201</v>
      </c>
      <c r="G238" t="s">
        <v>6199</v>
      </c>
      <c r="H238">
        <v>2.5</v>
      </c>
      <c r="I238">
        <v>36.454999999999998</v>
      </c>
      <c r="J238" s="2">
        <v>36.454999999999998</v>
      </c>
      <c r="K238" t="str">
        <f>VLOOKUP(orders[[#This Row],[Customer ID]],'Customer Info'!$A:$I,2,FALSE)</f>
        <v>Tomas Sutty</v>
      </c>
      <c r="L238" t="str">
        <f>IF(VLOOKUP(orders[[#This Row],[Customer ID]],'Customer Info'!$A:$I,3,FALSE)=0, "N/A", VLOOKUP(orders[[#This Row],[Customer ID]],'Customer Info'!$A:$I,3,FALSE))</f>
        <v>tsutty6i@google.es</v>
      </c>
      <c r="M238" t="str">
        <f>IF(VLOOKUP(orders[[#This Row],[Customer ID]],'Customer Info'!$A:$I,4,FALSE)=0, "N/A", VLOOKUP(orders[[#This Row],[Customer ID]],'Customer Info'!$A:$I,4,FALSE))</f>
        <v>+1 (212) 586-1957</v>
      </c>
      <c r="N238" t="str">
        <f>VLOOKUP(orders[[#This Row],[Customer ID]],'Customer Info'!$A:$I,5,FALSE)</f>
        <v>736 Mosinee Court</v>
      </c>
      <c r="O238" t="str">
        <f>VLOOKUP(orders[[#This Row],[Customer ID]],'Customer Info'!$A:$I,6,FALSE)</f>
        <v>New York City</v>
      </c>
      <c r="P238" t="str">
        <f>VLOOKUP(orders[[#This Row],[Customer ID]],'Customer Info'!$A:$I,7,FALSE)</f>
        <v>United States</v>
      </c>
      <c r="Q238">
        <f>VLOOKUP(orders[[#This Row],[Customer ID]],'Customer Info'!$A:$I,8,FALSE)</f>
        <v>10150</v>
      </c>
      <c r="R238" s="2" t="str">
        <f>VLOOKUP(orders[[#This Row],[Customer ID]],'Customer Info'!$A:$I,9,FALSE)</f>
        <v>No</v>
      </c>
    </row>
    <row r="239" spans="1:18" x14ac:dyDescent="0.2">
      <c r="A239" s="1" t="s">
        <v>490</v>
      </c>
      <c r="B239" s="3">
        <v>43571</v>
      </c>
      <c r="C239" t="s">
        <v>491</v>
      </c>
      <c r="D239" t="s">
        <v>109</v>
      </c>
      <c r="E239">
        <v>5</v>
      </c>
      <c r="F239" s="1" t="s">
        <v>6201</v>
      </c>
      <c r="G239" t="s">
        <v>6199</v>
      </c>
      <c r="H239">
        <v>2.5</v>
      </c>
      <c r="I239">
        <v>36.454999999999998</v>
      </c>
      <c r="J239" s="2">
        <v>182.27499999999998</v>
      </c>
      <c r="K239" t="str">
        <f>VLOOKUP(orders[[#This Row],[Customer ID]],'Customer Info'!$A:$I,2,FALSE)</f>
        <v>Samuele Ales0</v>
      </c>
      <c r="L239" t="str">
        <f>IF(VLOOKUP(orders[[#This Row],[Customer ID]],'Customer Info'!$A:$I,3,FALSE)=0, "N/A", VLOOKUP(orders[[#This Row],[Customer ID]],'Customer Info'!$A:$I,3,FALSE))</f>
        <v>N/A</v>
      </c>
      <c r="M239" t="str">
        <f>IF(VLOOKUP(orders[[#This Row],[Customer ID]],'Customer Info'!$A:$I,4,FALSE)=0, "N/A", VLOOKUP(orders[[#This Row],[Customer ID]],'Customer Info'!$A:$I,4,FALSE))</f>
        <v>N/A</v>
      </c>
      <c r="N239" t="str">
        <f>VLOOKUP(orders[[#This Row],[Customer ID]],'Customer Info'!$A:$I,5,FALSE)</f>
        <v>0023 Westport Terrace</v>
      </c>
      <c r="O239" t="str">
        <f>VLOOKUP(orders[[#This Row],[Customer ID]],'Customer Info'!$A:$I,6,FALSE)</f>
        <v>Ballinroad</v>
      </c>
      <c r="P239" t="str">
        <f>VLOOKUP(orders[[#This Row],[Customer ID]],'Customer Info'!$A:$I,7,FALSE)</f>
        <v>Ireland</v>
      </c>
      <c r="Q239" t="str">
        <f>VLOOKUP(orders[[#This Row],[Customer ID]],'Customer Info'!$A:$I,8,FALSE)</f>
        <v>D07</v>
      </c>
      <c r="R239" s="2" t="str">
        <f>VLOOKUP(orders[[#This Row],[Customer ID]],'Customer Info'!$A:$I,9,FALSE)</f>
        <v>No</v>
      </c>
    </row>
    <row r="240" spans="1:18" x14ac:dyDescent="0.2">
      <c r="A240" s="1" t="s">
        <v>492</v>
      </c>
      <c r="B240" s="3">
        <v>43873</v>
      </c>
      <c r="C240" t="s">
        <v>493</v>
      </c>
      <c r="D240" t="s">
        <v>114</v>
      </c>
      <c r="E240">
        <v>3</v>
      </c>
      <c r="F240" s="1" t="s">
        <v>6201</v>
      </c>
      <c r="G240" t="s">
        <v>6202</v>
      </c>
      <c r="H240">
        <v>2.5</v>
      </c>
      <c r="I240">
        <v>29.784999999999997</v>
      </c>
      <c r="J240" s="2">
        <v>89.35499999999999</v>
      </c>
      <c r="K240" t="str">
        <f>VLOOKUP(orders[[#This Row],[Customer ID]],'Customer Info'!$A:$I,2,FALSE)</f>
        <v>Carlie Harce</v>
      </c>
      <c r="L240" t="str">
        <f>IF(VLOOKUP(orders[[#This Row],[Customer ID]],'Customer Info'!$A:$I,3,FALSE)=0, "N/A", VLOOKUP(orders[[#This Row],[Customer ID]],'Customer Info'!$A:$I,3,FALSE))</f>
        <v>charce6k@cafepress.com</v>
      </c>
      <c r="M240" t="str">
        <f>IF(VLOOKUP(orders[[#This Row],[Customer ID]],'Customer Info'!$A:$I,4,FALSE)=0, "N/A", VLOOKUP(orders[[#This Row],[Customer ID]],'Customer Info'!$A:$I,4,FALSE))</f>
        <v>+353 (444) 423-0673</v>
      </c>
      <c r="N240" t="str">
        <f>VLOOKUP(orders[[#This Row],[Customer ID]],'Customer Info'!$A:$I,5,FALSE)</f>
        <v>8 Melrose Center</v>
      </c>
      <c r="O240" t="str">
        <f>VLOOKUP(orders[[#This Row],[Customer ID]],'Customer Info'!$A:$I,6,FALSE)</f>
        <v>D煤n Laoghaire</v>
      </c>
      <c r="P240" t="str">
        <f>VLOOKUP(orders[[#This Row],[Customer ID]],'Customer Info'!$A:$I,7,FALSE)</f>
        <v>Ireland</v>
      </c>
      <c r="Q240" t="str">
        <f>VLOOKUP(orders[[#This Row],[Customer ID]],'Customer Info'!$A:$I,8,FALSE)</f>
        <v>A96</v>
      </c>
      <c r="R240" s="2" t="str">
        <f>VLOOKUP(orders[[#This Row],[Customer ID]],'Customer Info'!$A:$I,9,FALSE)</f>
        <v>No</v>
      </c>
    </row>
    <row r="241" spans="1:18" x14ac:dyDescent="0.2">
      <c r="A241" s="1" t="s">
        <v>494</v>
      </c>
      <c r="B241" s="3">
        <v>44563</v>
      </c>
      <c r="C241" t="s">
        <v>495</v>
      </c>
      <c r="D241" t="s">
        <v>187</v>
      </c>
      <c r="E241">
        <v>1</v>
      </c>
      <c r="F241" s="1" t="s">
        <v>6196</v>
      </c>
      <c r="G241" t="s">
        <v>6199</v>
      </c>
      <c r="H241">
        <v>0.2</v>
      </c>
      <c r="I241">
        <v>3.5849999999999995</v>
      </c>
      <c r="J241" s="2">
        <v>3.5849999999999995</v>
      </c>
      <c r="K241" t="str">
        <f>VLOOKUP(orders[[#This Row],[Customer ID]],'Customer Info'!$A:$I,2,FALSE)</f>
        <v>Craggy Bril</v>
      </c>
      <c r="L241" t="str">
        <f>IF(VLOOKUP(orders[[#This Row],[Customer ID]],'Customer Info'!$A:$I,3,FALSE)=0, "N/A", VLOOKUP(orders[[#This Row],[Customer ID]],'Customer Info'!$A:$I,3,FALSE))</f>
        <v>N/A</v>
      </c>
      <c r="M241" t="str">
        <f>IF(VLOOKUP(orders[[#This Row],[Customer ID]],'Customer Info'!$A:$I,4,FALSE)=0, "N/A", VLOOKUP(orders[[#This Row],[Customer ID]],'Customer Info'!$A:$I,4,FALSE))</f>
        <v>+1 (513) 461-0440</v>
      </c>
      <c r="N241" t="str">
        <f>VLOOKUP(orders[[#This Row],[Customer ID]],'Customer Info'!$A:$I,5,FALSE)</f>
        <v>955 Ridge Oak Street</v>
      </c>
      <c r="O241" t="str">
        <f>VLOOKUP(orders[[#This Row],[Customer ID]],'Customer Info'!$A:$I,6,FALSE)</f>
        <v>Cincinnati</v>
      </c>
      <c r="P241" t="str">
        <f>VLOOKUP(orders[[#This Row],[Customer ID]],'Customer Info'!$A:$I,7,FALSE)</f>
        <v>United States</v>
      </c>
      <c r="Q241">
        <f>VLOOKUP(orders[[#This Row],[Customer ID]],'Customer Info'!$A:$I,8,FALSE)</f>
        <v>45218</v>
      </c>
      <c r="R241" s="2" t="str">
        <f>VLOOKUP(orders[[#This Row],[Customer ID]],'Customer Info'!$A:$I,9,FALSE)</f>
        <v>Yes</v>
      </c>
    </row>
    <row r="242" spans="1:18" x14ac:dyDescent="0.2">
      <c r="A242" s="1" t="s">
        <v>496</v>
      </c>
      <c r="B242" s="3">
        <v>44172</v>
      </c>
      <c r="C242" t="s">
        <v>497</v>
      </c>
      <c r="D242" t="s">
        <v>46</v>
      </c>
      <c r="E242">
        <v>2</v>
      </c>
      <c r="F242" s="1" t="s">
        <v>6196</v>
      </c>
      <c r="G242" t="s">
        <v>6197</v>
      </c>
      <c r="H242">
        <v>2.5</v>
      </c>
      <c r="I242">
        <v>22.884999999999998</v>
      </c>
      <c r="J242" s="2">
        <v>45.769999999999996</v>
      </c>
      <c r="K242" t="str">
        <f>VLOOKUP(orders[[#This Row],[Customer ID]],'Customer Info'!$A:$I,2,FALSE)</f>
        <v>Friederike Drysdale</v>
      </c>
      <c r="L242" t="str">
        <f>IF(VLOOKUP(orders[[#This Row],[Customer ID]],'Customer Info'!$A:$I,3,FALSE)=0, "N/A", VLOOKUP(orders[[#This Row],[Customer ID]],'Customer Info'!$A:$I,3,FALSE))</f>
        <v>fdrysdale6m@symantec.com</v>
      </c>
      <c r="M242" t="str">
        <f>IF(VLOOKUP(orders[[#This Row],[Customer ID]],'Customer Info'!$A:$I,4,FALSE)=0, "N/A", VLOOKUP(orders[[#This Row],[Customer ID]],'Customer Info'!$A:$I,4,FALSE))</f>
        <v>+1 (989) 215-5282</v>
      </c>
      <c r="N242" t="str">
        <f>VLOOKUP(orders[[#This Row],[Customer ID]],'Customer Info'!$A:$I,5,FALSE)</f>
        <v>0229 Hovde Hill</v>
      </c>
      <c r="O242" t="str">
        <f>VLOOKUP(orders[[#This Row],[Customer ID]],'Customer Info'!$A:$I,6,FALSE)</f>
        <v>Midland</v>
      </c>
      <c r="P242" t="str">
        <f>VLOOKUP(orders[[#This Row],[Customer ID]],'Customer Info'!$A:$I,7,FALSE)</f>
        <v>United States</v>
      </c>
      <c r="Q242">
        <f>VLOOKUP(orders[[#This Row],[Customer ID]],'Customer Info'!$A:$I,8,FALSE)</f>
        <v>48670</v>
      </c>
      <c r="R242" s="2" t="str">
        <f>VLOOKUP(orders[[#This Row],[Customer ID]],'Customer Info'!$A:$I,9,FALSE)</f>
        <v>Yes</v>
      </c>
    </row>
    <row r="243" spans="1:18" x14ac:dyDescent="0.2">
      <c r="A243" s="1" t="s">
        <v>498</v>
      </c>
      <c r="B243" s="3">
        <v>43881</v>
      </c>
      <c r="C243" t="s">
        <v>499</v>
      </c>
      <c r="D243" t="s">
        <v>142</v>
      </c>
      <c r="E243">
        <v>4</v>
      </c>
      <c r="F243" s="1" t="s">
        <v>6200</v>
      </c>
      <c r="G243" t="s">
        <v>6199</v>
      </c>
      <c r="H243">
        <v>1</v>
      </c>
      <c r="I243">
        <v>14.85</v>
      </c>
      <c r="J243" s="2">
        <v>59.4</v>
      </c>
      <c r="K243" t="str">
        <f>VLOOKUP(orders[[#This Row],[Customer ID]],'Customer Info'!$A:$I,2,FALSE)</f>
        <v>Devon Magowan</v>
      </c>
      <c r="L243" t="str">
        <f>IF(VLOOKUP(orders[[#This Row],[Customer ID]],'Customer Info'!$A:$I,3,FALSE)=0, "N/A", VLOOKUP(orders[[#This Row],[Customer ID]],'Customer Info'!$A:$I,3,FALSE))</f>
        <v>dmagowan6n@fc2.com</v>
      </c>
      <c r="M243" t="str">
        <f>IF(VLOOKUP(orders[[#This Row],[Customer ID]],'Customer Info'!$A:$I,4,FALSE)=0, "N/A", VLOOKUP(orders[[#This Row],[Customer ID]],'Customer Info'!$A:$I,4,FALSE))</f>
        <v>+1 (307) 159-5237</v>
      </c>
      <c r="N243" t="str">
        <f>VLOOKUP(orders[[#This Row],[Customer ID]],'Customer Info'!$A:$I,5,FALSE)</f>
        <v>42 Sloan Way</v>
      </c>
      <c r="O243" t="str">
        <f>VLOOKUP(orders[[#This Row],[Customer ID]],'Customer Info'!$A:$I,6,FALSE)</f>
        <v>Cheyenne</v>
      </c>
      <c r="P243" t="str">
        <f>VLOOKUP(orders[[#This Row],[Customer ID]],'Customer Info'!$A:$I,7,FALSE)</f>
        <v>United States</v>
      </c>
      <c r="Q243">
        <f>VLOOKUP(orders[[#This Row],[Customer ID]],'Customer Info'!$A:$I,8,FALSE)</f>
        <v>82007</v>
      </c>
      <c r="R243" s="2" t="str">
        <f>VLOOKUP(orders[[#This Row],[Customer ID]],'Customer Info'!$A:$I,9,FALSE)</f>
        <v>No</v>
      </c>
    </row>
    <row r="244" spans="1:18" x14ac:dyDescent="0.2">
      <c r="A244" s="1" t="s">
        <v>500</v>
      </c>
      <c r="B244" s="3">
        <v>43993</v>
      </c>
      <c r="C244" t="s">
        <v>501</v>
      </c>
      <c r="D244" t="s">
        <v>176</v>
      </c>
      <c r="E244">
        <v>6</v>
      </c>
      <c r="F244" s="1" t="s">
        <v>6198</v>
      </c>
      <c r="G244" t="s">
        <v>6197</v>
      </c>
      <c r="H244">
        <v>2.5</v>
      </c>
      <c r="I244">
        <v>25.874999999999996</v>
      </c>
      <c r="J244" s="2">
        <v>155.24999999999997</v>
      </c>
      <c r="K244" t="str">
        <f>VLOOKUP(orders[[#This Row],[Customer ID]],'Customer Info'!$A:$I,2,FALSE)</f>
        <v>Codi Littrell</v>
      </c>
      <c r="L244" t="str">
        <f>IF(VLOOKUP(orders[[#This Row],[Customer ID]],'Customer Info'!$A:$I,3,FALSE)=0, "N/A", VLOOKUP(orders[[#This Row],[Customer ID]],'Customer Info'!$A:$I,3,FALSE))</f>
        <v>N/A</v>
      </c>
      <c r="M244" t="str">
        <f>IF(VLOOKUP(orders[[#This Row],[Customer ID]],'Customer Info'!$A:$I,4,FALSE)=0, "N/A", VLOOKUP(orders[[#This Row],[Customer ID]],'Customer Info'!$A:$I,4,FALSE))</f>
        <v>N/A</v>
      </c>
      <c r="N244" t="str">
        <f>VLOOKUP(orders[[#This Row],[Customer ID]],'Customer Info'!$A:$I,5,FALSE)</f>
        <v>3 Colorado Lane</v>
      </c>
      <c r="O244" t="str">
        <f>VLOOKUP(orders[[#This Row],[Customer ID]],'Customer Info'!$A:$I,6,FALSE)</f>
        <v>Atlanta</v>
      </c>
      <c r="P244" t="str">
        <f>VLOOKUP(orders[[#This Row],[Customer ID]],'Customer Info'!$A:$I,7,FALSE)</f>
        <v>United States</v>
      </c>
      <c r="Q244">
        <f>VLOOKUP(orders[[#This Row],[Customer ID]],'Customer Info'!$A:$I,8,FALSE)</f>
        <v>31119</v>
      </c>
      <c r="R244" s="2" t="str">
        <f>VLOOKUP(orders[[#This Row],[Customer ID]],'Customer Info'!$A:$I,9,FALSE)</f>
        <v>Yes</v>
      </c>
    </row>
    <row r="245" spans="1:18" x14ac:dyDescent="0.2">
      <c r="A245" s="1" t="s">
        <v>502</v>
      </c>
      <c r="B245" s="3">
        <v>44082</v>
      </c>
      <c r="C245" t="s">
        <v>503</v>
      </c>
      <c r="D245" t="s">
        <v>46</v>
      </c>
      <c r="E245">
        <v>2</v>
      </c>
      <c r="F245" s="1" t="s">
        <v>6196</v>
      </c>
      <c r="G245" t="s">
        <v>6197</v>
      </c>
      <c r="H245">
        <v>2.5</v>
      </c>
      <c r="I245">
        <v>22.884999999999998</v>
      </c>
      <c r="J245" s="2">
        <v>45.769999999999996</v>
      </c>
      <c r="K245" t="str">
        <f>VLOOKUP(orders[[#This Row],[Customer ID]],'Customer Info'!$A:$I,2,FALSE)</f>
        <v>Christel Speak</v>
      </c>
      <c r="L245" t="str">
        <f>IF(VLOOKUP(orders[[#This Row],[Customer ID]],'Customer Info'!$A:$I,3,FALSE)=0, "N/A", VLOOKUP(orders[[#This Row],[Customer ID]],'Customer Info'!$A:$I,3,FALSE))</f>
        <v>N/A</v>
      </c>
      <c r="M245" t="str">
        <f>IF(VLOOKUP(orders[[#This Row],[Customer ID]],'Customer Info'!$A:$I,4,FALSE)=0, "N/A", VLOOKUP(orders[[#This Row],[Customer ID]],'Customer Info'!$A:$I,4,FALSE))</f>
        <v>+1 (678) 222-0967</v>
      </c>
      <c r="N245" t="str">
        <f>VLOOKUP(orders[[#This Row],[Customer ID]],'Customer Info'!$A:$I,5,FALSE)</f>
        <v>8 Crowley Place</v>
      </c>
      <c r="O245" t="str">
        <f>VLOOKUP(orders[[#This Row],[Customer ID]],'Customer Info'!$A:$I,6,FALSE)</f>
        <v>Duluth</v>
      </c>
      <c r="P245" t="str">
        <f>VLOOKUP(orders[[#This Row],[Customer ID]],'Customer Info'!$A:$I,7,FALSE)</f>
        <v>United States</v>
      </c>
      <c r="Q245">
        <f>VLOOKUP(orders[[#This Row],[Customer ID]],'Customer Info'!$A:$I,8,FALSE)</f>
        <v>30096</v>
      </c>
      <c r="R245" s="2" t="str">
        <f>VLOOKUP(orders[[#This Row],[Customer ID]],'Customer Info'!$A:$I,9,FALSE)</f>
        <v>No</v>
      </c>
    </row>
    <row r="246" spans="1:18" x14ac:dyDescent="0.2">
      <c r="A246" s="1" t="s">
        <v>504</v>
      </c>
      <c r="B246" s="3">
        <v>43918</v>
      </c>
      <c r="C246" t="s">
        <v>505</v>
      </c>
      <c r="D246" t="s">
        <v>250</v>
      </c>
      <c r="E246">
        <v>3</v>
      </c>
      <c r="F246" s="1" t="s">
        <v>6200</v>
      </c>
      <c r="G246" t="s">
        <v>6202</v>
      </c>
      <c r="H246">
        <v>1</v>
      </c>
      <c r="I246">
        <v>12.15</v>
      </c>
      <c r="J246" s="2">
        <v>36.450000000000003</v>
      </c>
      <c r="K246" t="str">
        <f>VLOOKUP(orders[[#This Row],[Customer ID]],'Customer Info'!$A:$I,2,FALSE)</f>
        <v>Sibella Rushbrooke</v>
      </c>
      <c r="L246" t="str">
        <f>IF(VLOOKUP(orders[[#This Row],[Customer ID]],'Customer Info'!$A:$I,3,FALSE)=0, "N/A", VLOOKUP(orders[[#This Row],[Customer ID]],'Customer Info'!$A:$I,3,FALSE))</f>
        <v>srushbrooke6q@youku.com</v>
      </c>
      <c r="M246" t="str">
        <f>IF(VLOOKUP(orders[[#This Row],[Customer ID]],'Customer Info'!$A:$I,4,FALSE)=0, "N/A", VLOOKUP(orders[[#This Row],[Customer ID]],'Customer Info'!$A:$I,4,FALSE))</f>
        <v>+1 (916) 214-5665</v>
      </c>
      <c r="N246" t="str">
        <f>VLOOKUP(orders[[#This Row],[Customer ID]],'Customer Info'!$A:$I,5,FALSE)</f>
        <v>00901 Marquette Plaza</v>
      </c>
      <c r="O246" t="str">
        <f>VLOOKUP(orders[[#This Row],[Customer ID]],'Customer Info'!$A:$I,6,FALSE)</f>
        <v>Sacramento</v>
      </c>
      <c r="P246" t="str">
        <f>VLOOKUP(orders[[#This Row],[Customer ID]],'Customer Info'!$A:$I,7,FALSE)</f>
        <v>United States</v>
      </c>
      <c r="Q246">
        <f>VLOOKUP(orders[[#This Row],[Customer ID]],'Customer Info'!$A:$I,8,FALSE)</f>
        <v>94250</v>
      </c>
      <c r="R246" s="2" t="str">
        <f>VLOOKUP(orders[[#This Row],[Customer ID]],'Customer Info'!$A:$I,9,FALSE)</f>
        <v>Yes</v>
      </c>
    </row>
    <row r="247" spans="1:18" x14ac:dyDescent="0.2">
      <c r="A247" s="1" t="s">
        <v>506</v>
      </c>
      <c r="B247" s="3">
        <v>44114</v>
      </c>
      <c r="C247" t="s">
        <v>507</v>
      </c>
      <c r="D247" t="s">
        <v>21</v>
      </c>
      <c r="E247">
        <v>4</v>
      </c>
      <c r="F247" s="1" t="s">
        <v>6200</v>
      </c>
      <c r="G247" t="s">
        <v>6202</v>
      </c>
      <c r="H247">
        <v>0.5</v>
      </c>
      <c r="I247">
        <v>7.29</v>
      </c>
      <c r="J247" s="2">
        <v>29.16</v>
      </c>
      <c r="K247" t="str">
        <f>VLOOKUP(orders[[#This Row],[Customer ID]],'Customer Info'!$A:$I,2,FALSE)</f>
        <v>Tammie Drynan</v>
      </c>
      <c r="L247" t="str">
        <f>IF(VLOOKUP(orders[[#This Row],[Customer ID]],'Customer Info'!$A:$I,3,FALSE)=0, "N/A", VLOOKUP(orders[[#This Row],[Customer ID]],'Customer Info'!$A:$I,3,FALSE))</f>
        <v>tdrynan6r@deviantart.com</v>
      </c>
      <c r="M247" t="str">
        <f>IF(VLOOKUP(orders[[#This Row],[Customer ID]],'Customer Info'!$A:$I,4,FALSE)=0, "N/A", VLOOKUP(orders[[#This Row],[Customer ID]],'Customer Info'!$A:$I,4,FALSE))</f>
        <v>+1 (813) 619-0579</v>
      </c>
      <c r="N247" t="str">
        <f>VLOOKUP(orders[[#This Row],[Customer ID]],'Customer Info'!$A:$I,5,FALSE)</f>
        <v>5776 Coleman Circle</v>
      </c>
      <c r="O247" t="str">
        <f>VLOOKUP(orders[[#This Row],[Customer ID]],'Customer Info'!$A:$I,6,FALSE)</f>
        <v>Tampa</v>
      </c>
      <c r="P247" t="str">
        <f>VLOOKUP(orders[[#This Row],[Customer ID]],'Customer Info'!$A:$I,7,FALSE)</f>
        <v>United States</v>
      </c>
      <c r="Q247">
        <f>VLOOKUP(orders[[#This Row],[Customer ID]],'Customer Info'!$A:$I,8,FALSE)</f>
        <v>33661</v>
      </c>
      <c r="R247" s="2" t="str">
        <f>VLOOKUP(orders[[#This Row],[Customer ID]],'Customer Info'!$A:$I,9,FALSE)</f>
        <v>Yes</v>
      </c>
    </row>
    <row r="248" spans="1:18" x14ac:dyDescent="0.2">
      <c r="A248" s="1" t="s">
        <v>508</v>
      </c>
      <c r="B248" s="3">
        <v>44702</v>
      </c>
      <c r="C248" t="s">
        <v>509</v>
      </c>
      <c r="D248" t="s">
        <v>202</v>
      </c>
      <c r="E248">
        <v>4</v>
      </c>
      <c r="F248" s="1" t="s">
        <v>6201</v>
      </c>
      <c r="G248" t="s">
        <v>6197</v>
      </c>
      <c r="H248">
        <v>2.5</v>
      </c>
      <c r="I248">
        <v>33.464999999999996</v>
      </c>
      <c r="J248" s="2">
        <v>133.85999999999999</v>
      </c>
      <c r="K248" t="str">
        <f>VLOOKUP(orders[[#This Row],[Customer ID]],'Customer Info'!$A:$I,2,FALSE)</f>
        <v>Effie Yurkov</v>
      </c>
      <c r="L248" t="str">
        <f>IF(VLOOKUP(orders[[#This Row],[Customer ID]],'Customer Info'!$A:$I,3,FALSE)=0, "N/A", VLOOKUP(orders[[#This Row],[Customer ID]],'Customer Info'!$A:$I,3,FALSE))</f>
        <v>eyurkov6s@hud.gov</v>
      </c>
      <c r="M248" t="str">
        <f>IF(VLOOKUP(orders[[#This Row],[Customer ID]],'Customer Info'!$A:$I,4,FALSE)=0, "N/A", VLOOKUP(orders[[#This Row],[Customer ID]],'Customer Info'!$A:$I,4,FALSE))</f>
        <v>+1 (808) 320-5976</v>
      </c>
      <c r="N248" t="str">
        <f>VLOOKUP(orders[[#This Row],[Customer ID]],'Customer Info'!$A:$I,5,FALSE)</f>
        <v>970 Northport Pass</v>
      </c>
      <c r="O248" t="str">
        <f>VLOOKUP(orders[[#This Row],[Customer ID]],'Customer Info'!$A:$I,6,FALSE)</f>
        <v>Honolulu</v>
      </c>
      <c r="P248" t="str">
        <f>VLOOKUP(orders[[#This Row],[Customer ID]],'Customer Info'!$A:$I,7,FALSE)</f>
        <v>United States</v>
      </c>
      <c r="Q248">
        <f>VLOOKUP(orders[[#This Row],[Customer ID]],'Customer Info'!$A:$I,8,FALSE)</f>
        <v>96805</v>
      </c>
      <c r="R248" s="2" t="str">
        <f>VLOOKUP(orders[[#This Row],[Customer ID]],'Customer Info'!$A:$I,9,FALSE)</f>
        <v>No</v>
      </c>
    </row>
    <row r="249" spans="1:18" x14ac:dyDescent="0.2">
      <c r="A249" s="1" t="s">
        <v>510</v>
      </c>
      <c r="B249" s="3">
        <v>43951</v>
      </c>
      <c r="C249" t="s">
        <v>511</v>
      </c>
      <c r="D249" t="s">
        <v>24</v>
      </c>
      <c r="E249">
        <v>5</v>
      </c>
      <c r="F249" s="1" t="s">
        <v>6201</v>
      </c>
      <c r="G249" t="s">
        <v>6199</v>
      </c>
      <c r="H249">
        <v>0.2</v>
      </c>
      <c r="I249">
        <v>4.7549999999999999</v>
      </c>
      <c r="J249" s="2">
        <v>23.774999999999999</v>
      </c>
      <c r="K249" t="str">
        <f>VLOOKUP(orders[[#This Row],[Customer ID]],'Customer Info'!$A:$I,2,FALSE)</f>
        <v>Lexie Mallan</v>
      </c>
      <c r="L249" t="str">
        <f>IF(VLOOKUP(orders[[#This Row],[Customer ID]],'Customer Info'!$A:$I,3,FALSE)=0, "N/A", VLOOKUP(orders[[#This Row],[Customer ID]],'Customer Info'!$A:$I,3,FALSE))</f>
        <v>lmallan6t@state.gov</v>
      </c>
      <c r="M249" t="str">
        <f>IF(VLOOKUP(orders[[#This Row],[Customer ID]],'Customer Info'!$A:$I,4,FALSE)=0, "N/A", VLOOKUP(orders[[#This Row],[Customer ID]],'Customer Info'!$A:$I,4,FALSE))</f>
        <v>+1 (225) 484-4771</v>
      </c>
      <c r="N249" t="str">
        <f>VLOOKUP(orders[[#This Row],[Customer ID]],'Customer Info'!$A:$I,5,FALSE)</f>
        <v>43 Longview Center</v>
      </c>
      <c r="O249" t="str">
        <f>VLOOKUP(orders[[#This Row],[Customer ID]],'Customer Info'!$A:$I,6,FALSE)</f>
        <v>Baton Rouge</v>
      </c>
      <c r="P249" t="str">
        <f>VLOOKUP(orders[[#This Row],[Customer ID]],'Customer Info'!$A:$I,7,FALSE)</f>
        <v>United States</v>
      </c>
      <c r="Q249">
        <f>VLOOKUP(orders[[#This Row],[Customer ID]],'Customer Info'!$A:$I,8,FALSE)</f>
        <v>70820</v>
      </c>
      <c r="R249" s="2" t="str">
        <f>VLOOKUP(orders[[#This Row],[Customer ID]],'Customer Info'!$A:$I,9,FALSE)</f>
        <v>Yes</v>
      </c>
    </row>
    <row r="250" spans="1:18" x14ac:dyDescent="0.2">
      <c r="A250" s="1" t="s">
        <v>512</v>
      </c>
      <c r="B250" s="3">
        <v>44542</v>
      </c>
      <c r="C250" t="s">
        <v>513</v>
      </c>
      <c r="D250" t="s">
        <v>18</v>
      </c>
      <c r="E250">
        <v>3</v>
      </c>
      <c r="F250" s="1" t="s">
        <v>6201</v>
      </c>
      <c r="G250" t="s">
        <v>6202</v>
      </c>
      <c r="H250">
        <v>1</v>
      </c>
      <c r="I250">
        <v>12.95</v>
      </c>
      <c r="J250" s="2">
        <v>38.849999999999994</v>
      </c>
      <c r="K250" t="str">
        <f>VLOOKUP(orders[[#This Row],[Customer ID]],'Customer Info'!$A:$I,2,FALSE)</f>
        <v>Georgena Bentjens</v>
      </c>
      <c r="L250" t="str">
        <f>IF(VLOOKUP(orders[[#This Row],[Customer ID]],'Customer Info'!$A:$I,3,FALSE)=0, "N/A", VLOOKUP(orders[[#This Row],[Customer ID]],'Customer Info'!$A:$I,3,FALSE))</f>
        <v>gbentjens6u@netlog.com</v>
      </c>
      <c r="M250" t="str">
        <f>IF(VLOOKUP(orders[[#This Row],[Customer ID]],'Customer Info'!$A:$I,4,FALSE)=0, "N/A", VLOOKUP(orders[[#This Row],[Customer ID]],'Customer Info'!$A:$I,4,FALSE))</f>
        <v>+44 (610) 153-1208</v>
      </c>
      <c r="N250" t="str">
        <f>VLOOKUP(orders[[#This Row],[Customer ID]],'Customer Info'!$A:$I,5,FALSE)</f>
        <v>4738 Bashford Crossing</v>
      </c>
      <c r="O250" t="str">
        <f>VLOOKUP(orders[[#This Row],[Customer ID]],'Customer Info'!$A:$I,6,FALSE)</f>
        <v>Newbiggin</v>
      </c>
      <c r="P250" t="str">
        <f>VLOOKUP(orders[[#This Row],[Customer ID]],'Customer Info'!$A:$I,7,FALSE)</f>
        <v>United Kingdom</v>
      </c>
      <c r="Q250" t="str">
        <f>VLOOKUP(orders[[#This Row],[Customer ID]],'Customer Info'!$A:$I,8,FALSE)</f>
        <v>NE46</v>
      </c>
      <c r="R250" s="2" t="str">
        <f>VLOOKUP(orders[[#This Row],[Customer ID]],'Customer Info'!$A:$I,9,FALSE)</f>
        <v>No</v>
      </c>
    </row>
    <row r="251" spans="1:18" x14ac:dyDescent="0.2">
      <c r="A251" s="1" t="s">
        <v>514</v>
      </c>
      <c r="B251" s="3">
        <v>44131</v>
      </c>
      <c r="C251" t="s">
        <v>515</v>
      </c>
      <c r="D251" t="s">
        <v>187</v>
      </c>
      <c r="E251">
        <v>6</v>
      </c>
      <c r="F251" s="1" t="s">
        <v>6196</v>
      </c>
      <c r="G251" t="s">
        <v>6199</v>
      </c>
      <c r="H251">
        <v>0.2</v>
      </c>
      <c r="I251">
        <v>3.5849999999999995</v>
      </c>
      <c r="J251" s="2">
        <v>21.509999999999998</v>
      </c>
      <c r="K251" t="str">
        <f>VLOOKUP(orders[[#This Row],[Customer ID]],'Customer Info'!$A:$I,2,FALSE)</f>
        <v>Delmar Beasant</v>
      </c>
      <c r="L251" t="str">
        <f>IF(VLOOKUP(orders[[#This Row],[Customer ID]],'Customer Info'!$A:$I,3,FALSE)=0, "N/A", VLOOKUP(orders[[#This Row],[Customer ID]],'Customer Info'!$A:$I,3,FALSE))</f>
        <v>N/A</v>
      </c>
      <c r="M251" t="str">
        <f>IF(VLOOKUP(orders[[#This Row],[Customer ID]],'Customer Info'!$A:$I,4,FALSE)=0, "N/A", VLOOKUP(orders[[#This Row],[Customer ID]],'Customer Info'!$A:$I,4,FALSE))</f>
        <v>+353 (382) 208-0531</v>
      </c>
      <c r="N251" t="str">
        <f>VLOOKUP(orders[[#This Row],[Customer ID]],'Customer Info'!$A:$I,5,FALSE)</f>
        <v>856 Colorado Way</v>
      </c>
      <c r="O251" t="str">
        <f>VLOOKUP(orders[[#This Row],[Customer ID]],'Customer Info'!$A:$I,6,FALSE)</f>
        <v>Kilkenny</v>
      </c>
      <c r="P251" t="str">
        <f>VLOOKUP(orders[[#This Row],[Customer ID]],'Customer Info'!$A:$I,7,FALSE)</f>
        <v>Ireland</v>
      </c>
      <c r="Q251" t="str">
        <f>VLOOKUP(orders[[#This Row],[Customer ID]],'Customer Info'!$A:$I,8,FALSE)</f>
        <v>R95</v>
      </c>
      <c r="R251" s="2" t="str">
        <f>VLOOKUP(orders[[#This Row],[Customer ID]],'Customer Info'!$A:$I,9,FALSE)</f>
        <v>Yes</v>
      </c>
    </row>
    <row r="252" spans="1:18" x14ac:dyDescent="0.2">
      <c r="A252" s="1" t="s">
        <v>516</v>
      </c>
      <c r="B252" s="3">
        <v>44019</v>
      </c>
      <c r="C252" t="s">
        <v>517</v>
      </c>
      <c r="D252" t="s">
        <v>32</v>
      </c>
      <c r="E252">
        <v>1</v>
      </c>
      <c r="F252" s="1" t="s">
        <v>6198</v>
      </c>
      <c r="G252" t="s">
        <v>6202</v>
      </c>
      <c r="H252">
        <v>1</v>
      </c>
      <c r="I252">
        <v>9.9499999999999993</v>
      </c>
      <c r="J252" s="2">
        <v>9.9499999999999993</v>
      </c>
      <c r="K252" t="str">
        <f>VLOOKUP(orders[[#This Row],[Customer ID]],'Customer Info'!$A:$I,2,FALSE)</f>
        <v>Lyn Entwistle</v>
      </c>
      <c r="L252" t="str">
        <f>IF(VLOOKUP(orders[[#This Row],[Customer ID]],'Customer Info'!$A:$I,3,FALSE)=0, "N/A", VLOOKUP(orders[[#This Row],[Customer ID]],'Customer Info'!$A:$I,3,FALSE))</f>
        <v>lentwistle6w@omniture.com</v>
      </c>
      <c r="M252" t="str">
        <f>IF(VLOOKUP(orders[[#This Row],[Customer ID]],'Customer Info'!$A:$I,4,FALSE)=0, "N/A", VLOOKUP(orders[[#This Row],[Customer ID]],'Customer Info'!$A:$I,4,FALSE))</f>
        <v>+1 (612) 972-1256</v>
      </c>
      <c r="N252" t="str">
        <f>VLOOKUP(orders[[#This Row],[Customer ID]],'Customer Info'!$A:$I,5,FALSE)</f>
        <v>54 Canary Terrace</v>
      </c>
      <c r="O252" t="str">
        <f>VLOOKUP(orders[[#This Row],[Customer ID]],'Customer Info'!$A:$I,6,FALSE)</f>
        <v>Minneapolis</v>
      </c>
      <c r="P252" t="str">
        <f>VLOOKUP(orders[[#This Row],[Customer ID]],'Customer Info'!$A:$I,7,FALSE)</f>
        <v>United States</v>
      </c>
      <c r="Q252">
        <f>VLOOKUP(orders[[#This Row],[Customer ID]],'Customer Info'!$A:$I,8,FALSE)</f>
        <v>55458</v>
      </c>
      <c r="R252" s="2" t="str">
        <f>VLOOKUP(orders[[#This Row],[Customer ID]],'Customer Info'!$A:$I,9,FALSE)</f>
        <v>Yes</v>
      </c>
    </row>
    <row r="253" spans="1:18" x14ac:dyDescent="0.2">
      <c r="A253" s="1" t="s">
        <v>518</v>
      </c>
      <c r="B253" s="3">
        <v>43861</v>
      </c>
      <c r="C253" t="s">
        <v>519</v>
      </c>
      <c r="D253" t="s">
        <v>137</v>
      </c>
      <c r="E253">
        <v>1</v>
      </c>
      <c r="F253" s="1" t="s">
        <v>6201</v>
      </c>
      <c r="G253" t="s">
        <v>6199</v>
      </c>
      <c r="H253">
        <v>1</v>
      </c>
      <c r="I253">
        <v>15.85</v>
      </c>
      <c r="J253" s="2">
        <v>15.85</v>
      </c>
      <c r="K253" t="str">
        <f>VLOOKUP(orders[[#This Row],[Customer ID]],'Customer Info'!$A:$I,2,FALSE)</f>
        <v>Zacharias Kiffe</v>
      </c>
      <c r="L253" t="str">
        <f>IF(VLOOKUP(orders[[#This Row],[Customer ID]],'Customer Info'!$A:$I,3,FALSE)=0, "N/A", VLOOKUP(orders[[#This Row],[Customer ID]],'Customer Info'!$A:$I,3,FALSE))</f>
        <v>zkiffe74@cyberchimps.com</v>
      </c>
      <c r="M253" t="str">
        <f>IF(VLOOKUP(orders[[#This Row],[Customer ID]],'Customer Info'!$A:$I,4,FALSE)=0, "N/A", VLOOKUP(orders[[#This Row],[Customer ID]],'Customer Info'!$A:$I,4,FALSE))</f>
        <v>+1 (414) 703-7269</v>
      </c>
      <c r="N253" t="str">
        <f>VLOOKUP(orders[[#This Row],[Customer ID]],'Customer Info'!$A:$I,5,FALSE)</f>
        <v>32764 Buell Pass</v>
      </c>
      <c r="O253" t="str">
        <f>VLOOKUP(orders[[#This Row],[Customer ID]],'Customer Info'!$A:$I,6,FALSE)</f>
        <v>Milwaukee</v>
      </c>
      <c r="P253" t="str">
        <f>VLOOKUP(orders[[#This Row],[Customer ID]],'Customer Info'!$A:$I,7,FALSE)</f>
        <v>United States</v>
      </c>
      <c r="Q253">
        <f>VLOOKUP(orders[[#This Row],[Customer ID]],'Customer Info'!$A:$I,8,FALSE)</f>
        <v>53205</v>
      </c>
      <c r="R253" s="2" t="str">
        <f>VLOOKUP(orders[[#This Row],[Customer ID]],'Customer Info'!$A:$I,9,FALSE)</f>
        <v>Yes</v>
      </c>
    </row>
    <row r="254" spans="1:18" x14ac:dyDescent="0.2">
      <c r="A254" s="1" t="s">
        <v>520</v>
      </c>
      <c r="B254" s="3">
        <v>43879</v>
      </c>
      <c r="C254" t="s">
        <v>521</v>
      </c>
      <c r="D254" t="s">
        <v>167</v>
      </c>
      <c r="E254">
        <v>1</v>
      </c>
      <c r="F254" s="1" t="s">
        <v>6196</v>
      </c>
      <c r="G254" t="s">
        <v>6197</v>
      </c>
      <c r="H254">
        <v>0.2</v>
      </c>
      <c r="I254">
        <v>2.9849999999999999</v>
      </c>
      <c r="J254" s="2">
        <v>2.9849999999999999</v>
      </c>
      <c r="K254" t="str">
        <f>VLOOKUP(orders[[#This Row],[Customer ID]],'Customer Info'!$A:$I,2,FALSE)</f>
        <v>Mercedes Acott</v>
      </c>
      <c r="L254" t="str">
        <f>IF(VLOOKUP(orders[[#This Row],[Customer ID]],'Customer Info'!$A:$I,3,FALSE)=0, "N/A", VLOOKUP(orders[[#This Row],[Customer ID]],'Customer Info'!$A:$I,3,FALSE))</f>
        <v>macott6y@pagesperso-orange.fr</v>
      </c>
      <c r="M254" t="str">
        <f>IF(VLOOKUP(orders[[#This Row],[Customer ID]],'Customer Info'!$A:$I,4,FALSE)=0, "N/A", VLOOKUP(orders[[#This Row],[Customer ID]],'Customer Info'!$A:$I,4,FALSE))</f>
        <v>+1 (704) 892-0605</v>
      </c>
      <c r="N254" t="str">
        <f>VLOOKUP(orders[[#This Row],[Customer ID]],'Customer Info'!$A:$I,5,FALSE)</f>
        <v>37340 Lerdahl Avenue</v>
      </c>
      <c r="O254" t="str">
        <f>VLOOKUP(orders[[#This Row],[Customer ID]],'Customer Info'!$A:$I,6,FALSE)</f>
        <v>Charlotte</v>
      </c>
      <c r="P254" t="str">
        <f>VLOOKUP(orders[[#This Row],[Customer ID]],'Customer Info'!$A:$I,7,FALSE)</f>
        <v>United States</v>
      </c>
      <c r="Q254">
        <f>VLOOKUP(orders[[#This Row],[Customer ID]],'Customer Info'!$A:$I,8,FALSE)</f>
        <v>28225</v>
      </c>
      <c r="R254" s="2" t="str">
        <f>VLOOKUP(orders[[#This Row],[Customer ID]],'Customer Info'!$A:$I,9,FALSE)</f>
        <v>Yes</v>
      </c>
    </row>
    <row r="255" spans="1:18" x14ac:dyDescent="0.2">
      <c r="A255" s="1" t="s">
        <v>522</v>
      </c>
      <c r="B255" s="3">
        <v>44360</v>
      </c>
      <c r="C255" t="s">
        <v>523</v>
      </c>
      <c r="D255" t="s">
        <v>14</v>
      </c>
      <c r="E255">
        <v>5</v>
      </c>
      <c r="F255" s="1" t="s">
        <v>6200</v>
      </c>
      <c r="G255" t="s">
        <v>6197</v>
      </c>
      <c r="H255">
        <v>1</v>
      </c>
      <c r="I255">
        <v>13.75</v>
      </c>
      <c r="J255" s="2">
        <v>68.75</v>
      </c>
      <c r="K255" t="str">
        <f>VLOOKUP(orders[[#This Row],[Customer ID]],'Customer Info'!$A:$I,2,FALSE)</f>
        <v>Connor Heaviside</v>
      </c>
      <c r="L255" t="str">
        <f>IF(VLOOKUP(orders[[#This Row],[Customer ID]],'Customer Info'!$A:$I,3,FALSE)=0, "N/A", VLOOKUP(orders[[#This Row],[Customer ID]],'Customer Info'!$A:$I,3,FALSE))</f>
        <v>cheaviside6z@rediff.com</v>
      </c>
      <c r="M255" t="str">
        <f>IF(VLOOKUP(orders[[#This Row],[Customer ID]],'Customer Info'!$A:$I,4,FALSE)=0, "N/A", VLOOKUP(orders[[#This Row],[Customer ID]],'Customer Info'!$A:$I,4,FALSE))</f>
        <v>+1 (602) 260-2399</v>
      </c>
      <c r="N255" t="str">
        <f>VLOOKUP(orders[[#This Row],[Customer ID]],'Customer Info'!$A:$I,5,FALSE)</f>
        <v>941 Graceland Terrace</v>
      </c>
      <c r="O255" t="str">
        <f>VLOOKUP(orders[[#This Row],[Customer ID]],'Customer Info'!$A:$I,6,FALSE)</f>
        <v>Phoenix</v>
      </c>
      <c r="P255" t="str">
        <f>VLOOKUP(orders[[#This Row],[Customer ID]],'Customer Info'!$A:$I,7,FALSE)</f>
        <v>United States</v>
      </c>
      <c r="Q255">
        <f>VLOOKUP(orders[[#This Row],[Customer ID]],'Customer Info'!$A:$I,8,FALSE)</f>
        <v>85099</v>
      </c>
      <c r="R255" s="2" t="str">
        <f>VLOOKUP(orders[[#This Row],[Customer ID]],'Customer Info'!$A:$I,9,FALSE)</f>
        <v>Yes</v>
      </c>
    </row>
    <row r="256" spans="1:18" x14ac:dyDescent="0.2">
      <c r="A256" s="1" t="s">
        <v>524</v>
      </c>
      <c r="B256" s="3">
        <v>44779</v>
      </c>
      <c r="C256" t="s">
        <v>525</v>
      </c>
      <c r="D256" t="s">
        <v>32</v>
      </c>
      <c r="E256">
        <v>3</v>
      </c>
      <c r="F256" s="1" t="s">
        <v>6198</v>
      </c>
      <c r="G256" t="s">
        <v>6202</v>
      </c>
      <c r="H256">
        <v>1</v>
      </c>
      <c r="I256">
        <v>9.9499999999999993</v>
      </c>
      <c r="J256" s="2">
        <v>29.849999999999998</v>
      </c>
      <c r="K256" t="str">
        <f>VLOOKUP(orders[[#This Row],[Customer ID]],'Customer Info'!$A:$I,2,FALSE)</f>
        <v>Devy Bulbrook</v>
      </c>
      <c r="L256" t="str">
        <f>IF(VLOOKUP(orders[[#This Row],[Customer ID]],'Customer Info'!$A:$I,3,FALSE)=0, "N/A", VLOOKUP(orders[[#This Row],[Customer ID]],'Customer Info'!$A:$I,3,FALSE))</f>
        <v>N/A</v>
      </c>
      <c r="M256" t="str">
        <f>IF(VLOOKUP(orders[[#This Row],[Customer ID]],'Customer Info'!$A:$I,4,FALSE)=0, "N/A", VLOOKUP(orders[[#This Row],[Customer ID]],'Customer Info'!$A:$I,4,FALSE))</f>
        <v>+1 (212) 360-7479</v>
      </c>
      <c r="N256" t="str">
        <f>VLOOKUP(orders[[#This Row],[Customer ID]],'Customer Info'!$A:$I,5,FALSE)</f>
        <v>567 Farmco Hill</v>
      </c>
      <c r="O256" t="str">
        <f>VLOOKUP(orders[[#This Row],[Customer ID]],'Customer Info'!$A:$I,6,FALSE)</f>
        <v>Jamaica</v>
      </c>
      <c r="P256" t="str">
        <f>VLOOKUP(orders[[#This Row],[Customer ID]],'Customer Info'!$A:$I,7,FALSE)</f>
        <v>United States</v>
      </c>
      <c r="Q256">
        <f>VLOOKUP(orders[[#This Row],[Customer ID]],'Customer Info'!$A:$I,8,FALSE)</f>
        <v>11407</v>
      </c>
      <c r="R256" s="2" t="str">
        <f>VLOOKUP(orders[[#This Row],[Customer ID]],'Customer Info'!$A:$I,9,FALSE)</f>
        <v>No</v>
      </c>
    </row>
    <row r="257" spans="1:18" x14ac:dyDescent="0.2">
      <c r="A257" s="1" t="s">
        <v>526</v>
      </c>
      <c r="B257" s="3">
        <v>44523</v>
      </c>
      <c r="C257" t="s">
        <v>527</v>
      </c>
      <c r="D257" t="s">
        <v>101</v>
      </c>
      <c r="E257">
        <v>4</v>
      </c>
      <c r="F257" s="1" t="s">
        <v>6201</v>
      </c>
      <c r="G257" t="s">
        <v>6197</v>
      </c>
      <c r="H257">
        <v>1</v>
      </c>
      <c r="I257">
        <v>14.55</v>
      </c>
      <c r="J257" s="2">
        <v>58.2</v>
      </c>
      <c r="K257" t="str">
        <f>VLOOKUP(orders[[#This Row],[Customer ID]],'Customer Info'!$A:$I,2,FALSE)</f>
        <v>Leia Kernan</v>
      </c>
      <c r="L257" t="str">
        <f>IF(VLOOKUP(orders[[#This Row],[Customer ID]],'Customer Info'!$A:$I,3,FALSE)=0, "N/A", VLOOKUP(orders[[#This Row],[Customer ID]],'Customer Info'!$A:$I,3,FALSE))</f>
        <v>lkernan71@wsj.com</v>
      </c>
      <c r="M257" t="str">
        <f>IF(VLOOKUP(orders[[#This Row],[Customer ID]],'Customer Info'!$A:$I,4,FALSE)=0, "N/A", VLOOKUP(orders[[#This Row],[Customer ID]],'Customer Info'!$A:$I,4,FALSE))</f>
        <v>+1 (217) 146-0949</v>
      </c>
      <c r="N257" t="str">
        <f>VLOOKUP(orders[[#This Row],[Customer ID]],'Customer Info'!$A:$I,5,FALSE)</f>
        <v>76 Briar Crest Avenue</v>
      </c>
      <c r="O257" t="str">
        <f>VLOOKUP(orders[[#This Row],[Customer ID]],'Customer Info'!$A:$I,6,FALSE)</f>
        <v>Champaign</v>
      </c>
      <c r="P257" t="str">
        <f>VLOOKUP(orders[[#This Row],[Customer ID]],'Customer Info'!$A:$I,7,FALSE)</f>
        <v>United States</v>
      </c>
      <c r="Q257">
        <f>VLOOKUP(orders[[#This Row],[Customer ID]],'Customer Info'!$A:$I,8,FALSE)</f>
        <v>61825</v>
      </c>
      <c r="R257" s="2" t="str">
        <f>VLOOKUP(orders[[#This Row],[Customer ID]],'Customer Info'!$A:$I,9,FALSE)</f>
        <v>No</v>
      </c>
    </row>
    <row r="258" spans="1:18" x14ac:dyDescent="0.2">
      <c r="A258" s="1" t="s">
        <v>528</v>
      </c>
      <c r="B258" s="3">
        <v>44482</v>
      </c>
      <c r="C258" t="s">
        <v>529</v>
      </c>
      <c r="D258" t="s">
        <v>162</v>
      </c>
      <c r="E258">
        <v>4</v>
      </c>
      <c r="F258" s="1" t="s">
        <v>6196</v>
      </c>
      <c r="G258" t="s">
        <v>6199</v>
      </c>
      <c r="H258">
        <v>0.5</v>
      </c>
      <c r="I258">
        <v>7.169999999999999</v>
      </c>
      <c r="J258" s="2">
        <v>28.679999999999996</v>
      </c>
      <c r="K258" t="str">
        <f>VLOOKUP(orders[[#This Row],[Customer ID]],'Customer Info'!$A:$I,2,FALSE)</f>
        <v>Rosaline McLae</v>
      </c>
      <c r="L258" t="str">
        <f>IF(VLOOKUP(orders[[#This Row],[Customer ID]],'Customer Info'!$A:$I,3,FALSE)=0, "N/A", VLOOKUP(orders[[#This Row],[Customer ID]],'Customer Info'!$A:$I,3,FALSE))</f>
        <v>rmclae72@dailymotion.com</v>
      </c>
      <c r="M258" t="str">
        <f>IF(VLOOKUP(orders[[#This Row],[Customer ID]],'Customer Info'!$A:$I,4,FALSE)=0, "N/A", VLOOKUP(orders[[#This Row],[Customer ID]],'Customer Info'!$A:$I,4,FALSE))</f>
        <v>N/A</v>
      </c>
      <c r="N258" t="str">
        <f>VLOOKUP(orders[[#This Row],[Customer ID]],'Customer Info'!$A:$I,5,FALSE)</f>
        <v>1065 Myrtle Center</v>
      </c>
      <c r="O258" t="str">
        <f>VLOOKUP(orders[[#This Row],[Customer ID]],'Customer Info'!$A:$I,6,FALSE)</f>
        <v>Swindon</v>
      </c>
      <c r="P258" t="str">
        <f>VLOOKUP(orders[[#This Row],[Customer ID]],'Customer Info'!$A:$I,7,FALSE)</f>
        <v>United Kingdom</v>
      </c>
      <c r="Q258" t="str">
        <f>VLOOKUP(orders[[#This Row],[Customer ID]],'Customer Info'!$A:$I,8,FALSE)</f>
        <v>SN1</v>
      </c>
      <c r="R258" s="2" t="str">
        <f>VLOOKUP(orders[[#This Row],[Customer ID]],'Customer Info'!$A:$I,9,FALSE)</f>
        <v>No</v>
      </c>
    </row>
    <row r="259" spans="1:18" x14ac:dyDescent="0.2">
      <c r="A259" s="1" t="s">
        <v>530</v>
      </c>
      <c r="B259" s="3">
        <v>44439</v>
      </c>
      <c r="C259" t="s">
        <v>531</v>
      </c>
      <c r="D259" t="s">
        <v>162</v>
      </c>
      <c r="E259">
        <v>3</v>
      </c>
      <c r="F259" s="1" t="s">
        <v>6196</v>
      </c>
      <c r="G259" t="s">
        <v>6199</v>
      </c>
      <c r="H259">
        <v>0.5</v>
      </c>
      <c r="I259">
        <v>7.169999999999999</v>
      </c>
      <c r="J259" s="2">
        <v>21.509999999999998</v>
      </c>
      <c r="K259" t="str">
        <f>VLOOKUP(orders[[#This Row],[Customer ID]],'Customer Info'!$A:$I,2,FALSE)</f>
        <v>Cleve Blowfelde</v>
      </c>
      <c r="L259" t="str">
        <f>IF(VLOOKUP(orders[[#This Row],[Customer ID]],'Customer Info'!$A:$I,3,FALSE)=0, "N/A", VLOOKUP(orders[[#This Row],[Customer ID]],'Customer Info'!$A:$I,3,FALSE))</f>
        <v>cblowfelde73@ustream.tv</v>
      </c>
      <c r="M259" t="str">
        <f>IF(VLOOKUP(orders[[#This Row],[Customer ID]],'Customer Info'!$A:$I,4,FALSE)=0, "N/A", VLOOKUP(orders[[#This Row],[Customer ID]],'Customer Info'!$A:$I,4,FALSE))</f>
        <v>+1 (520) 951-0585</v>
      </c>
      <c r="N259" t="str">
        <f>VLOOKUP(orders[[#This Row],[Customer ID]],'Customer Info'!$A:$I,5,FALSE)</f>
        <v>72657 Shelley Alley</v>
      </c>
      <c r="O259" t="str">
        <f>VLOOKUP(orders[[#This Row],[Customer ID]],'Customer Info'!$A:$I,6,FALSE)</f>
        <v>Tucson</v>
      </c>
      <c r="P259" t="str">
        <f>VLOOKUP(orders[[#This Row],[Customer ID]],'Customer Info'!$A:$I,7,FALSE)</f>
        <v>United States</v>
      </c>
      <c r="Q259">
        <f>VLOOKUP(orders[[#This Row],[Customer ID]],'Customer Info'!$A:$I,8,FALSE)</f>
        <v>85715</v>
      </c>
      <c r="R259" s="2" t="str">
        <f>VLOOKUP(orders[[#This Row],[Customer ID]],'Customer Info'!$A:$I,9,FALSE)</f>
        <v>No</v>
      </c>
    </row>
    <row r="260" spans="1:18" x14ac:dyDescent="0.2">
      <c r="A260" s="1" t="s">
        <v>532</v>
      </c>
      <c r="B260" s="3">
        <v>43846</v>
      </c>
      <c r="C260" t="s">
        <v>519</v>
      </c>
      <c r="D260" t="s">
        <v>83</v>
      </c>
      <c r="E260">
        <v>2</v>
      </c>
      <c r="F260" s="1" t="s">
        <v>6201</v>
      </c>
      <c r="G260" t="s">
        <v>6197</v>
      </c>
      <c r="H260">
        <v>0.5</v>
      </c>
      <c r="I260">
        <v>8.73</v>
      </c>
      <c r="J260" s="2">
        <v>17.46</v>
      </c>
      <c r="K260" t="str">
        <f>VLOOKUP(orders[[#This Row],[Customer ID]],'Customer Info'!$A:$I,2,FALSE)</f>
        <v>Zacharias Kiffe</v>
      </c>
      <c r="L260" t="str">
        <f>IF(VLOOKUP(orders[[#This Row],[Customer ID]],'Customer Info'!$A:$I,3,FALSE)=0, "N/A", VLOOKUP(orders[[#This Row],[Customer ID]],'Customer Info'!$A:$I,3,FALSE))</f>
        <v>zkiffe74@cyberchimps.com</v>
      </c>
      <c r="M260" t="str">
        <f>IF(VLOOKUP(orders[[#This Row],[Customer ID]],'Customer Info'!$A:$I,4,FALSE)=0, "N/A", VLOOKUP(orders[[#This Row],[Customer ID]],'Customer Info'!$A:$I,4,FALSE))</f>
        <v>+1 (414) 703-7269</v>
      </c>
      <c r="N260" t="str">
        <f>VLOOKUP(orders[[#This Row],[Customer ID]],'Customer Info'!$A:$I,5,FALSE)</f>
        <v>32764 Buell Pass</v>
      </c>
      <c r="O260" t="str">
        <f>VLOOKUP(orders[[#This Row],[Customer ID]],'Customer Info'!$A:$I,6,FALSE)</f>
        <v>Milwaukee</v>
      </c>
      <c r="P260" t="str">
        <f>VLOOKUP(orders[[#This Row],[Customer ID]],'Customer Info'!$A:$I,7,FALSE)</f>
        <v>United States</v>
      </c>
      <c r="Q260">
        <f>VLOOKUP(orders[[#This Row],[Customer ID]],'Customer Info'!$A:$I,8,FALSE)</f>
        <v>53205</v>
      </c>
      <c r="R260" s="2" t="str">
        <f>VLOOKUP(orders[[#This Row],[Customer ID]],'Customer Info'!$A:$I,9,FALSE)</f>
        <v>Yes</v>
      </c>
    </row>
    <row r="261" spans="1:18" x14ac:dyDescent="0.2">
      <c r="A261" s="1" t="s">
        <v>533</v>
      </c>
      <c r="B261" s="3">
        <v>44676</v>
      </c>
      <c r="C261" t="s">
        <v>534</v>
      </c>
      <c r="D261" t="s">
        <v>535</v>
      </c>
      <c r="E261">
        <v>1</v>
      </c>
      <c r="F261" s="1" t="s">
        <v>6200</v>
      </c>
      <c r="G261" t="s">
        <v>6202</v>
      </c>
      <c r="H261">
        <v>2.5</v>
      </c>
      <c r="I261">
        <v>27.945</v>
      </c>
      <c r="J261" s="2">
        <v>27.945</v>
      </c>
      <c r="K261" t="str">
        <f>VLOOKUP(orders[[#This Row],[Customer ID]],'Customer Info'!$A:$I,2,FALSE)</f>
        <v>Denyse O'Calleran</v>
      </c>
      <c r="L261" t="str">
        <f>IF(VLOOKUP(orders[[#This Row],[Customer ID]],'Customer Info'!$A:$I,3,FALSE)=0, "N/A", VLOOKUP(orders[[#This Row],[Customer ID]],'Customer Info'!$A:$I,3,FALSE))</f>
        <v>docalleran75@ucla.edu</v>
      </c>
      <c r="M261" t="str">
        <f>IF(VLOOKUP(orders[[#This Row],[Customer ID]],'Customer Info'!$A:$I,4,FALSE)=0, "N/A", VLOOKUP(orders[[#This Row],[Customer ID]],'Customer Info'!$A:$I,4,FALSE))</f>
        <v>+1 (954) 368-3867</v>
      </c>
      <c r="N261" t="str">
        <f>VLOOKUP(orders[[#This Row],[Customer ID]],'Customer Info'!$A:$I,5,FALSE)</f>
        <v>6384 Darwin Avenue</v>
      </c>
      <c r="O261" t="str">
        <f>VLOOKUP(orders[[#This Row],[Customer ID]],'Customer Info'!$A:$I,6,FALSE)</f>
        <v>Pompano Beach</v>
      </c>
      <c r="P261" t="str">
        <f>VLOOKUP(orders[[#This Row],[Customer ID]],'Customer Info'!$A:$I,7,FALSE)</f>
        <v>United States</v>
      </c>
      <c r="Q261">
        <f>VLOOKUP(orders[[#This Row],[Customer ID]],'Customer Info'!$A:$I,8,FALSE)</f>
        <v>33064</v>
      </c>
      <c r="R261" s="2" t="str">
        <f>VLOOKUP(orders[[#This Row],[Customer ID]],'Customer Info'!$A:$I,9,FALSE)</f>
        <v>Yes</v>
      </c>
    </row>
    <row r="262" spans="1:18" x14ac:dyDescent="0.2">
      <c r="A262" s="1" t="s">
        <v>536</v>
      </c>
      <c r="B262" s="3">
        <v>44513</v>
      </c>
      <c r="C262" t="s">
        <v>537</v>
      </c>
      <c r="D262" t="s">
        <v>535</v>
      </c>
      <c r="E262">
        <v>5</v>
      </c>
      <c r="F262" s="1" t="s">
        <v>6200</v>
      </c>
      <c r="G262" t="s">
        <v>6202</v>
      </c>
      <c r="H262">
        <v>2.5</v>
      </c>
      <c r="I262">
        <v>27.945</v>
      </c>
      <c r="J262" s="2">
        <v>139.72499999999999</v>
      </c>
      <c r="K262" t="str">
        <f>VLOOKUP(orders[[#This Row],[Customer ID]],'Customer Info'!$A:$I,2,FALSE)</f>
        <v>Cobby Cromwell</v>
      </c>
      <c r="L262" t="str">
        <f>IF(VLOOKUP(orders[[#This Row],[Customer ID]],'Customer Info'!$A:$I,3,FALSE)=0, "N/A", VLOOKUP(orders[[#This Row],[Customer ID]],'Customer Info'!$A:$I,3,FALSE))</f>
        <v>ccromwell76@desdev.cn</v>
      </c>
      <c r="M262" t="str">
        <f>IF(VLOOKUP(orders[[#This Row],[Customer ID]],'Customer Info'!$A:$I,4,FALSE)=0, "N/A", VLOOKUP(orders[[#This Row],[Customer ID]],'Customer Info'!$A:$I,4,FALSE))</f>
        <v>+1 (562) 516-6052</v>
      </c>
      <c r="N262" t="str">
        <f>VLOOKUP(orders[[#This Row],[Customer ID]],'Customer Info'!$A:$I,5,FALSE)</f>
        <v>45604 Bunker Hill Court</v>
      </c>
      <c r="O262" t="str">
        <f>VLOOKUP(orders[[#This Row],[Customer ID]],'Customer Info'!$A:$I,6,FALSE)</f>
        <v>Whittier</v>
      </c>
      <c r="P262" t="str">
        <f>VLOOKUP(orders[[#This Row],[Customer ID]],'Customer Info'!$A:$I,7,FALSE)</f>
        <v>United States</v>
      </c>
      <c r="Q262">
        <f>VLOOKUP(orders[[#This Row],[Customer ID]],'Customer Info'!$A:$I,8,FALSE)</f>
        <v>90610</v>
      </c>
      <c r="R262" s="2" t="str">
        <f>VLOOKUP(orders[[#This Row],[Customer ID]],'Customer Info'!$A:$I,9,FALSE)</f>
        <v>No</v>
      </c>
    </row>
    <row r="263" spans="1:18" x14ac:dyDescent="0.2">
      <c r="A263" s="1" t="s">
        <v>538</v>
      </c>
      <c r="B263" s="3">
        <v>44355</v>
      </c>
      <c r="C263" t="s">
        <v>539</v>
      </c>
      <c r="D263" t="s">
        <v>167</v>
      </c>
      <c r="E263">
        <v>2</v>
      </c>
      <c r="F263" s="1" t="s">
        <v>6196</v>
      </c>
      <c r="G263" t="s">
        <v>6197</v>
      </c>
      <c r="H263">
        <v>0.2</v>
      </c>
      <c r="I263">
        <v>2.9849999999999999</v>
      </c>
      <c r="J263" s="2">
        <v>5.97</v>
      </c>
      <c r="K263" t="str">
        <f>VLOOKUP(orders[[#This Row],[Customer ID]],'Customer Info'!$A:$I,2,FALSE)</f>
        <v>Irv Hay</v>
      </c>
      <c r="L263" t="str">
        <f>IF(VLOOKUP(orders[[#This Row],[Customer ID]],'Customer Info'!$A:$I,3,FALSE)=0, "N/A", VLOOKUP(orders[[#This Row],[Customer ID]],'Customer Info'!$A:$I,3,FALSE))</f>
        <v>ihay77@lulu.com</v>
      </c>
      <c r="M263" t="str">
        <f>IF(VLOOKUP(orders[[#This Row],[Customer ID]],'Customer Info'!$A:$I,4,FALSE)=0, "N/A", VLOOKUP(orders[[#This Row],[Customer ID]],'Customer Info'!$A:$I,4,FALSE))</f>
        <v>+44 (878) 199-6257</v>
      </c>
      <c r="N263" t="str">
        <f>VLOOKUP(orders[[#This Row],[Customer ID]],'Customer Info'!$A:$I,5,FALSE)</f>
        <v>667 Florence Drive</v>
      </c>
      <c r="O263" t="str">
        <f>VLOOKUP(orders[[#This Row],[Customer ID]],'Customer Info'!$A:$I,6,FALSE)</f>
        <v>Sheffield</v>
      </c>
      <c r="P263" t="str">
        <f>VLOOKUP(orders[[#This Row],[Customer ID]],'Customer Info'!$A:$I,7,FALSE)</f>
        <v>United Kingdom</v>
      </c>
      <c r="Q263" t="str">
        <f>VLOOKUP(orders[[#This Row],[Customer ID]],'Customer Info'!$A:$I,8,FALSE)</f>
        <v>S33</v>
      </c>
      <c r="R263" s="2" t="str">
        <f>VLOOKUP(orders[[#This Row],[Customer ID]],'Customer Info'!$A:$I,9,FALSE)</f>
        <v>No</v>
      </c>
    </row>
    <row r="264" spans="1:18" x14ac:dyDescent="0.2">
      <c r="A264" s="1" t="s">
        <v>540</v>
      </c>
      <c r="B264" s="3">
        <v>44156</v>
      </c>
      <c r="C264" t="s">
        <v>541</v>
      </c>
      <c r="D264" t="s">
        <v>15</v>
      </c>
      <c r="E264">
        <v>1</v>
      </c>
      <c r="F264" s="1" t="s">
        <v>6196</v>
      </c>
      <c r="G264" t="s">
        <v>6199</v>
      </c>
      <c r="H264">
        <v>2.5</v>
      </c>
      <c r="I264">
        <v>27.484999999999996</v>
      </c>
      <c r="J264" s="2">
        <v>27.484999999999996</v>
      </c>
      <c r="K264" t="str">
        <f>VLOOKUP(orders[[#This Row],[Customer ID]],'Customer Info'!$A:$I,2,FALSE)</f>
        <v>Tani Taffarello</v>
      </c>
      <c r="L264" t="str">
        <f>IF(VLOOKUP(orders[[#This Row],[Customer ID]],'Customer Info'!$A:$I,3,FALSE)=0, "N/A", VLOOKUP(orders[[#This Row],[Customer ID]],'Customer Info'!$A:$I,3,FALSE))</f>
        <v>ttaffarello78@sciencedaily.com</v>
      </c>
      <c r="M264" t="str">
        <f>IF(VLOOKUP(orders[[#This Row],[Customer ID]],'Customer Info'!$A:$I,4,FALSE)=0, "N/A", VLOOKUP(orders[[#This Row],[Customer ID]],'Customer Info'!$A:$I,4,FALSE))</f>
        <v>N/A</v>
      </c>
      <c r="N264" t="str">
        <f>VLOOKUP(orders[[#This Row],[Customer ID]],'Customer Info'!$A:$I,5,FALSE)</f>
        <v>26 Linden Center</v>
      </c>
      <c r="O264" t="str">
        <f>VLOOKUP(orders[[#This Row],[Customer ID]],'Customer Info'!$A:$I,6,FALSE)</f>
        <v>Saint Louis</v>
      </c>
      <c r="P264" t="str">
        <f>VLOOKUP(orders[[#This Row],[Customer ID]],'Customer Info'!$A:$I,7,FALSE)</f>
        <v>United States</v>
      </c>
      <c r="Q264">
        <f>VLOOKUP(orders[[#This Row],[Customer ID]],'Customer Info'!$A:$I,8,FALSE)</f>
        <v>63180</v>
      </c>
      <c r="R264" s="2" t="str">
        <f>VLOOKUP(orders[[#This Row],[Customer ID]],'Customer Info'!$A:$I,9,FALSE)</f>
        <v>Yes</v>
      </c>
    </row>
    <row r="265" spans="1:18" x14ac:dyDescent="0.2">
      <c r="A265" s="1" t="s">
        <v>542</v>
      </c>
      <c r="B265" s="3">
        <v>43538</v>
      </c>
      <c r="C265" t="s">
        <v>543</v>
      </c>
      <c r="D265" t="s">
        <v>194</v>
      </c>
      <c r="E265">
        <v>5</v>
      </c>
      <c r="F265" s="1" t="s">
        <v>6196</v>
      </c>
      <c r="G265" t="s">
        <v>6199</v>
      </c>
      <c r="H265">
        <v>1</v>
      </c>
      <c r="I265">
        <v>11.95</v>
      </c>
      <c r="J265" s="2">
        <v>59.75</v>
      </c>
      <c r="K265" t="str">
        <f>VLOOKUP(orders[[#This Row],[Customer ID]],'Customer Info'!$A:$I,2,FALSE)</f>
        <v>Monique Canty</v>
      </c>
      <c r="L265" t="str">
        <f>IF(VLOOKUP(orders[[#This Row],[Customer ID]],'Customer Info'!$A:$I,3,FALSE)=0, "N/A", VLOOKUP(orders[[#This Row],[Customer ID]],'Customer Info'!$A:$I,3,FALSE))</f>
        <v>mcanty79@jigsy.com</v>
      </c>
      <c r="M265" t="str">
        <f>IF(VLOOKUP(orders[[#This Row],[Customer ID]],'Customer Info'!$A:$I,4,FALSE)=0, "N/A", VLOOKUP(orders[[#This Row],[Customer ID]],'Customer Info'!$A:$I,4,FALSE))</f>
        <v>+1 (814) 215-3753</v>
      </c>
      <c r="N265" t="str">
        <f>VLOOKUP(orders[[#This Row],[Customer ID]],'Customer Info'!$A:$I,5,FALSE)</f>
        <v>21342 Schiller Parkway</v>
      </c>
      <c r="O265" t="str">
        <f>VLOOKUP(orders[[#This Row],[Customer ID]],'Customer Info'!$A:$I,6,FALSE)</f>
        <v>Erie</v>
      </c>
      <c r="P265" t="str">
        <f>VLOOKUP(orders[[#This Row],[Customer ID]],'Customer Info'!$A:$I,7,FALSE)</f>
        <v>United States</v>
      </c>
      <c r="Q265">
        <f>VLOOKUP(orders[[#This Row],[Customer ID]],'Customer Info'!$A:$I,8,FALSE)</f>
        <v>16522</v>
      </c>
      <c r="R265" s="2" t="str">
        <f>VLOOKUP(orders[[#This Row],[Customer ID]],'Customer Info'!$A:$I,9,FALSE)</f>
        <v>Yes</v>
      </c>
    </row>
    <row r="266" spans="1:18" x14ac:dyDescent="0.2">
      <c r="A266" s="1" t="s">
        <v>544</v>
      </c>
      <c r="B266" s="3">
        <v>43693</v>
      </c>
      <c r="C266" t="s">
        <v>545</v>
      </c>
      <c r="D266" t="s">
        <v>14</v>
      </c>
      <c r="E266">
        <v>3</v>
      </c>
      <c r="F266" s="1" t="s">
        <v>6200</v>
      </c>
      <c r="G266" t="s">
        <v>6197</v>
      </c>
      <c r="H266">
        <v>1</v>
      </c>
      <c r="I266">
        <v>13.75</v>
      </c>
      <c r="J266" s="2">
        <v>41.25</v>
      </c>
      <c r="K266" t="str">
        <f>VLOOKUP(orders[[#This Row],[Customer ID]],'Customer Info'!$A:$I,2,FALSE)</f>
        <v>Javier Kopke</v>
      </c>
      <c r="L266" t="str">
        <f>IF(VLOOKUP(orders[[#This Row],[Customer ID]],'Customer Info'!$A:$I,3,FALSE)=0, "N/A", VLOOKUP(orders[[#This Row],[Customer ID]],'Customer Info'!$A:$I,3,FALSE))</f>
        <v>jkopke7a@auda.org.au</v>
      </c>
      <c r="M266" t="str">
        <f>IF(VLOOKUP(orders[[#This Row],[Customer ID]],'Customer Info'!$A:$I,4,FALSE)=0, "N/A", VLOOKUP(orders[[#This Row],[Customer ID]],'Customer Info'!$A:$I,4,FALSE))</f>
        <v>+1 (253) 638-4435</v>
      </c>
      <c r="N266" t="str">
        <f>VLOOKUP(orders[[#This Row],[Customer ID]],'Customer Info'!$A:$I,5,FALSE)</f>
        <v>04 Hanson Junction</v>
      </c>
      <c r="O266" t="str">
        <f>VLOOKUP(orders[[#This Row],[Customer ID]],'Customer Info'!$A:$I,6,FALSE)</f>
        <v>Tacoma</v>
      </c>
      <c r="P266" t="str">
        <f>VLOOKUP(orders[[#This Row],[Customer ID]],'Customer Info'!$A:$I,7,FALSE)</f>
        <v>United States</v>
      </c>
      <c r="Q266">
        <f>VLOOKUP(orders[[#This Row],[Customer ID]],'Customer Info'!$A:$I,8,FALSE)</f>
        <v>98464</v>
      </c>
      <c r="R266" s="2" t="str">
        <f>VLOOKUP(orders[[#This Row],[Customer ID]],'Customer Info'!$A:$I,9,FALSE)</f>
        <v>No</v>
      </c>
    </row>
    <row r="267" spans="1:18" x14ac:dyDescent="0.2">
      <c r="A267" s="1" t="s">
        <v>546</v>
      </c>
      <c r="B267" s="3">
        <v>43577</v>
      </c>
      <c r="C267" t="s">
        <v>547</v>
      </c>
      <c r="D267" t="s">
        <v>202</v>
      </c>
      <c r="E267">
        <v>4</v>
      </c>
      <c r="F267" s="1" t="s">
        <v>6201</v>
      </c>
      <c r="G267" t="s">
        <v>6197</v>
      </c>
      <c r="H267">
        <v>2.5</v>
      </c>
      <c r="I267">
        <v>33.464999999999996</v>
      </c>
      <c r="J267" s="2">
        <v>133.85999999999999</v>
      </c>
      <c r="K267" t="str">
        <f>VLOOKUP(orders[[#This Row],[Customer ID]],'Customer Info'!$A:$I,2,FALSE)</f>
        <v>Mar McIver</v>
      </c>
      <c r="L267" t="str">
        <f>IF(VLOOKUP(orders[[#This Row],[Customer ID]],'Customer Info'!$A:$I,3,FALSE)=0, "N/A", VLOOKUP(orders[[#This Row],[Customer ID]],'Customer Info'!$A:$I,3,FALSE))</f>
        <v>N/A</v>
      </c>
      <c r="M267" t="str">
        <f>IF(VLOOKUP(orders[[#This Row],[Customer ID]],'Customer Info'!$A:$I,4,FALSE)=0, "N/A", VLOOKUP(orders[[#This Row],[Customer ID]],'Customer Info'!$A:$I,4,FALSE))</f>
        <v>+1 (571) 479-3812</v>
      </c>
      <c r="N267" t="str">
        <f>VLOOKUP(orders[[#This Row],[Customer ID]],'Customer Info'!$A:$I,5,FALSE)</f>
        <v>6 Carberry Pass</v>
      </c>
      <c r="O267" t="str">
        <f>VLOOKUP(orders[[#This Row],[Customer ID]],'Customer Info'!$A:$I,6,FALSE)</f>
        <v>Richmond</v>
      </c>
      <c r="P267" t="str">
        <f>VLOOKUP(orders[[#This Row],[Customer ID]],'Customer Info'!$A:$I,7,FALSE)</f>
        <v>United States</v>
      </c>
      <c r="Q267">
        <f>VLOOKUP(orders[[#This Row],[Customer ID]],'Customer Info'!$A:$I,8,FALSE)</f>
        <v>23277</v>
      </c>
      <c r="R267" s="2" t="str">
        <f>VLOOKUP(orders[[#This Row],[Customer ID]],'Customer Info'!$A:$I,9,FALSE)</f>
        <v>No</v>
      </c>
    </row>
    <row r="268" spans="1:18" x14ac:dyDescent="0.2">
      <c r="A268" s="1" t="s">
        <v>548</v>
      </c>
      <c r="B268" s="3">
        <v>44683</v>
      </c>
      <c r="C268" t="s">
        <v>549</v>
      </c>
      <c r="D268" t="s">
        <v>194</v>
      </c>
      <c r="E268">
        <v>5</v>
      </c>
      <c r="F268" s="1" t="s">
        <v>6196</v>
      </c>
      <c r="G268" t="s">
        <v>6199</v>
      </c>
      <c r="H268">
        <v>1</v>
      </c>
      <c r="I268">
        <v>11.95</v>
      </c>
      <c r="J268" s="2">
        <v>59.75</v>
      </c>
      <c r="K268" t="str">
        <f>VLOOKUP(orders[[#This Row],[Customer ID]],'Customer Info'!$A:$I,2,FALSE)</f>
        <v>Arabella Fransewich</v>
      </c>
      <c r="L268" t="str">
        <f>IF(VLOOKUP(orders[[#This Row],[Customer ID]],'Customer Info'!$A:$I,3,FALSE)=0, "N/A", VLOOKUP(orders[[#This Row],[Customer ID]],'Customer Info'!$A:$I,3,FALSE))</f>
        <v>N/A</v>
      </c>
      <c r="M268" t="str">
        <f>IF(VLOOKUP(orders[[#This Row],[Customer ID]],'Customer Info'!$A:$I,4,FALSE)=0, "N/A", VLOOKUP(orders[[#This Row],[Customer ID]],'Customer Info'!$A:$I,4,FALSE))</f>
        <v>+353 (336) 656-6944</v>
      </c>
      <c r="N268" t="str">
        <f>VLOOKUP(orders[[#This Row],[Customer ID]],'Customer Info'!$A:$I,5,FALSE)</f>
        <v>675 Ruskin Road</v>
      </c>
      <c r="O268" t="str">
        <f>VLOOKUP(orders[[#This Row],[Customer ID]],'Customer Info'!$A:$I,6,FALSE)</f>
        <v>Kinsealy-Drinan</v>
      </c>
      <c r="P268" t="str">
        <f>VLOOKUP(orders[[#This Row],[Customer ID]],'Customer Info'!$A:$I,7,FALSE)</f>
        <v>Ireland</v>
      </c>
      <c r="Q268" t="str">
        <f>VLOOKUP(orders[[#This Row],[Customer ID]],'Customer Info'!$A:$I,8,FALSE)</f>
        <v>D17</v>
      </c>
      <c r="R268" s="2" t="str">
        <f>VLOOKUP(orders[[#This Row],[Customer ID]],'Customer Info'!$A:$I,9,FALSE)</f>
        <v>Yes</v>
      </c>
    </row>
    <row r="269" spans="1:18" x14ac:dyDescent="0.2">
      <c r="A269" s="1" t="s">
        <v>550</v>
      </c>
      <c r="B269" s="3">
        <v>43872</v>
      </c>
      <c r="C269" t="s">
        <v>551</v>
      </c>
      <c r="D269" t="s">
        <v>77</v>
      </c>
      <c r="E269">
        <v>1</v>
      </c>
      <c r="F269" s="1" t="s">
        <v>6198</v>
      </c>
      <c r="G269" t="s">
        <v>6202</v>
      </c>
      <c r="H269">
        <v>0.5</v>
      </c>
      <c r="I269">
        <v>5.97</v>
      </c>
      <c r="J269" s="2">
        <v>5.97</v>
      </c>
      <c r="K269" t="str">
        <f>VLOOKUP(orders[[#This Row],[Customer ID]],'Customer Info'!$A:$I,2,FALSE)</f>
        <v>Violette Hellmore</v>
      </c>
      <c r="L269" t="str">
        <f>IF(VLOOKUP(orders[[#This Row],[Customer ID]],'Customer Info'!$A:$I,3,FALSE)=0, "N/A", VLOOKUP(orders[[#This Row],[Customer ID]],'Customer Info'!$A:$I,3,FALSE))</f>
        <v>vhellmore7d@bbc.co.uk</v>
      </c>
      <c r="M269" t="str">
        <f>IF(VLOOKUP(orders[[#This Row],[Customer ID]],'Customer Info'!$A:$I,4,FALSE)=0, "N/A", VLOOKUP(orders[[#This Row],[Customer ID]],'Customer Info'!$A:$I,4,FALSE))</f>
        <v>+1 (501) 899-4038</v>
      </c>
      <c r="N269" t="str">
        <f>VLOOKUP(orders[[#This Row],[Customer ID]],'Customer Info'!$A:$I,5,FALSE)</f>
        <v>87597 Butternut Alley</v>
      </c>
      <c r="O269" t="str">
        <f>VLOOKUP(orders[[#This Row],[Customer ID]],'Customer Info'!$A:$I,6,FALSE)</f>
        <v>Little Rock</v>
      </c>
      <c r="P269" t="str">
        <f>VLOOKUP(orders[[#This Row],[Customer ID]],'Customer Info'!$A:$I,7,FALSE)</f>
        <v>United States</v>
      </c>
      <c r="Q269">
        <f>VLOOKUP(orders[[#This Row],[Customer ID]],'Customer Info'!$A:$I,8,FALSE)</f>
        <v>72204</v>
      </c>
      <c r="R269" s="2" t="str">
        <f>VLOOKUP(orders[[#This Row],[Customer ID]],'Customer Info'!$A:$I,9,FALSE)</f>
        <v>Yes</v>
      </c>
    </row>
    <row r="270" spans="1:18" x14ac:dyDescent="0.2">
      <c r="A270" s="1" t="s">
        <v>552</v>
      </c>
      <c r="B270" s="3">
        <v>44283</v>
      </c>
      <c r="C270" t="s">
        <v>553</v>
      </c>
      <c r="D270" t="s">
        <v>250</v>
      </c>
      <c r="E270">
        <v>2</v>
      </c>
      <c r="F270" s="1" t="s">
        <v>6200</v>
      </c>
      <c r="G270" t="s">
        <v>6202</v>
      </c>
      <c r="H270">
        <v>1</v>
      </c>
      <c r="I270">
        <v>12.15</v>
      </c>
      <c r="J270" s="2">
        <v>24.3</v>
      </c>
      <c r="K270" t="str">
        <f>VLOOKUP(orders[[#This Row],[Customer ID]],'Customer Info'!$A:$I,2,FALSE)</f>
        <v>Myles Seawright</v>
      </c>
      <c r="L270" t="str">
        <f>IF(VLOOKUP(orders[[#This Row],[Customer ID]],'Customer Info'!$A:$I,3,FALSE)=0, "N/A", VLOOKUP(orders[[#This Row],[Customer ID]],'Customer Info'!$A:$I,3,FALSE))</f>
        <v>mseawright7e@nbcnews.com</v>
      </c>
      <c r="M270" t="str">
        <f>IF(VLOOKUP(orders[[#This Row],[Customer ID]],'Customer Info'!$A:$I,4,FALSE)=0, "N/A", VLOOKUP(orders[[#This Row],[Customer ID]],'Customer Info'!$A:$I,4,FALSE))</f>
        <v>+44 (638) 528-2467</v>
      </c>
      <c r="N270" t="str">
        <f>VLOOKUP(orders[[#This Row],[Customer ID]],'Customer Info'!$A:$I,5,FALSE)</f>
        <v>5021 Summit Drive</v>
      </c>
      <c r="O270" t="str">
        <f>VLOOKUP(orders[[#This Row],[Customer ID]],'Customer Info'!$A:$I,6,FALSE)</f>
        <v>Newton</v>
      </c>
      <c r="P270" t="str">
        <f>VLOOKUP(orders[[#This Row],[Customer ID]],'Customer Info'!$A:$I,7,FALSE)</f>
        <v>United Kingdom</v>
      </c>
      <c r="Q270" t="str">
        <f>VLOOKUP(orders[[#This Row],[Customer ID]],'Customer Info'!$A:$I,8,FALSE)</f>
        <v>NG34</v>
      </c>
      <c r="R270" s="2" t="str">
        <f>VLOOKUP(orders[[#This Row],[Customer ID]],'Customer Info'!$A:$I,9,FALSE)</f>
        <v>No</v>
      </c>
    </row>
    <row r="271" spans="1:18" x14ac:dyDescent="0.2">
      <c r="A271" s="1" t="s">
        <v>554</v>
      </c>
      <c r="B271" s="3">
        <v>44324</v>
      </c>
      <c r="C271" t="s">
        <v>555</v>
      </c>
      <c r="D271" t="s">
        <v>56</v>
      </c>
      <c r="E271">
        <v>6</v>
      </c>
      <c r="F271" s="1" t="s">
        <v>6200</v>
      </c>
      <c r="G271" t="s">
        <v>6202</v>
      </c>
      <c r="H271">
        <v>0.2</v>
      </c>
      <c r="I271">
        <v>3.645</v>
      </c>
      <c r="J271" s="2">
        <v>21.87</v>
      </c>
      <c r="K271" t="str">
        <f>VLOOKUP(orders[[#This Row],[Customer ID]],'Customer Info'!$A:$I,2,FALSE)</f>
        <v>Silvana Northeast</v>
      </c>
      <c r="L271" t="str">
        <f>IF(VLOOKUP(orders[[#This Row],[Customer ID]],'Customer Info'!$A:$I,3,FALSE)=0, "N/A", VLOOKUP(orders[[#This Row],[Customer ID]],'Customer Info'!$A:$I,3,FALSE))</f>
        <v>snortheast7f@mashable.com</v>
      </c>
      <c r="M271" t="str">
        <f>IF(VLOOKUP(orders[[#This Row],[Customer ID]],'Customer Info'!$A:$I,4,FALSE)=0, "N/A", VLOOKUP(orders[[#This Row],[Customer ID]],'Customer Info'!$A:$I,4,FALSE))</f>
        <v>+1 (775) 344-1930</v>
      </c>
      <c r="N271" t="str">
        <f>VLOOKUP(orders[[#This Row],[Customer ID]],'Customer Info'!$A:$I,5,FALSE)</f>
        <v>4306 Northfield Place</v>
      </c>
      <c r="O271" t="str">
        <f>VLOOKUP(orders[[#This Row],[Customer ID]],'Customer Info'!$A:$I,6,FALSE)</f>
        <v>Sparks</v>
      </c>
      <c r="P271" t="str">
        <f>VLOOKUP(orders[[#This Row],[Customer ID]],'Customer Info'!$A:$I,7,FALSE)</f>
        <v>United States</v>
      </c>
      <c r="Q271">
        <f>VLOOKUP(orders[[#This Row],[Customer ID]],'Customer Info'!$A:$I,8,FALSE)</f>
        <v>89436</v>
      </c>
      <c r="R271" s="2" t="str">
        <f>VLOOKUP(orders[[#This Row],[Customer ID]],'Customer Info'!$A:$I,9,FALSE)</f>
        <v>Yes</v>
      </c>
    </row>
    <row r="272" spans="1:18" x14ac:dyDescent="0.2">
      <c r="A272" s="1" t="s">
        <v>556</v>
      </c>
      <c r="B272" s="3">
        <v>43790</v>
      </c>
      <c r="C272" t="s">
        <v>443</v>
      </c>
      <c r="D272" t="s">
        <v>32</v>
      </c>
      <c r="E272">
        <v>2</v>
      </c>
      <c r="F272" s="1" t="s">
        <v>6198</v>
      </c>
      <c r="G272" t="s">
        <v>6202</v>
      </c>
      <c r="H272">
        <v>1</v>
      </c>
      <c r="I272">
        <v>9.9499999999999993</v>
      </c>
      <c r="J272" s="2">
        <v>19.899999999999999</v>
      </c>
      <c r="K272" t="str">
        <f>VLOOKUP(orders[[#This Row],[Customer ID]],'Customer Info'!$A:$I,2,FALSE)</f>
        <v>Anselma Attwater</v>
      </c>
      <c r="L272" t="str">
        <f>IF(VLOOKUP(orders[[#This Row],[Customer ID]],'Customer Info'!$A:$I,3,FALSE)=0, "N/A", VLOOKUP(orders[[#This Row],[Customer ID]],'Customer Info'!$A:$I,3,FALSE))</f>
        <v>aattwater5u@wikia.com</v>
      </c>
      <c r="M272" t="str">
        <f>IF(VLOOKUP(orders[[#This Row],[Customer ID]],'Customer Info'!$A:$I,4,FALSE)=0, "N/A", VLOOKUP(orders[[#This Row],[Customer ID]],'Customer Info'!$A:$I,4,FALSE))</f>
        <v>+1 (434) 821-8618</v>
      </c>
      <c r="N272" t="str">
        <f>VLOOKUP(orders[[#This Row],[Customer ID]],'Customer Info'!$A:$I,5,FALSE)</f>
        <v>72 Maryland Terrace</v>
      </c>
      <c r="O272" t="str">
        <f>VLOOKUP(orders[[#This Row],[Customer ID]],'Customer Info'!$A:$I,6,FALSE)</f>
        <v>Charlottesville</v>
      </c>
      <c r="P272" t="str">
        <f>VLOOKUP(orders[[#This Row],[Customer ID]],'Customer Info'!$A:$I,7,FALSE)</f>
        <v>United States</v>
      </c>
      <c r="Q272">
        <f>VLOOKUP(orders[[#This Row],[Customer ID]],'Customer Info'!$A:$I,8,FALSE)</f>
        <v>22908</v>
      </c>
      <c r="R272" s="2" t="str">
        <f>VLOOKUP(orders[[#This Row],[Customer ID]],'Customer Info'!$A:$I,9,FALSE)</f>
        <v>Yes</v>
      </c>
    </row>
    <row r="273" spans="1:18" x14ac:dyDescent="0.2">
      <c r="A273" s="1" t="s">
        <v>557</v>
      </c>
      <c r="B273" s="3">
        <v>44333</v>
      </c>
      <c r="C273" t="s">
        <v>558</v>
      </c>
      <c r="D273" t="s">
        <v>59</v>
      </c>
      <c r="E273">
        <v>2</v>
      </c>
      <c r="F273" s="1" t="s">
        <v>6198</v>
      </c>
      <c r="G273" t="s">
        <v>6202</v>
      </c>
      <c r="H273">
        <v>0.2</v>
      </c>
      <c r="I273">
        <v>2.9849999999999999</v>
      </c>
      <c r="J273" s="2">
        <v>5.97</v>
      </c>
      <c r="K273" t="str">
        <f>VLOOKUP(orders[[#This Row],[Customer ID]],'Customer Info'!$A:$I,2,FALSE)</f>
        <v>Monica Fearon</v>
      </c>
      <c r="L273" t="str">
        <f>IF(VLOOKUP(orders[[#This Row],[Customer ID]],'Customer Info'!$A:$I,3,FALSE)=0, "N/A", VLOOKUP(orders[[#This Row],[Customer ID]],'Customer Info'!$A:$I,3,FALSE))</f>
        <v>mfearon7h@reverbnation.com</v>
      </c>
      <c r="M273" t="str">
        <f>IF(VLOOKUP(orders[[#This Row],[Customer ID]],'Customer Info'!$A:$I,4,FALSE)=0, "N/A", VLOOKUP(orders[[#This Row],[Customer ID]],'Customer Info'!$A:$I,4,FALSE))</f>
        <v>+1 (972) 686-6332</v>
      </c>
      <c r="N273" t="str">
        <f>VLOOKUP(orders[[#This Row],[Customer ID]],'Customer Info'!$A:$I,5,FALSE)</f>
        <v>41524 Mandrake Center</v>
      </c>
      <c r="O273" t="str">
        <f>VLOOKUP(orders[[#This Row],[Customer ID]],'Customer Info'!$A:$I,6,FALSE)</f>
        <v>Denton</v>
      </c>
      <c r="P273" t="str">
        <f>VLOOKUP(orders[[#This Row],[Customer ID]],'Customer Info'!$A:$I,7,FALSE)</f>
        <v>United States</v>
      </c>
      <c r="Q273">
        <f>VLOOKUP(orders[[#This Row],[Customer ID]],'Customer Info'!$A:$I,8,FALSE)</f>
        <v>76210</v>
      </c>
      <c r="R273" s="2" t="str">
        <f>VLOOKUP(orders[[#This Row],[Customer ID]],'Customer Info'!$A:$I,9,FALSE)</f>
        <v>No</v>
      </c>
    </row>
    <row r="274" spans="1:18" x14ac:dyDescent="0.2">
      <c r="A274" s="1" t="s">
        <v>559</v>
      </c>
      <c r="B274" s="3">
        <v>43655</v>
      </c>
      <c r="C274" t="s">
        <v>560</v>
      </c>
      <c r="D274" t="s">
        <v>21</v>
      </c>
      <c r="E274">
        <v>1</v>
      </c>
      <c r="F274" s="1" t="s">
        <v>6200</v>
      </c>
      <c r="G274" t="s">
        <v>6202</v>
      </c>
      <c r="H274">
        <v>0.5</v>
      </c>
      <c r="I274">
        <v>7.29</v>
      </c>
      <c r="J274" s="2">
        <v>7.29</v>
      </c>
      <c r="K274" t="str">
        <f>VLOOKUP(orders[[#This Row],[Customer ID]],'Customer Info'!$A:$I,2,FALSE)</f>
        <v>Barney Chisnell</v>
      </c>
      <c r="L274" t="str">
        <f>IF(VLOOKUP(orders[[#This Row],[Customer ID]],'Customer Info'!$A:$I,3,FALSE)=0, "N/A", VLOOKUP(orders[[#This Row],[Customer ID]],'Customer Info'!$A:$I,3,FALSE))</f>
        <v>N/A</v>
      </c>
      <c r="M274" t="str">
        <f>IF(VLOOKUP(orders[[#This Row],[Customer ID]],'Customer Info'!$A:$I,4,FALSE)=0, "N/A", VLOOKUP(orders[[#This Row],[Customer ID]],'Customer Info'!$A:$I,4,FALSE))</f>
        <v>N/A</v>
      </c>
      <c r="N274" t="str">
        <f>VLOOKUP(orders[[#This Row],[Customer ID]],'Customer Info'!$A:$I,5,FALSE)</f>
        <v>5915 Hallows Court</v>
      </c>
      <c r="O274" t="str">
        <f>VLOOKUP(orders[[#This Row],[Customer ID]],'Customer Info'!$A:$I,6,FALSE)</f>
        <v>Tullamore</v>
      </c>
      <c r="P274" t="str">
        <f>VLOOKUP(orders[[#This Row],[Customer ID]],'Customer Info'!$A:$I,7,FALSE)</f>
        <v>Ireland</v>
      </c>
      <c r="Q274" t="str">
        <f>VLOOKUP(orders[[#This Row],[Customer ID]],'Customer Info'!$A:$I,8,FALSE)</f>
        <v>R35</v>
      </c>
      <c r="R274" s="2" t="str">
        <f>VLOOKUP(orders[[#This Row],[Customer ID]],'Customer Info'!$A:$I,9,FALSE)</f>
        <v>Yes</v>
      </c>
    </row>
    <row r="275" spans="1:18" x14ac:dyDescent="0.2">
      <c r="A275" s="1" t="s">
        <v>561</v>
      </c>
      <c r="B275" s="3">
        <v>43971</v>
      </c>
      <c r="C275" t="s">
        <v>562</v>
      </c>
      <c r="D275" t="s">
        <v>59</v>
      </c>
      <c r="E275">
        <v>4</v>
      </c>
      <c r="F275" s="1" t="s">
        <v>6198</v>
      </c>
      <c r="G275" t="s">
        <v>6202</v>
      </c>
      <c r="H275">
        <v>0.2</v>
      </c>
      <c r="I275">
        <v>2.9849999999999999</v>
      </c>
      <c r="J275" s="2">
        <v>11.94</v>
      </c>
      <c r="K275" t="str">
        <f>VLOOKUP(orders[[#This Row],[Customer ID]],'Customer Info'!$A:$I,2,FALSE)</f>
        <v>Jasper Sisneros</v>
      </c>
      <c r="L275" t="str">
        <f>IF(VLOOKUP(orders[[#This Row],[Customer ID]],'Customer Info'!$A:$I,3,FALSE)=0, "N/A", VLOOKUP(orders[[#This Row],[Customer ID]],'Customer Info'!$A:$I,3,FALSE))</f>
        <v>jsisneros7j@a8.net</v>
      </c>
      <c r="M275" t="str">
        <f>IF(VLOOKUP(orders[[#This Row],[Customer ID]],'Customer Info'!$A:$I,4,FALSE)=0, "N/A", VLOOKUP(orders[[#This Row],[Customer ID]],'Customer Info'!$A:$I,4,FALSE))</f>
        <v>+1 (919) 448-8909</v>
      </c>
      <c r="N275" t="str">
        <f>VLOOKUP(orders[[#This Row],[Customer ID]],'Customer Info'!$A:$I,5,FALSE)</f>
        <v>38 Dryden Plaza</v>
      </c>
      <c r="O275" t="str">
        <f>VLOOKUP(orders[[#This Row],[Customer ID]],'Customer Info'!$A:$I,6,FALSE)</f>
        <v>Raleigh</v>
      </c>
      <c r="P275" t="str">
        <f>VLOOKUP(orders[[#This Row],[Customer ID]],'Customer Info'!$A:$I,7,FALSE)</f>
        <v>United States</v>
      </c>
      <c r="Q275">
        <f>VLOOKUP(orders[[#This Row],[Customer ID]],'Customer Info'!$A:$I,8,FALSE)</f>
        <v>27635</v>
      </c>
      <c r="R275" s="2" t="str">
        <f>VLOOKUP(orders[[#This Row],[Customer ID]],'Customer Info'!$A:$I,9,FALSE)</f>
        <v>Yes</v>
      </c>
    </row>
    <row r="276" spans="1:18" x14ac:dyDescent="0.2">
      <c r="A276" s="1" t="s">
        <v>563</v>
      </c>
      <c r="B276" s="3">
        <v>44435</v>
      </c>
      <c r="C276" t="s">
        <v>564</v>
      </c>
      <c r="D276" t="s">
        <v>194</v>
      </c>
      <c r="E276">
        <v>6</v>
      </c>
      <c r="F276" s="1" t="s">
        <v>6196</v>
      </c>
      <c r="G276" t="s">
        <v>6199</v>
      </c>
      <c r="H276">
        <v>1</v>
      </c>
      <c r="I276">
        <v>11.95</v>
      </c>
      <c r="J276" s="2">
        <v>71.699999999999989</v>
      </c>
      <c r="K276" t="str">
        <f>VLOOKUP(orders[[#This Row],[Customer ID]],'Customer Info'!$A:$I,2,FALSE)</f>
        <v>Zachariah Carlson</v>
      </c>
      <c r="L276" t="str">
        <f>IF(VLOOKUP(orders[[#This Row],[Customer ID]],'Customer Info'!$A:$I,3,FALSE)=0, "N/A", VLOOKUP(orders[[#This Row],[Customer ID]],'Customer Info'!$A:$I,3,FALSE))</f>
        <v>zcarlson7k@bigcartel.com</v>
      </c>
      <c r="M276" t="str">
        <f>IF(VLOOKUP(orders[[#This Row],[Customer ID]],'Customer Info'!$A:$I,4,FALSE)=0, "N/A", VLOOKUP(orders[[#This Row],[Customer ID]],'Customer Info'!$A:$I,4,FALSE))</f>
        <v>+353 (259) 651-4128</v>
      </c>
      <c r="N276" t="str">
        <f>VLOOKUP(orders[[#This Row],[Customer ID]],'Customer Info'!$A:$I,5,FALSE)</f>
        <v>4825 Bowman Crossing</v>
      </c>
      <c r="O276" t="str">
        <f>VLOOKUP(orders[[#This Row],[Customer ID]],'Customer Info'!$A:$I,6,FALSE)</f>
        <v>Shankill</v>
      </c>
      <c r="P276" t="str">
        <f>VLOOKUP(orders[[#This Row],[Customer ID]],'Customer Info'!$A:$I,7,FALSE)</f>
        <v>Ireland</v>
      </c>
      <c r="Q276" t="str">
        <f>VLOOKUP(orders[[#This Row],[Customer ID]],'Customer Info'!$A:$I,8,FALSE)</f>
        <v>A98</v>
      </c>
      <c r="R276" s="2" t="str">
        <f>VLOOKUP(orders[[#This Row],[Customer ID]],'Customer Info'!$A:$I,9,FALSE)</f>
        <v>Yes</v>
      </c>
    </row>
    <row r="277" spans="1:18" x14ac:dyDescent="0.2">
      <c r="A277" s="1" t="s">
        <v>565</v>
      </c>
      <c r="B277" s="3">
        <v>44681</v>
      </c>
      <c r="C277" t="s">
        <v>566</v>
      </c>
      <c r="D277" t="s">
        <v>120</v>
      </c>
      <c r="E277">
        <v>2</v>
      </c>
      <c r="F277" s="1" t="s">
        <v>6198</v>
      </c>
      <c r="G277" t="s">
        <v>6199</v>
      </c>
      <c r="H277">
        <v>0.2</v>
      </c>
      <c r="I277">
        <v>3.8849999999999998</v>
      </c>
      <c r="J277" s="2">
        <v>7.77</v>
      </c>
      <c r="K277" t="str">
        <f>VLOOKUP(orders[[#This Row],[Customer ID]],'Customer Info'!$A:$I,2,FALSE)</f>
        <v>Warner Maddox</v>
      </c>
      <c r="L277" t="str">
        <f>IF(VLOOKUP(orders[[#This Row],[Customer ID]],'Customer Info'!$A:$I,3,FALSE)=0, "N/A", VLOOKUP(orders[[#This Row],[Customer ID]],'Customer Info'!$A:$I,3,FALSE))</f>
        <v>wmaddox7l@timesonline.co.uk</v>
      </c>
      <c r="M277" t="str">
        <f>IF(VLOOKUP(orders[[#This Row],[Customer ID]],'Customer Info'!$A:$I,4,FALSE)=0, "N/A", VLOOKUP(orders[[#This Row],[Customer ID]],'Customer Info'!$A:$I,4,FALSE))</f>
        <v>+1 (917) 310-4684</v>
      </c>
      <c r="N277" t="str">
        <f>VLOOKUP(orders[[#This Row],[Customer ID]],'Customer Info'!$A:$I,5,FALSE)</f>
        <v>6223 North Hill</v>
      </c>
      <c r="O277" t="str">
        <f>VLOOKUP(orders[[#This Row],[Customer ID]],'Customer Info'!$A:$I,6,FALSE)</f>
        <v>New York City</v>
      </c>
      <c r="P277" t="str">
        <f>VLOOKUP(orders[[#This Row],[Customer ID]],'Customer Info'!$A:$I,7,FALSE)</f>
        <v>United States</v>
      </c>
      <c r="Q277">
        <f>VLOOKUP(orders[[#This Row],[Customer ID]],'Customer Info'!$A:$I,8,FALSE)</f>
        <v>10105</v>
      </c>
      <c r="R277" s="2" t="str">
        <f>VLOOKUP(orders[[#This Row],[Customer ID]],'Customer Info'!$A:$I,9,FALSE)</f>
        <v>No</v>
      </c>
    </row>
    <row r="278" spans="1:18" x14ac:dyDescent="0.2">
      <c r="A278" s="1" t="s">
        <v>567</v>
      </c>
      <c r="B278" s="3">
        <v>43985</v>
      </c>
      <c r="C278" t="s">
        <v>568</v>
      </c>
      <c r="D278" t="s">
        <v>176</v>
      </c>
      <c r="E278">
        <v>1</v>
      </c>
      <c r="F278" s="1" t="s">
        <v>6198</v>
      </c>
      <c r="G278" t="s">
        <v>6197</v>
      </c>
      <c r="H278">
        <v>2.5</v>
      </c>
      <c r="I278">
        <v>25.874999999999996</v>
      </c>
      <c r="J278" s="2">
        <v>25.874999999999996</v>
      </c>
      <c r="K278" t="str">
        <f>VLOOKUP(orders[[#This Row],[Customer ID]],'Customer Info'!$A:$I,2,FALSE)</f>
        <v>Donnie Hedlestone</v>
      </c>
      <c r="L278" t="str">
        <f>IF(VLOOKUP(orders[[#This Row],[Customer ID]],'Customer Info'!$A:$I,3,FALSE)=0, "N/A", VLOOKUP(orders[[#This Row],[Customer ID]],'Customer Info'!$A:$I,3,FALSE))</f>
        <v>dhedlestone7m@craigslist.org</v>
      </c>
      <c r="M278" t="str">
        <f>IF(VLOOKUP(orders[[#This Row],[Customer ID]],'Customer Info'!$A:$I,4,FALSE)=0, "N/A", VLOOKUP(orders[[#This Row],[Customer ID]],'Customer Info'!$A:$I,4,FALSE))</f>
        <v>+1 (203) 768-3169</v>
      </c>
      <c r="N278" t="str">
        <f>VLOOKUP(orders[[#This Row],[Customer ID]],'Customer Info'!$A:$I,5,FALSE)</f>
        <v>02670 Superior Way</v>
      </c>
      <c r="O278" t="str">
        <f>VLOOKUP(orders[[#This Row],[Customer ID]],'Customer Info'!$A:$I,6,FALSE)</f>
        <v>Stamford</v>
      </c>
      <c r="P278" t="str">
        <f>VLOOKUP(orders[[#This Row],[Customer ID]],'Customer Info'!$A:$I,7,FALSE)</f>
        <v>United States</v>
      </c>
      <c r="Q278">
        <f>VLOOKUP(orders[[#This Row],[Customer ID]],'Customer Info'!$A:$I,8,FALSE)</f>
        <v>6905</v>
      </c>
      <c r="R278" s="2" t="str">
        <f>VLOOKUP(orders[[#This Row],[Customer ID]],'Customer Info'!$A:$I,9,FALSE)</f>
        <v>No</v>
      </c>
    </row>
    <row r="279" spans="1:18" x14ac:dyDescent="0.2">
      <c r="A279" s="1" t="s">
        <v>569</v>
      </c>
      <c r="B279" s="3">
        <v>44725</v>
      </c>
      <c r="C279" t="s">
        <v>570</v>
      </c>
      <c r="D279" t="s">
        <v>35</v>
      </c>
      <c r="E279">
        <v>6</v>
      </c>
      <c r="F279" s="1" t="s">
        <v>6200</v>
      </c>
      <c r="G279" t="s">
        <v>6199</v>
      </c>
      <c r="H279">
        <v>2.5</v>
      </c>
      <c r="I279">
        <v>34.154999999999994</v>
      </c>
      <c r="J279" s="2">
        <v>204.92999999999995</v>
      </c>
      <c r="K279" t="str">
        <f>VLOOKUP(orders[[#This Row],[Customer ID]],'Customer Info'!$A:$I,2,FALSE)</f>
        <v>Teddi Crowthe</v>
      </c>
      <c r="L279" t="str">
        <f>IF(VLOOKUP(orders[[#This Row],[Customer ID]],'Customer Info'!$A:$I,3,FALSE)=0, "N/A", VLOOKUP(orders[[#This Row],[Customer ID]],'Customer Info'!$A:$I,3,FALSE))</f>
        <v>tcrowthe7n@europa.eu</v>
      </c>
      <c r="M279" t="str">
        <f>IF(VLOOKUP(orders[[#This Row],[Customer ID]],'Customer Info'!$A:$I,4,FALSE)=0, "N/A", VLOOKUP(orders[[#This Row],[Customer ID]],'Customer Info'!$A:$I,4,FALSE))</f>
        <v>+1 (419) 561-6809</v>
      </c>
      <c r="N279" t="str">
        <f>VLOOKUP(orders[[#This Row],[Customer ID]],'Customer Info'!$A:$I,5,FALSE)</f>
        <v>7 Eastlawn Alley</v>
      </c>
      <c r="O279" t="str">
        <f>VLOOKUP(orders[[#This Row],[Customer ID]],'Customer Info'!$A:$I,6,FALSE)</f>
        <v>Toledo</v>
      </c>
      <c r="P279" t="str">
        <f>VLOOKUP(orders[[#This Row],[Customer ID]],'Customer Info'!$A:$I,7,FALSE)</f>
        <v>United States</v>
      </c>
      <c r="Q279">
        <f>VLOOKUP(orders[[#This Row],[Customer ID]],'Customer Info'!$A:$I,8,FALSE)</f>
        <v>43666</v>
      </c>
      <c r="R279" s="2" t="str">
        <f>VLOOKUP(orders[[#This Row],[Customer ID]],'Customer Info'!$A:$I,9,FALSE)</f>
        <v>No</v>
      </c>
    </row>
    <row r="280" spans="1:18" x14ac:dyDescent="0.2">
      <c r="A280" s="1" t="s">
        <v>571</v>
      </c>
      <c r="B280" s="3">
        <v>43992</v>
      </c>
      <c r="C280" t="s">
        <v>572</v>
      </c>
      <c r="D280" t="s">
        <v>15</v>
      </c>
      <c r="E280">
        <v>4</v>
      </c>
      <c r="F280" s="1" t="s">
        <v>6196</v>
      </c>
      <c r="G280" t="s">
        <v>6199</v>
      </c>
      <c r="H280">
        <v>2.5</v>
      </c>
      <c r="I280">
        <v>27.484999999999996</v>
      </c>
      <c r="J280" s="2">
        <v>109.93999999999998</v>
      </c>
      <c r="K280" t="str">
        <f>VLOOKUP(orders[[#This Row],[Customer ID]],'Customer Info'!$A:$I,2,FALSE)</f>
        <v>Dorelia Bury</v>
      </c>
      <c r="L280" t="str">
        <f>IF(VLOOKUP(orders[[#This Row],[Customer ID]],'Customer Info'!$A:$I,3,FALSE)=0, "N/A", VLOOKUP(orders[[#This Row],[Customer ID]],'Customer Info'!$A:$I,3,FALSE))</f>
        <v>dbury7o@tinyurl.com</v>
      </c>
      <c r="M280" t="str">
        <f>IF(VLOOKUP(orders[[#This Row],[Customer ID]],'Customer Info'!$A:$I,4,FALSE)=0, "N/A", VLOOKUP(orders[[#This Row],[Customer ID]],'Customer Info'!$A:$I,4,FALSE))</f>
        <v>+353 (262) 842-7103</v>
      </c>
      <c r="N280" t="str">
        <f>VLOOKUP(orders[[#This Row],[Customer ID]],'Customer Info'!$A:$I,5,FALSE)</f>
        <v>305 Holy Cross Way</v>
      </c>
      <c r="O280" t="str">
        <f>VLOOKUP(orders[[#This Row],[Customer ID]],'Customer Info'!$A:$I,6,FALSE)</f>
        <v>Castleblayney</v>
      </c>
      <c r="P280" t="str">
        <f>VLOOKUP(orders[[#This Row],[Customer ID]],'Customer Info'!$A:$I,7,FALSE)</f>
        <v>Ireland</v>
      </c>
      <c r="Q280" t="str">
        <f>VLOOKUP(orders[[#This Row],[Customer ID]],'Customer Info'!$A:$I,8,FALSE)</f>
        <v>A75</v>
      </c>
      <c r="R280" s="2" t="str">
        <f>VLOOKUP(orders[[#This Row],[Customer ID]],'Customer Info'!$A:$I,9,FALSE)</f>
        <v>Yes</v>
      </c>
    </row>
    <row r="281" spans="1:18" x14ac:dyDescent="0.2">
      <c r="A281" s="1" t="s">
        <v>573</v>
      </c>
      <c r="B281" s="3">
        <v>44183</v>
      </c>
      <c r="C281" t="s">
        <v>574</v>
      </c>
      <c r="D281" t="s">
        <v>142</v>
      </c>
      <c r="E281">
        <v>6</v>
      </c>
      <c r="F281" s="1" t="s">
        <v>6200</v>
      </c>
      <c r="G281" t="s">
        <v>6199</v>
      </c>
      <c r="H281">
        <v>1</v>
      </c>
      <c r="I281">
        <v>14.85</v>
      </c>
      <c r="J281" s="2">
        <v>89.1</v>
      </c>
      <c r="K281" t="str">
        <f>VLOOKUP(orders[[#This Row],[Customer ID]],'Customer Info'!$A:$I,2,FALSE)</f>
        <v>Gussy Broadbear</v>
      </c>
      <c r="L281" t="str">
        <f>IF(VLOOKUP(orders[[#This Row],[Customer ID]],'Customer Info'!$A:$I,3,FALSE)=0, "N/A", VLOOKUP(orders[[#This Row],[Customer ID]],'Customer Info'!$A:$I,3,FALSE))</f>
        <v>gbroadbear7p@omniture.com</v>
      </c>
      <c r="M281" t="str">
        <f>IF(VLOOKUP(orders[[#This Row],[Customer ID]],'Customer Info'!$A:$I,4,FALSE)=0, "N/A", VLOOKUP(orders[[#This Row],[Customer ID]],'Customer Info'!$A:$I,4,FALSE))</f>
        <v>+1 (573) 758-1104</v>
      </c>
      <c r="N281" t="str">
        <f>VLOOKUP(orders[[#This Row],[Customer ID]],'Customer Info'!$A:$I,5,FALSE)</f>
        <v>0 Manitowish Hill</v>
      </c>
      <c r="O281" t="str">
        <f>VLOOKUP(orders[[#This Row],[Customer ID]],'Customer Info'!$A:$I,6,FALSE)</f>
        <v>Columbia</v>
      </c>
      <c r="P281" t="str">
        <f>VLOOKUP(orders[[#This Row],[Customer ID]],'Customer Info'!$A:$I,7,FALSE)</f>
        <v>United States</v>
      </c>
      <c r="Q281">
        <f>VLOOKUP(orders[[#This Row],[Customer ID]],'Customer Info'!$A:$I,8,FALSE)</f>
        <v>65211</v>
      </c>
      <c r="R281" s="2" t="str">
        <f>VLOOKUP(orders[[#This Row],[Customer ID]],'Customer Info'!$A:$I,9,FALSE)</f>
        <v>No</v>
      </c>
    </row>
    <row r="282" spans="1:18" x14ac:dyDescent="0.2">
      <c r="A282" s="1" t="s">
        <v>575</v>
      </c>
      <c r="B282" s="3">
        <v>43708</v>
      </c>
      <c r="C282" t="s">
        <v>576</v>
      </c>
      <c r="D282" t="s">
        <v>120</v>
      </c>
      <c r="E282">
        <v>2</v>
      </c>
      <c r="F282" s="1" t="s">
        <v>6198</v>
      </c>
      <c r="G282" t="s">
        <v>6199</v>
      </c>
      <c r="H282">
        <v>0.2</v>
      </c>
      <c r="I282">
        <v>3.8849999999999998</v>
      </c>
      <c r="J282" s="2">
        <v>7.77</v>
      </c>
      <c r="K282" t="str">
        <f>VLOOKUP(orders[[#This Row],[Customer ID]],'Customer Info'!$A:$I,2,FALSE)</f>
        <v>Emlynne Palfrey</v>
      </c>
      <c r="L282" t="str">
        <f>IF(VLOOKUP(orders[[#This Row],[Customer ID]],'Customer Info'!$A:$I,3,FALSE)=0, "N/A", VLOOKUP(orders[[#This Row],[Customer ID]],'Customer Info'!$A:$I,3,FALSE))</f>
        <v>epalfrey7q@devhub.com</v>
      </c>
      <c r="M282" t="str">
        <f>IF(VLOOKUP(orders[[#This Row],[Customer ID]],'Customer Info'!$A:$I,4,FALSE)=0, "N/A", VLOOKUP(orders[[#This Row],[Customer ID]],'Customer Info'!$A:$I,4,FALSE))</f>
        <v>+1 (260) 500-7893</v>
      </c>
      <c r="N282" t="str">
        <f>VLOOKUP(orders[[#This Row],[Customer ID]],'Customer Info'!$A:$I,5,FALSE)</f>
        <v>2793 Vera Point</v>
      </c>
      <c r="O282" t="str">
        <f>VLOOKUP(orders[[#This Row],[Customer ID]],'Customer Info'!$A:$I,6,FALSE)</f>
        <v>Fort Wayne</v>
      </c>
      <c r="P282" t="str">
        <f>VLOOKUP(orders[[#This Row],[Customer ID]],'Customer Info'!$A:$I,7,FALSE)</f>
        <v>United States</v>
      </c>
      <c r="Q282">
        <f>VLOOKUP(orders[[#This Row],[Customer ID]],'Customer Info'!$A:$I,8,FALSE)</f>
        <v>46852</v>
      </c>
      <c r="R282" s="2" t="str">
        <f>VLOOKUP(orders[[#This Row],[Customer ID]],'Customer Info'!$A:$I,9,FALSE)</f>
        <v>Yes</v>
      </c>
    </row>
    <row r="283" spans="1:18" x14ac:dyDescent="0.2">
      <c r="A283" s="1" t="s">
        <v>577</v>
      </c>
      <c r="B283" s="3">
        <v>43521</v>
      </c>
      <c r="C283" t="s">
        <v>578</v>
      </c>
      <c r="D283" t="s">
        <v>202</v>
      </c>
      <c r="E283">
        <v>1</v>
      </c>
      <c r="F283" s="1" t="s">
        <v>6201</v>
      </c>
      <c r="G283" t="s">
        <v>6197</v>
      </c>
      <c r="H283">
        <v>2.5</v>
      </c>
      <c r="I283">
        <v>33.464999999999996</v>
      </c>
      <c r="J283" s="2">
        <v>33.464999999999996</v>
      </c>
      <c r="K283" t="str">
        <f>VLOOKUP(orders[[#This Row],[Customer ID]],'Customer Info'!$A:$I,2,FALSE)</f>
        <v>Parsifal Metrick</v>
      </c>
      <c r="L283" t="str">
        <f>IF(VLOOKUP(orders[[#This Row],[Customer ID]],'Customer Info'!$A:$I,3,FALSE)=0, "N/A", VLOOKUP(orders[[#This Row],[Customer ID]],'Customer Info'!$A:$I,3,FALSE))</f>
        <v>pmetrick7r@rakuten.co.jp</v>
      </c>
      <c r="M283" t="str">
        <f>IF(VLOOKUP(orders[[#This Row],[Customer ID]],'Customer Info'!$A:$I,4,FALSE)=0, "N/A", VLOOKUP(orders[[#This Row],[Customer ID]],'Customer Info'!$A:$I,4,FALSE))</f>
        <v>+1 (314) 572-2164</v>
      </c>
      <c r="N283" t="str">
        <f>VLOOKUP(orders[[#This Row],[Customer ID]],'Customer Info'!$A:$I,5,FALSE)</f>
        <v>091 Old Gate Road</v>
      </c>
      <c r="O283" t="str">
        <f>VLOOKUP(orders[[#This Row],[Customer ID]],'Customer Info'!$A:$I,6,FALSE)</f>
        <v>Saint Louis</v>
      </c>
      <c r="P283" t="str">
        <f>VLOOKUP(orders[[#This Row],[Customer ID]],'Customer Info'!$A:$I,7,FALSE)</f>
        <v>United States</v>
      </c>
      <c r="Q283">
        <f>VLOOKUP(orders[[#This Row],[Customer ID]],'Customer Info'!$A:$I,8,FALSE)</f>
        <v>63143</v>
      </c>
      <c r="R283" s="2" t="str">
        <f>VLOOKUP(orders[[#This Row],[Customer ID]],'Customer Info'!$A:$I,9,FALSE)</f>
        <v>Yes</v>
      </c>
    </row>
    <row r="284" spans="1:18" x14ac:dyDescent="0.2">
      <c r="A284" s="1" t="s">
        <v>579</v>
      </c>
      <c r="B284" s="3">
        <v>44234</v>
      </c>
      <c r="C284" t="s">
        <v>580</v>
      </c>
      <c r="D284" t="s">
        <v>8</v>
      </c>
      <c r="E284">
        <v>5</v>
      </c>
      <c r="F284" s="1" t="s">
        <v>6200</v>
      </c>
      <c r="G284" t="s">
        <v>6197</v>
      </c>
      <c r="H284">
        <v>0.5</v>
      </c>
      <c r="I284">
        <v>8.25</v>
      </c>
      <c r="J284" s="2">
        <v>41.25</v>
      </c>
      <c r="K284" t="str">
        <f>VLOOKUP(orders[[#This Row],[Customer ID]],'Customer Info'!$A:$I,2,FALSE)</f>
        <v>Christopher Grieveson</v>
      </c>
      <c r="L284" t="str">
        <f>IF(VLOOKUP(orders[[#This Row],[Customer ID]],'Customer Info'!$A:$I,3,FALSE)=0, "N/A", VLOOKUP(orders[[#This Row],[Customer ID]],'Customer Info'!$A:$I,3,FALSE))</f>
        <v>N/A</v>
      </c>
      <c r="M284" t="str">
        <f>IF(VLOOKUP(orders[[#This Row],[Customer ID]],'Customer Info'!$A:$I,4,FALSE)=0, "N/A", VLOOKUP(orders[[#This Row],[Customer ID]],'Customer Info'!$A:$I,4,FALSE))</f>
        <v>+1 (208) 826-3825</v>
      </c>
      <c r="N284" t="str">
        <f>VLOOKUP(orders[[#This Row],[Customer ID]],'Customer Info'!$A:$I,5,FALSE)</f>
        <v>91 Old Gate Road</v>
      </c>
      <c r="O284" t="str">
        <f>VLOOKUP(orders[[#This Row],[Customer ID]],'Customer Info'!$A:$I,6,FALSE)</f>
        <v>Portland</v>
      </c>
      <c r="P284" t="str">
        <f>VLOOKUP(orders[[#This Row],[Customer ID]],'Customer Info'!$A:$I,7,FALSE)</f>
        <v>United States</v>
      </c>
      <c r="Q284">
        <f>VLOOKUP(orders[[#This Row],[Customer ID]],'Customer Info'!$A:$I,8,FALSE)</f>
        <v>97211</v>
      </c>
      <c r="R284" s="2" t="str">
        <f>VLOOKUP(orders[[#This Row],[Customer ID]],'Customer Info'!$A:$I,9,FALSE)</f>
        <v>Yes</v>
      </c>
    </row>
    <row r="285" spans="1:18" x14ac:dyDescent="0.2">
      <c r="A285" s="1" t="s">
        <v>581</v>
      </c>
      <c r="B285" s="3">
        <v>44210</v>
      </c>
      <c r="C285" t="s">
        <v>582</v>
      </c>
      <c r="D285" t="s">
        <v>142</v>
      </c>
      <c r="E285">
        <v>4</v>
      </c>
      <c r="F285" s="1" t="s">
        <v>6200</v>
      </c>
      <c r="G285" t="s">
        <v>6199</v>
      </c>
      <c r="H285">
        <v>1</v>
      </c>
      <c r="I285">
        <v>14.85</v>
      </c>
      <c r="J285" s="2">
        <v>59.4</v>
      </c>
      <c r="K285" t="str">
        <f>VLOOKUP(orders[[#This Row],[Customer ID]],'Customer Info'!$A:$I,2,FALSE)</f>
        <v>Karlan Karby</v>
      </c>
      <c r="L285" t="str">
        <f>IF(VLOOKUP(orders[[#This Row],[Customer ID]],'Customer Info'!$A:$I,3,FALSE)=0, "N/A", VLOOKUP(orders[[#This Row],[Customer ID]],'Customer Info'!$A:$I,3,FALSE))</f>
        <v>kkarby7t@sbwire.com</v>
      </c>
      <c r="M285" t="str">
        <f>IF(VLOOKUP(orders[[#This Row],[Customer ID]],'Customer Info'!$A:$I,4,FALSE)=0, "N/A", VLOOKUP(orders[[#This Row],[Customer ID]],'Customer Info'!$A:$I,4,FALSE))</f>
        <v>+1 (303) 516-4935</v>
      </c>
      <c r="N285" t="str">
        <f>VLOOKUP(orders[[#This Row],[Customer ID]],'Customer Info'!$A:$I,5,FALSE)</f>
        <v>4 Linden Park</v>
      </c>
      <c r="O285" t="str">
        <f>VLOOKUP(orders[[#This Row],[Customer ID]],'Customer Info'!$A:$I,6,FALSE)</f>
        <v>Boulder</v>
      </c>
      <c r="P285" t="str">
        <f>VLOOKUP(orders[[#This Row],[Customer ID]],'Customer Info'!$A:$I,7,FALSE)</f>
        <v>United States</v>
      </c>
      <c r="Q285">
        <f>VLOOKUP(orders[[#This Row],[Customer ID]],'Customer Info'!$A:$I,8,FALSE)</f>
        <v>80305</v>
      </c>
      <c r="R285" s="2" t="str">
        <f>VLOOKUP(orders[[#This Row],[Customer ID]],'Customer Info'!$A:$I,9,FALSE)</f>
        <v>Yes</v>
      </c>
    </row>
    <row r="286" spans="1:18" x14ac:dyDescent="0.2">
      <c r="A286" s="1" t="s">
        <v>583</v>
      </c>
      <c r="B286" s="3">
        <v>43520</v>
      </c>
      <c r="C286" t="s">
        <v>584</v>
      </c>
      <c r="D286" t="s">
        <v>197</v>
      </c>
      <c r="E286">
        <v>1</v>
      </c>
      <c r="F286" s="1" t="s">
        <v>6198</v>
      </c>
      <c r="G286" t="s">
        <v>6199</v>
      </c>
      <c r="H286">
        <v>0.5</v>
      </c>
      <c r="I286">
        <v>7.77</v>
      </c>
      <c r="J286" s="2">
        <v>7.77</v>
      </c>
      <c r="K286" t="str">
        <f>VLOOKUP(orders[[#This Row],[Customer ID]],'Customer Info'!$A:$I,2,FALSE)</f>
        <v>Flory Crumpe</v>
      </c>
      <c r="L286" t="str">
        <f>IF(VLOOKUP(orders[[#This Row],[Customer ID]],'Customer Info'!$A:$I,3,FALSE)=0, "N/A", VLOOKUP(orders[[#This Row],[Customer ID]],'Customer Info'!$A:$I,3,FALSE))</f>
        <v>fcrumpe7u@ftc.gov</v>
      </c>
      <c r="M286" t="str">
        <f>IF(VLOOKUP(orders[[#This Row],[Customer ID]],'Customer Info'!$A:$I,4,FALSE)=0, "N/A", VLOOKUP(orders[[#This Row],[Customer ID]],'Customer Info'!$A:$I,4,FALSE))</f>
        <v>+44 (564) 507-1056</v>
      </c>
      <c r="N286" t="str">
        <f>VLOOKUP(orders[[#This Row],[Customer ID]],'Customer Info'!$A:$I,5,FALSE)</f>
        <v>1 Hanover Terrace</v>
      </c>
      <c r="O286" t="str">
        <f>VLOOKUP(orders[[#This Row],[Customer ID]],'Customer Info'!$A:$I,6,FALSE)</f>
        <v>Norton</v>
      </c>
      <c r="P286" t="str">
        <f>VLOOKUP(orders[[#This Row],[Customer ID]],'Customer Info'!$A:$I,7,FALSE)</f>
        <v>United Kingdom</v>
      </c>
      <c r="Q286" t="str">
        <f>VLOOKUP(orders[[#This Row],[Customer ID]],'Customer Info'!$A:$I,8,FALSE)</f>
        <v>NN11</v>
      </c>
      <c r="R286" s="2" t="str">
        <f>VLOOKUP(orders[[#This Row],[Customer ID]],'Customer Info'!$A:$I,9,FALSE)</f>
        <v>No</v>
      </c>
    </row>
    <row r="287" spans="1:18" x14ac:dyDescent="0.2">
      <c r="A287" s="1" t="s">
        <v>585</v>
      </c>
      <c r="B287" s="3">
        <v>43639</v>
      </c>
      <c r="C287" t="s">
        <v>586</v>
      </c>
      <c r="D287" t="s">
        <v>151</v>
      </c>
      <c r="E287">
        <v>1</v>
      </c>
      <c r="F287" s="1" t="s">
        <v>6196</v>
      </c>
      <c r="G287" t="s">
        <v>6202</v>
      </c>
      <c r="H287">
        <v>0.5</v>
      </c>
      <c r="I287">
        <v>5.3699999999999992</v>
      </c>
      <c r="J287" s="2">
        <v>5.3699999999999992</v>
      </c>
      <c r="K287" t="str">
        <f>VLOOKUP(orders[[#This Row],[Customer ID]],'Customer Info'!$A:$I,2,FALSE)</f>
        <v>Amity Chatto</v>
      </c>
      <c r="L287" t="str">
        <f>IF(VLOOKUP(orders[[#This Row],[Customer ID]],'Customer Info'!$A:$I,3,FALSE)=0, "N/A", VLOOKUP(orders[[#This Row],[Customer ID]],'Customer Info'!$A:$I,3,FALSE))</f>
        <v>achatto7v@sakura.ne.jp</v>
      </c>
      <c r="M287" t="str">
        <f>IF(VLOOKUP(orders[[#This Row],[Customer ID]],'Customer Info'!$A:$I,4,FALSE)=0, "N/A", VLOOKUP(orders[[#This Row],[Customer ID]],'Customer Info'!$A:$I,4,FALSE))</f>
        <v>+44 (522) 740-3583</v>
      </c>
      <c r="N287" t="str">
        <f>VLOOKUP(orders[[#This Row],[Customer ID]],'Customer Info'!$A:$I,5,FALSE)</f>
        <v>2 Morrow Hill</v>
      </c>
      <c r="O287" t="str">
        <f>VLOOKUP(orders[[#This Row],[Customer ID]],'Customer Info'!$A:$I,6,FALSE)</f>
        <v>Sheffield</v>
      </c>
      <c r="P287" t="str">
        <f>VLOOKUP(orders[[#This Row],[Customer ID]],'Customer Info'!$A:$I,7,FALSE)</f>
        <v>United Kingdom</v>
      </c>
      <c r="Q287" t="str">
        <f>VLOOKUP(orders[[#This Row],[Customer ID]],'Customer Info'!$A:$I,8,FALSE)</f>
        <v>S33</v>
      </c>
      <c r="R287" s="2" t="str">
        <f>VLOOKUP(orders[[#This Row],[Customer ID]],'Customer Info'!$A:$I,9,FALSE)</f>
        <v>Yes</v>
      </c>
    </row>
    <row r="288" spans="1:18" x14ac:dyDescent="0.2">
      <c r="A288" s="1" t="s">
        <v>587</v>
      </c>
      <c r="B288" s="3">
        <v>43960</v>
      </c>
      <c r="C288" t="s">
        <v>588</v>
      </c>
      <c r="D288" t="s">
        <v>117</v>
      </c>
      <c r="E288">
        <v>3</v>
      </c>
      <c r="F288" s="1" t="s">
        <v>6200</v>
      </c>
      <c r="G288" t="s">
        <v>6197</v>
      </c>
      <c r="H288">
        <v>2.5</v>
      </c>
      <c r="I288">
        <v>31.624999999999996</v>
      </c>
      <c r="J288" s="2">
        <v>94.874999999999986</v>
      </c>
      <c r="K288" t="str">
        <f>VLOOKUP(orders[[#This Row],[Customer ID]],'Customer Info'!$A:$I,2,FALSE)</f>
        <v>Nanine McCarthy</v>
      </c>
      <c r="L288" t="str">
        <f>IF(VLOOKUP(orders[[#This Row],[Customer ID]],'Customer Info'!$A:$I,3,FALSE)=0, "N/A", VLOOKUP(orders[[#This Row],[Customer ID]],'Customer Info'!$A:$I,3,FALSE))</f>
        <v>N/A</v>
      </c>
      <c r="M288" t="str">
        <f>IF(VLOOKUP(orders[[#This Row],[Customer ID]],'Customer Info'!$A:$I,4,FALSE)=0, "N/A", VLOOKUP(orders[[#This Row],[Customer ID]],'Customer Info'!$A:$I,4,FALSE))</f>
        <v>+1 (502) 913-2943</v>
      </c>
      <c r="N288" t="str">
        <f>VLOOKUP(orders[[#This Row],[Customer ID]],'Customer Info'!$A:$I,5,FALSE)</f>
        <v>27 Pine View Crossing</v>
      </c>
      <c r="O288" t="str">
        <f>VLOOKUP(orders[[#This Row],[Customer ID]],'Customer Info'!$A:$I,6,FALSE)</f>
        <v>Louisville</v>
      </c>
      <c r="P288" t="str">
        <f>VLOOKUP(orders[[#This Row],[Customer ID]],'Customer Info'!$A:$I,7,FALSE)</f>
        <v>United States</v>
      </c>
      <c r="Q288">
        <f>VLOOKUP(orders[[#This Row],[Customer ID]],'Customer Info'!$A:$I,8,FALSE)</f>
        <v>40298</v>
      </c>
      <c r="R288" s="2" t="str">
        <f>VLOOKUP(orders[[#This Row],[Customer ID]],'Customer Info'!$A:$I,9,FALSE)</f>
        <v>No</v>
      </c>
    </row>
    <row r="289" spans="1:18" x14ac:dyDescent="0.2">
      <c r="A289" s="1" t="s">
        <v>589</v>
      </c>
      <c r="B289" s="3">
        <v>44030</v>
      </c>
      <c r="C289" t="s">
        <v>590</v>
      </c>
      <c r="D289" t="s">
        <v>109</v>
      </c>
      <c r="E289">
        <v>1</v>
      </c>
      <c r="F289" s="1" t="s">
        <v>6201</v>
      </c>
      <c r="G289" t="s">
        <v>6199</v>
      </c>
      <c r="H289">
        <v>2.5</v>
      </c>
      <c r="I289">
        <v>36.454999999999998</v>
      </c>
      <c r="J289" s="2">
        <v>36.454999999999998</v>
      </c>
      <c r="K289" t="str">
        <f>VLOOKUP(orders[[#This Row],[Customer ID]],'Customer Info'!$A:$I,2,FALSE)</f>
        <v>Lyndsey Megany</v>
      </c>
      <c r="L289" t="str">
        <f>IF(VLOOKUP(orders[[#This Row],[Customer ID]],'Customer Info'!$A:$I,3,FALSE)=0, "N/A", VLOOKUP(orders[[#This Row],[Customer ID]],'Customer Info'!$A:$I,3,FALSE))</f>
        <v>N/A</v>
      </c>
      <c r="M289" t="str">
        <f>IF(VLOOKUP(orders[[#This Row],[Customer ID]],'Customer Info'!$A:$I,4,FALSE)=0, "N/A", VLOOKUP(orders[[#This Row],[Customer ID]],'Customer Info'!$A:$I,4,FALSE))</f>
        <v>+1 (716) 790-4379</v>
      </c>
      <c r="N289" t="str">
        <f>VLOOKUP(orders[[#This Row],[Customer ID]],'Customer Info'!$A:$I,5,FALSE)</f>
        <v>7536 Homewood Place</v>
      </c>
      <c r="O289" t="str">
        <f>VLOOKUP(orders[[#This Row],[Customer ID]],'Customer Info'!$A:$I,6,FALSE)</f>
        <v>Buffalo</v>
      </c>
      <c r="P289" t="str">
        <f>VLOOKUP(orders[[#This Row],[Customer ID]],'Customer Info'!$A:$I,7,FALSE)</f>
        <v>United States</v>
      </c>
      <c r="Q289">
        <f>VLOOKUP(orders[[#This Row],[Customer ID]],'Customer Info'!$A:$I,8,FALSE)</f>
        <v>14276</v>
      </c>
      <c r="R289" s="2" t="str">
        <f>VLOOKUP(orders[[#This Row],[Customer ID]],'Customer Info'!$A:$I,9,FALSE)</f>
        <v>No</v>
      </c>
    </row>
    <row r="290" spans="1:18" x14ac:dyDescent="0.2">
      <c r="A290" s="1" t="s">
        <v>591</v>
      </c>
      <c r="B290" s="3">
        <v>43755</v>
      </c>
      <c r="C290" t="s">
        <v>592</v>
      </c>
      <c r="D290" t="s">
        <v>49</v>
      </c>
      <c r="E290">
        <v>4</v>
      </c>
      <c r="F290" s="1" t="s">
        <v>6198</v>
      </c>
      <c r="G290" t="s">
        <v>6197</v>
      </c>
      <c r="H290">
        <v>0.2</v>
      </c>
      <c r="I290">
        <v>3.375</v>
      </c>
      <c r="J290" s="2">
        <v>13.5</v>
      </c>
      <c r="K290" t="str">
        <f>VLOOKUP(orders[[#This Row],[Customer ID]],'Customer Info'!$A:$I,2,FALSE)</f>
        <v>Byram Mergue</v>
      </c>
      <c r="L290" t="str">
        <f>IF(VLOOKUP(orders[[#This Row],[Customer ID]],'Customer Info'!$A:$I,3,FALSE)=0, "N/A", VLOOKUP(orders[[#This Row],[Customer ID]],'Customer Info'!$A:$I,3,FALSE))</f>
        <v>bmergue7y@umn.edu</v>
      </c>
      <c r="M290" t="str">
        <f>IF(VLOOKUP(orders[[#This Row],[Customer ID]],'Customer Info'!$A:$I,4,FALSE)=0, "N/A", VLOOKUP(orders[[#This Row],[Customer ID]],'Customer Info'!$A:$I,4,FALSE))</f>
        <v>N/A</v>
      </c>
      <c r="N290" t="str">
        <f>VLOOKUP(orders[[#This Row],[Customer ID]],'Customer Info'!$A:$I,5,FALSE)</f>
        <v>801 Sloan Plaza</v>
      </c>
      <c r="O290" t="str">
        <f>VLOOKUP(orders[[#This Row],[Customer ID]],'Customer Info'!$A:$I,6,FALSE)</f>
        <v>Canton</v>
      </c>
      <c r="P290" t="str">
        <f>VLOOKUP(orders[[#This Row],[Customer ID]],'Customer Info'!$A:$I,7,FALSE)</f>
        <v>United States</v>
      </c>
      <c r="Q290">
        <f>VLOOKUP(orders[[#This Row],[Customer ID]],'Customer Info'!$A:$I,8,FALSE)</f>
        <v>44710</v>
      </c>
      <c r="R290" s="2" t="str">
        <f>VLOOKUP(orders[[#This Row],[Customer ID]],'Customer Info'!$A:$I,9,FALSE)</f>
        <v>Yes</v>
      </c>
    </row>
    <row r="291" spans="1:18" x14ac:dyDescent="0.2">
      <c r="A291" s="1" t="s">
        <v>593</v>
      </c>
      <c r="B291" s="3">
        <v>44697</v>
      </c>
      <c r="C291" t="s">
        <v>594</v>
      </c>
      <c r="D291" t="s">
        <v>187</v>
      </c>
      <c r="E291">
        <v>4</v>
      </c>
      <c r="F291" s="1" t="s">
        <v>6196</v>
      </c>
      <c r="G291" t="s">
        <v>6199</v>
      </c>
      <c r="H291">
        <v>0.2</v>
      </c>
      <c r="I291">
        <v>3.5849999999999995</v>
      </c>
      <c r="J291" s="2">
        <v>14.339999999999998</v>
      </c>
      <c r="K291" t="str">
        <f>VLOOKUP(orders[[#This Row],[Customer ID]],'Customer Info'!$A:$I,2,FALSE)</f>
        <v>Kerr Patise</v>
      </c>
      <c r="L291" t="str">
        <f>IF(VLOOKUP(orders[[#This Row],[Customer ID]],'Customer Info'!$A:$I,3,FALSE)=0, "N/A", VLOOKUP(orders[[#This Row],[Customer ID]],'Customer Info'!$A:$I,3,FALSE))</f>
        <v>kpatise7z@jigsy.com</v>
      </c>
      <c r="M291" t="str">
        <f>IF(VLOOKUP(orders[[#This Row],[Customer ID]],'Customer Info'!$A:$I,4,FALSE)=0, "N/A", VLOOKUP(orders[[#This Row],[Customer ID]],'Customer Info'!$A:$I,4,FALSE))</f>
        <v>+1 (617) 552-8968</v>
      </c>
      <c r="N291" t="str">
        <f>VLOOKUP(orders[[#This Row],[Customer ID]],'Customer Info'!$A:$I,5,FALSE)</f>
        <v>2469 Hayes Lane</v>
      </c>
      <c r="O291" t="str">
        <f>VLOOKUP(orders[[#This Row],[Customer ID]],'Customer Info'!$A:$I,6,FALSE)</f>
        <v>Boston</v>
      </c>
      <c r="P291" t="str">
        <f>VLOOKUP(orders[[#This Row],[Customer ID]],'Customer Info'!$A:$I,7,FALSE)</f>
        <v>United States</v>
      </c>
      <c r="Q291">
        <f>VLOOKUP(orders[[#This Row],[Customer ID]],'Customer Info'!$A:$I,8,FALSE)</f>
        <v>2114</v>
      </c>
      <c r="R291" s="2" t="str">
        <f>VLOOKUP(orders[[#This Row],[Customer ID]],'Customer Info'!$A:$I,9,FALSE)</f>
        <v>No</v>
      </c>
    </row>
    <row r="292" spans="1:18" x14ac:dyDescent="0.2">
      <c r="A292" s="1" t="s">
        <v>595</v>
      </c>
      <c r="B292" s="3">
        <v>44279</v>
      </c>
      <c r="C292" t="s">
        <v>596</v>
      </c>
      <c r="D292" t="s">
        <v>8</v>
      </c>
      <c r="E292">
        <v>1</v>
      </c>
      <c r="F292" s="1" t="s">
        <v>6200</v>
      </c>
      <c r="G292" t="s">
        <v>6197</v>
      </c>
      <c r="H292">
        <v>0.5</v>
      </c>
      <c r="I292">
        <v>8.25</v>
      </c>
      <c r="J292" s="2">
        <v>8.25</v>
      </c>
      <c r="K292" t="str">
        <f>VLOOKUP(orders[[#This Row],[Customer ID]],'Customer Info'!$A:$I,2,FALSE)</f>
        <v>Mathew Goulter</v>
      </c>
      <c r="L292" t="str">
        <f>IF(VLOOKUP(orders[[#This Row],[Customer ID]],'Customer Info'!$A:$I,3,FALSE)=0, "N/A", VLOOKUP(orders[[#This Row],[Customer ID]],'Customer Info'!$A:$I,3,FALSE))</f>
        <v>N/A</v>
      </c>
      <c r="M292" t="str">
        <f>IF(VLOOKUP(orders[[#This Row],[Customer ID]],'Customer Info'!$A:$I,4,FALSE)=0, "N/A", VLOOKUP(orders[[#This Row],[Customer ID]],'Customer Info'!$A:$I,4,FALSE))</f>
        <v>+353 (968) 887-1849</v>
      </c>
      <c r="N292" t="str">
        <f>VLOOKUP(orders[[#This Row],[Customer ID]],'Customer Info'!$A:$I,5,FALSE)</f>
        <v>3 Sunfield Terrace</v>
      </c>
      <c r="O292" t="str">
        <f>VLOOKUP(orders[[#This Row],[Customer ID]],'Customer Info'!$A:$I,6,FALSE)</f>
        <v>Kinlough</v>
      </c>
      <c r="P292" t="str">
        <f>VLOOKUP(orders[[#This Row],[Customer ID]],'Customer Info'!$A:$I,7,FALSE)</f>
        <v>Ireland</v>
      </c>
      <c r="Q292" t="str">
        <f>VLOOKUP(orders[[#This Row],[Customer ID]],'Customer Info'!$A:$I,8,FALSE)</f>
        <v>F94</v>
      </c>
      <c r="R292" s="2" t="str">
        <f>VLOOKUP(orders[[#This Row],[Customer ID]],'Customer Info'!$A:$I,9,FALSE)</f>
        <v>Yes</v>
      </c>
    </row>
    <row r="293" spans="1:18" x14ac:dyDescent="0.2">
      <c r="A293" s="1" t="s">
        <v>597</v>
      </c>
      <c r="B293" s="3">
        <v>43772</v>
      </c>
      <c r="C293" t="s">
        <v>598</v>
      </c>
      <c r="D293" t="s">
        <v>106</v>
      </c>
      <c r="E293">
        <v>5</v>
      </c>
      <c r="F293" s="1" t="s">
        <v>6196</v>
      </c>
      <c r="G293" t="s">
        <v>6202</v>
      </c>
      <c r="H293">
        <v>0.2</v>
      </c>
      <c r="I293">
        <v>2.6849999999999996</v>
      </c>
      <c r="J293" s="2">
        <v>13.424999999999997</v>
      </c>
      <c r="K293" t="str">
        <f>VLOOKUP(orders[[#This Row],[Customer ID]],'Customer Info'!$A:$I,2,FALSE)</f>
        <v>Marris Grcic</v>
      </c>
      <c r="L293" t="str">
        <f>IF(VLOOKUP(orders[[#This Row],[Customer ID]],'Customer Info'!$A:$I,3,FALSE)=0, "N/A", VLOOKUP(orders[[#This Row],[Customer ID]],'Customer Info'!$A:$I,3,FALSE))</f>
        <v>N/A</v>
      </c>
      <c r="M293" t="str">
        <f>IF(VLOOKUP(orders[[#This Row],[Customer ID]],'Customer Info'!$A:$I,4,FALSE)=0, "N/A", VLOOKUP(orders[[#This Row],[Customer ID]],'Customer Info'!$A:$I,4,FALSE))</f>
        <v>N/A</v>
      </c>
      <c r="N293" t="str">
        <f>VLOOKUP(orders[[#This Row],[Customer ID]],'Customer Info'!$A:$I,5,FALSE)</f>
        <v>758 Acker Point</v>
      </c>
      <c r="O293" t="str">
        <f>VLOOKUP(orders[[#This Row],[Customer ID]],'Customer Info'!$A:$I,6,FALSE)</f>
        <v>Lynchburg</v>
      </c>
      <c r="P293" t="str">
        <f>VLOOKUP(orders[[#This Row],[Customer ID]],'Customer Info'!$A:$I,7,FALSE)</f>
        <v>United States</v>
      </c>
      <c r="Q293">
        <f>VLOOKUP(orders[[#This Row],[Customer ID]],'Customer Info'!$A:$I,8,FALSE)</f>
        <v>24515</v>
      </c>
      <c r="R293" s="2" t="str">
        <f>VLOOKUP(orders[[#This Row],[Customer ID]],'Customer Info'!$A:$I,9,FALSE)</f>
        <v>Yes</v>
      </c>
    </row>
    <row r="294" spans="1:18" x14ac:dyDescent="0.2">
      <c r="A294" s="1" t="s">
        <v>599</v>
      </c>
      <c r="B294" s="3">
        <v>44497</v>
      </c>
      <c r="C294" t="s">
        <v>600</v>
      </c>
      <c r="D294" t="s">
        <v>32</v>
      </c>
      <c r="E294">
        <v>5</v>
      </c>
      <c r="F294" s="1" t="s">
        <v>6198</v>
      </c>
      <c r="G294" t="s">
        <v>6202</v>
      </c>
      <c r="H294">
        <v>1</v>
      </c>
      <c r="I294">
        <v>9.9499999999999993</v>
      </c>
      <c r="J294" s="2">
        <v>49.75</v>
      </c>
      <c r="K294" t="str">
        <f>VLOOKUP(orders[[#This Row],[Customer ID]],'Customer Info'!$A:$I,2,FALSE)</f>
        <v>Domeniga Duke</v>
      </c>
      <c r="L294" t="str">
        <f>IF(VLOOKUP(orders[[#This Row],[Customer ID]],'Customer Info'!$A:$I,3,FALSE)=0, "N/A", VLOOKUP(orders[[#This Row],[Customer ID]],'Customer Info'!$A:$I,3,FALSE))</f>
        <v>dduke82@vkontakte.ru</v>
      </c>
      <c r="M294" t="str">
        <f>IF(VLOOKUP(orders[[#This Row],[Customer ID]],'Customer Info'!$A:$I,4,FALSE)=0, "N/A", VLOOKUP(orders[[#This Row],[Customer ID]],'Customer Info'!$A:$I,4,FALSE))</f>
        <v>+1 (626) 268-7265</v>
      </c>
      <c r="N294" t="str">
        <f>VLOOKUP(orders[[#This Row],[Customer ID]],'Customer Info'!$A:$I,5,FALSE)</f>
        <v>472 Mosinee Crossing</v>
      </c>
      <c r="O294" t="str">
        <f>VLOOKUP(orders[[#This Row],[Customer ID]],'Customer Info'!$A:$I,6,FALSE)</f>
        <v>Los Angeles</v>
      </c>
      <c r="P294" t="str">
        <f>VLOOKUP(orders[[#This Row],[Customer ID]],'Customer Info'!$A:$I,7,FALSE)</f>
        <v>United States</v>
      </c>
      <c r="Q294">
        <f>VLOOKUP(orders[[#This Row],[Customer ID]],'Customer Info'!$A:$I,8,FALSE)</f>
        <v>90071</v>
      </c>
      <c r="R294" s="2" t="str">
        <f>VLOOKUP(orders[[#This Row],[Customer ID]],'Customer Info'!$A:$I,9,FALSE)</f>
        <v>No</v>
      </c>
    </row>
    <row r="295" spans="1:18" x14ac:dyDescent="0.2">
      <c r="A295" s="1" t="s">
        <v>601</v>
      </c>
      <c r="B295" s="3">
        <v>44181</v>
      </c>
      <c r="C295" t="s">
        <v>602</v>
      </c>
      <c r="D295" t="s">
        <v>8</v>
      </c>
      <c r="E295">
        <v>2</v>
      </c>
      <c r="F295" s="1" t="s">
        <v>6200</v>
      </c>
      <c r="G295" t="s">
        <v>6197</v>
      </c>
      <c r="H295">
        <v>0.5</v>
      </c>
      <c r="I295">
        <v>8.25</v>
      </c>
      <c r="J295" s="2">
        <v>16.5</v>
      </c>
      <c r="K295" t="str">
        <f>VLOOKUP(orders[[#This Row],[Customer ID]],'Customer Info'!$A:$I,2,FALSE)</f>
        <v>Violante Skouling</v>
      </c>
      <c r="L295" t="str">
        <f>IF(VLOOKUP(orders[[#This Row],[Customer ID]],'Customer Info'!$A:$I,3,FALSE)=0, "N/A", VLOOKUP(orders[[#This Row],[Customer ID]],'Customer Info'!$A:$I,3,FALSE))</f>
        <v>N/A</v>
      </c>
      <c r="M295" t="str">
        <f>IF(VLOOKUP(orders[[#This Row],[Customer ID]],'Customer Info'!$A:$I,4,FALSE)=0, "N/A", VLOOKUP(orders[[#This Row],[Customer ID]],'Customer Info'!$A:$I,4,FALSE))</f>
        <v>N/A</v>
      </c>
      <c r="N295" t="str">
        <f>VLOOKUP(orders[[#This Row],[Customer ID]],'Customer Info'!$A:$I,5,FALSE)</f>
        <v>9366 Bunting Center</v>
      </c>
      <c r="O295" t="str">
        <f>VLOOKUP(orders[[#This Row],[Customer ID]],'Customer Info'!$A:$I,6,FALSE)</f>
        <v>Drumcondra</v>
      </c>
      <c r="P295" t="str">
        <f>VLOOKUP(orders[[#This Row],[Customer ID]],'Customer Info'!$A:$I,7,FALSE)</f>
        <v>Ireland</v>
      </c>
      <c r="Q295" t="str">
        <f>VLOOKUP(orders[[#This Row],[Customer ID]],'Customer Info'!$A:$I,8,FALSE)</f>
        <v>D11</v>
      </c>
      <c r="R295" s="2" t="str">
        <f>VLOOKUP(orders[[#This Row],[Customer ID]],'Customer Info'!$A:$I,9,FALSE)</f>
        <v>No</v>
      </c>
    </row>
    <row r="296" spans="1:18" x14ac:dyDescent="0.2">
      <c r="A296" s="1" t="s">
        <v>603</v>
      </c>
      <c r="B296" s="3">
        <v>44529</v>
      </c>
      <c r="C296" t="s">
        <v>604</v>
      </c>
      <c r="D296" t="s">
        <v>77</v>
      </c>
      <c r="E296">
        <v>3</v>
      </c>
      <c r="F296" s="1" t="s">
        <v>6198</v>
      </c>
      <c r="G296" t="s">
        <v>6202</v>
      </c>
      <c r="H296">
        <v>0.5</v>
      </c>
      <c r="I296">
        <v>5.97</v>
      </c>
      <c r="J296" s="2">
        <v>17.91</v>
      </c>
      <c r="K296" t="str">
        <f>VLOOKUP(orders[[#This Row],[Customer ID]],'Customer Info'!$A:$I,2,FALSE)</f>
        <v>Isidore Hussey</v>
      </c>
      <c r="L296" t="str">
        <f>IF(VLOOKUP(orders[[#This Row],[Customer ID]],'Customer Info'!$A:$I,3,FALSE)=0, "N/A", VLOOKUP(orders[[#This Row],[Customer ID]],'Customer Info'!$A:$I,3,FALSE))</f>
        <v>ihussey84@mapy.cz</v>
      </c>
      <c r="M296" t="str">
        <f>IF(VLOOKUP(orders[[#This Row],[Customer ID]],'Customer Info'!$A:$I,4,FALSE)=0, "N/A", VLOOKUP(orders[[#This Row],[Customer ID]],'Customer Info'!$A:$I,4,FALSE))</f>
        <v>N/A</v>
      </c>
      <c r="N296" t="str">
        <f>VLOOKUP(orders[[#This Row],[Customer ID]],'Customer Info'!$A:$I,5,FALSE)</f>
        <v>641 Birchwood Place</v>
      </c>
      <c r="O296" t="str">
        <f>VLOOKUP(orders[[#This Row],[Customer ID]],'Customer Info'!$A:$I,6,FALSE)</f>
        <v>Birmingham</v>
      </c>
      <c r="P296" t="str">
        <f>VLOOKUP(orders[[#This Row],[Customer ID]],'Customer Info'!$A:$I,7,FALSE)</f>
        <v>United States</v>
      </c>
      <c r="Q296">
        <f>VLOOKUP(orders[[#This Row],[Customer ID]],'Customer Info'!$A:$I,8,FALSE)</f>
        <v>35236</v>
      </c>
      <c r="R296" s="2" t="str">
        <f>VLOOKUP(orders[[#This Row],[Customer ID]],'Customer Info'!$A:$I,9,FALSE)</f>
        <v>No</v>
      </c>
    </row>
    <row r="297" spans="1:18" x14ac:dyDescent="0.2">
      <c r="A297" s="1" t="s">
        <v>605</v>
      </c>
      <c r="B297" s="3">
        <v>44275</v>
      </c>
      <c r="C297" t="s">
        <v>606</v>
      </c>
      <c r="D297" t="s">
        <v>77</v>
      </c>
      <c r="E297">
        <v>5</v>
      </c>
      <c r="F297" s="1" t="s">
        <v>6198</v>
      </c>
      <c r="G297" t="s">
        <v>6202</v>
      </c>
      <c r="H297">
        <v>0.5</v>
      </c>
      <c r="I297">
        <v>5.97</v>
      </c>
      <c r="J297" s="2">
        <v>29.849999999999998</v>
      </c>
      <c r="K297" t="str">
        <f>VLOOKUP(orders[[#This Row],[Customer ID]],'Customer Info'!$A:$I,2,FALSE)</f>
        <v>Cassie Pinkerton</v>
      </c>
      <c r="L297" t="str">
        <f>IF(VLOOKUP(orders[[#This Row],[Customer ID]],'Customer Info'!$A:$I,3,FALSE)=0, "N/A", VLOOKUP(orders[[#This Row],[Customer ID]],'Customer Info'!$A:$I,3,FALSE))</f>
        <v>cpinkerton85@upenn.edu</v>
      </c>
      <c r="M297" t="str">
        <f>IF(VLOOKUP(orders[[#This Row],[Customer ID]],'Customer Info'!$A:$I,4,FALSE)=0, "N/A", VLOOKUP(orders[[#This Row],[Customer ID]],'Customer Info'!$A:$I,4,FALSE))</f>
        <v>+1 (202) 727-7464</v>
      </c>
      <c r="N297" t="str">
        <f>VLOOKUP(orders[[#This Row],[Customer ID]],'Customer Info'!$A:$I,5,FALSE)</f>
        <v>5205 Graceland Point</v>
      </c>
      <c r="O297" t="str">
        <f>VLOOKUP(orders[[#This Row],[Customer ID]],'Customer Info'!$A:$I,6,FALSE)</f>
        <v>Alexandria</v>
      </c>
      <c r="P297" t="str">
        <f>VLOOKUP(orders[[#This Row],[Customer ID]],'Customer Info'!$A:$I,7,FALSE)</f>
        <v>United States</v>
      </c>
      <c r="Q297">
        <f>VLOOKUP(orders[[#This Row],[Customer ID]],'Customer Info'!$A:$I,8,FALSE)</f>
        <v>22309</v>
      </c>
      <c r="R297" s="2" t="str">
        <f>VLOOKUP(orders[[#This Row],[Customer ID]],'Customer Info'!$A:$I,9,FALSE)</f>
        <v>No</v>
      </c>
    </row>
    <row r="298" spans="1:18" x14ac:dyDescent="0.2">
      <c r="A298" s="1" t="s">
        <v>607</v>
      </c>
      <c r="B298" s="3">
        <v>44659</v>
      </c>
      <c r="C298" t="s">
        <v>608</v>
      </c>
      <c r="D298" t="s">
        <v>142</v>
      </c>
      <c r="E298">
        <v>3</v>
      </c>
      <c r="F298" s="1" t="s">
        <v>6200</v>
      </c>
      <c r="G298" t="s">
        <v>6199</v>
      </c>
      <c r="H298">
        <v>1</v>
      </c>
      <c r="I298">
        <v>14.85</v>
      </c>
      <c r="J298" s="2">
        <v>44.55</v>
      </c>
      <c r="K298" t="str">
        <f>VLOOKUP(orders[[#This Row],[Customer ID]],'Customer Info'!$A:$I,2,FALSE)</f>
        <v>Micki Fero</v>
      </c>
      <c r="L298" t="str">
        <f>IF(VLOOKUP(orders[[#This Row],[Customer ID]],'Customer Info'!$A:$I,3,FALSE)=0, "N/A", VLOOKUP(orders[[#This Row],[Customer ID]],'Customer Info'!$A:$I,3,FALSE))</f>
        <v>N/A</v>
      </c>
      <c r="M298" t="str">
        <f>IF(VLOOKUP(orders[[#This Row],[Customer ID]],'Customer Info'!$A:$I,4,FALSE)=0, "N/A", VLOOKUP(orders[[#This Row],[Customer ID]],'Customer Info'!$A:$I,4,FALSE))</f>
        <v>+1 (203) 722-1559</v>
      </c>
      <c r="N298" t="str">
        <f>VLOOKUP(orders[[#This Row],[Customer ID]],'Customer Info'!$A:$I,5,FALSE)</f>
        <v>9 Burrows Way</v>
      </c>
      <c r="O298" t="str">
        <f>VLOOKUP(orders[[#This Row],[Customer ID]],'Customer Info'!$A:$I,6,FALSE)</f>
        <v>Danbury</v>
      </c>
      <c r="P298" t="str">
        <f>VLOOKUP(orders[[#This Row],[Customer ID]],'Customer Info'!$A:$I,7,FALSE)</f>
        <v>United States</v>
      </c>
      <c r="Q298">
        <f>VLOOKUP(orders[[#This Row],[Customer ID]],'Customer Info'!$A:$I,8,FALSE)</f>
        <v>6816</v>
      </c>
      <c r="R298" s="2" t="str">
        <f>VLOOKUP(orders[[#This Row],[Customer ID]],'Customer Info'!$A:$I,9,FALSE)</f>
        <v>No</v>
      </c>
    </row>
    <row r="299" spans="1:18" x14ac:dyDescent="0.2">
      <c r="A299" s="1" t="s">
        <v>609</v>
      </c>
      <c r="B299" s="3">
        <v>44057</v>
      </c>
      <c r="C299" t="s">
        <v>610</v>
      </c>
      <c r="D299" t="s">
        <v>14</v>
      </c>
      <c r="E299">
        <v>2</v>
      </c>
      <c r="F299" s="1" t="s">
        <v>6200</v>
      </c>
      <c r="G299" t="s">
        <v>6197</v>
      </c>
      <c r="H299">
        <v>1</v>
      </c>
      <c r="I299">
        <v>13.75</v>
      </c>
      <c r="J299" s="2">
        <v>27.5</v>
      </c>
      <c r="K299" t="str">
        <f>VLOOKUP(orders[[#This Row],[Customer ID]],'Customer Info'!$A:$I,2,FALSE)</f>
        <v>Cybill Graddell</v>
      </c>
      <c r="L299" t="str">
        <f>IF(VLOOKUP(orders[[#This Row],[Customer ID]],'Customer Info'!$A:$I,3,FALSE)=0, "N/A", VLOOKUP(orders[[#This Row],[Customer ID]],'Customer Info'!$A:$I,3,FALSE))</f>
        <v>N/A</v>
      </c>
      <c r="M299" t="str">
        <f>IF(VLOOKUP(orders[[#This Row],[Customer ID]],'Customer Info'!$A:$I,4,FALSE)=0, "N/A", VLOOKUP(orders[[#This Row],[Customer ID]],'Customer Info'!$A:$I,4,FALSE))</f>
        <v>N/A</v>
      </c>
      <c r="N299" t="str">
        <f>VLOOKUP(orders[[#This Row],[Customer ID]],'Customer Info'!$A:$I,5,FALSE)</f>
        <v>8 Reindahl Alley</v>
      </c>
      <c r="O299" t="str">
        <f>VLOOKUP(orders[[#This Row],[Customer ID]],'Customer Info'!$A:$I,6,FALSE)</f>
        <v>Albany</v>
      </c>
      <c r="P299" t="str">
        <f>VLOOKUP(orders[[#This Row],[Customer ID]],'Customer Info'!$A:$I,7,FALSE)</f>
        <v>United States</v>
      </c>
      <c r="Q299">
        <f>VLOOKUP(orders[[#This Row],[Customer ID]],'Customer Info'!$A:$I,8,FALSE)</f>
        <v>12205</v>
      </c>
      <c r="R299" s="2" t="str">
        <f>VLOOKUP(orders[[#This Row],[Customer ID]],'Customer Info'!$A:$I,9,FALSE)</f>
        <v>No</v>
      </c>
    </row>
    <row r="300" spans="1:18" x14ac:dyDescent="0.2">
      <c r="A300" s="1" t="s">
        <v>611</v>
      </c>
      <c r="B300" s="3">
        <v>43597</v>
      </c>
      <c r="C300" t="s">
        <v>612</v>
      </c>
      <c r="D300" t="s">
        <v>27</v>
      </c>
      <c r="E300">
        <v>6</v>
      </c>
      <c r="F300" s="1" t="s">
        <v>6196</v>
      </c>
      <c r="G300" t="s">
        <v>6197</v>
      </c>
      <c r="H300">
        <v>0.5</v>
      </c>
      <c r="I300">
        <v>5.97</v>
      </c>
      <c r="J300" s="2">
        <v>35.82</v>
      </c>
      <c r="K300" t="str">
        <f>VLOOKUP(orders[[#This Row],[Customer ID]],'Customer Info'!$A:$I,2,FALSE)</f>
        <v>Dorian Vizor</v>
      </c>
      <c r="L300" t="str">
        <f>IF(VLOOKUP(orders[[#This Row],[Customer ID]],'Customer Info'!$A:$I,3,FALSE)=0, "N/A", VLOOKUP(orders[[#This Row],[Customer ID]],'Customer Info'!$A:$I,3,FALSE))</f>
        <v>dvizor88@furl.net</v>
      </c>
      <c r="M300" t="str">
        <f>IF(VLOOKUP(orders[[#This Row],[Customer ID]],'Customer Info'!$A:$I,4,FALSE)=0, "N/A", VLOOKUP(orders[[#This Row],[Customer ID]],'Customer Info'!$A:$I,4,FALSE))</f>
        <v>+1 (941) 130-0581</v>
      </c>
      <c r="N300" t="str">
        <f>VLOOKUP(orders[[#This Row],[Customer ID]],'Customer Info'!$A:$I,5,FALSE)</f>
        <v>6023 Novick Parkway</v>
      </c>
      <c r="O300" t="str">
        <f>VLOOKUP(orders[[#This Row],[Customer ID]],'Customer Info'!$A:$I,6,FALSE)</f>
        <v>Naples</v>
      </c>
      <c r="P300" t="str">
        <f>VLOOKUP(orders[[#This Row],[Customer ID]],'Customer Info'!$A:$I,7,FALSE)</f>
        <v>United States</v>
      </c>
      <c r="Q300">
        <f>VLOOKUP(orders[[#This Row],[Customer ID]],'Customer Info'!$A:$I,8,FALSE)</f>
        <v>34108</v>
      </c>
      <c r="R300" s="2" t="str">
        <f>VLOOKUP(orders[[#This Row],[Customer ID]],'Customer Info'!$A:$I,9,FALSE)</f>
        <v>Yes</v>
      </c>
    </row>
    <row r="301" spans="1:18" x14ac:dyDescent="0.2">
      <c r="A301" s="1" t="s">
        <v>613</v>
      </c>
      <c r="B301" s="3">
        <v>44258</v>
      </c>
      <c r="C301" t="s">
        <v>614</v>
      </c>
      <c r="D301" t="s">
        <v>151</v>
      </c>
      <c r="E301">
        <v>3</v>
      </c>
      <c r="F301" s="1" t="s">
        <v>6196</v>
      </c>
      <c r="G301" t="s">
        <v>6202</v>
      </c>
      <c r="H301">
        <v>0.5</v>
      </c>
      <c r="I301">
        <v>5.3699999999999992</v>
      </c>
      <c r="J301" s="2">
        <v>16.11</v>
      </c>
      <c r="K301" t="str">
        <f>VLOOKUP(orders[[#This Row],[Customer ID]],'Customer Info'!$A:$I,2,FALSE)</f>
        <v>Eddi Sedgebeer</v>
      </c>
      <c r="L301" t="str">
        <f>IF(VLOOKUP(orders[[#This Row],[Customer ID]],'Customer Info'!$A:$I,3,FALSE)=0, "N/A", VLOOKUP(orders[[#This Row],[Customer ID]],'Customer Info'!$A:$I,3,FALSE))</f>
        <v>esedgebeer89@oaic.gov.au</v>
      </c>
      <c r="M301" t="str">
        <f>IF(VLOOKUP(orders[[#This Row],[Customer ID]],'Customer Info'!$A:$I,4,FALSE)=0, "N/A", VLOOKUP(orders[[#This Row],[Customer ID]],'Customer Info'!$A:$I,4,FALSE))</f>
        <v>+1 (305) 898-4252</v>
      </c>
      <c r="N301" t="str">
        <f>VLOOKUP(orders[[#This Row],[Customer ID]],'Customer Info'!$A:$I,5,FALSE)</f>
        <v>9715 Shopko Hill</v>
      </c>
      <c r="O301" t="str">
        <f>VLOOKUP(orders[[#This Row],[Customer ID]],'Customer Info'!$A:$I,6,FALSE)</f>
        <v>Miami Beach</v>
      </c>
      <c r="P301" t="str">
        <f>VLOOKUP(orders[[#This Row],[Customer ID]],'Customer Info'!$A:$I,7,FALSE)</f>
        <v>United States</v>
      </c>
      <c r="Q301">
        <f>VLOOKUP(orders[[#This Row],[Customer ID]],'Customer Info'!$A:$I,8,FALSE)</f>
        <v>33141</v>
      </c>
      <c r="R301" s="2" t="str">
        <f>VLOOKUP(orders[[#This Row],[Customer ID]],'Customer Info'!$A:$I,9,FALSE)</f>
        <v>Yes</v>
      </c>
    </row>
    <row r="302" spans="1:18" x14ac:dyDescent="0.2">
      <c r="A302" s="1" t="s">
        <v>615</v>
      </c>
      <c r="B302" s="3">
        <v>43872</v>
      </c>
      <c r="C302" t="s">
        <v>616</v>
      </c>
      <c r="D302" t="s">
        <v>259</v>
      </c>
      <c r="E302">
        <v>6</v>
      </c>
      <c r="F302" s="1" t="s">
        <v>6200</v>
      </c>
      <c r="G302" t="s">
        <v>6199</v>
      </c>
      <c r="H302">
        <v>0.2</v>
      </c>
      <c r="I302">
        <v>4.4550000000000001</v>
      </c>
      <c r="J302" s="2">
        <v>26.73</v>
      </c>
      <c r="K302" t="str">
        <f>VLOOKUP(orders[[#This Row],[Customer ID]],'Customer Info'!$A:$I,2,FALSE)</f>
        <v>Ken Lestrange</v>
      </c>
      <c r="L302" t="str">
        <f>IF(VLOOKUP(orders[[#This Row],[Customer ID]],'Customer Info'!$A:$I,3,FALSE)=0, "N/A", VLOOKUP(orders[[#This Row],[Customer ID]],'Customer Info'!$A:$I,3,FALSE))</f>
        <v>klestrange8a@lulu.com</v>
      </c>
      <c r="M302" t="str">
        <f>IF(VLOOKUP(orders[[#This Row],[Customer ID]],'Customer Info'!$A:$I,4,FALSE)=0, "N/A", VLOOKUP(orders[[#This Row],[Customer ID]],'Customer Info'!$A:$I,4,FALSE))</f>
        <v>+1 (404) 479-6402</v>
      </c>
      <c r="N302" t="str">
        <f>VLOOKUP(orders[[#This Row],[Customer ID]],'Customer Info'!$A:$I,5,FALSE)</f>
        <v>1961 Sage Way</v>
      </c>
      <c r="O302" t="str">
        <f>VLOOKUP(orders[[#This Row],[Customer ID]],'Customer Info'!$A:$I,6,FALSE)</f>
        <v>Atlanta</v>
      </c>
      <c r="P302" t="str">
        <f>VLOOKUP(orders[[#This Row],[Customer ID]],'Customer Info'!$A:$I,7,FALSE)</f>
        <v>United States</v>
      </c>
      <c r="Q302">
        <f>VLOOKUP(orders[[#This Row],[Customer ID]],'Customer Info'!$A:$I,8,FALSE)</f>
        <v>30358</v>
      </c>
      <c r="R302" s="2" t="str">
        <f>VLOOKUP(orders[[#This Row],[Customer ID]],'Customer Info'!$A:$I,9,FALSE)</f>
        <v>Yes</v>
      </c>
    </row>
    <row r="303" spans="1:18" x14ac:dyDescent="0.2">
      <c r="A303" s="1" t="s">
        <v>617</v>
      </c>
      <c r="B303" s="3">
        <v>43582</v>
      </c>
      <c r="C303" t="s">
        <v>618</v>
      </c>
      <c r="D303" t="s">
        <v>35</v>
      </c>
      <c r="E303">
        <v>6</v>
      </c>
      <c r="F303" s="1" t="s">
        <v>6200</v>
      </c>
      <c r="G303" t="s">
        <v>6199</v>
      </c>
      <c r="H303">
        <v>2.5</v>
      </c>
      <c r="I303">
        <v>34.154999999999994</v>
      </c>
      <c r="J303" s="2">
        <v>204.92999999999995</v>
      </c>
      <c r="K303" t="str">
        <f>VLOOKUP(orders[[#This Row],[Customer ID]],'Customer Info'!$A:$I,2,FALSE)</f>
        <v>Lacee Tanti</v>
      </c>
      <c r="L303" t="str">
        <f>IF(VLOOKUP(orders[[#This Row],[Customer ID]],'Customer Info'!$A:$I,3,FALSE)=0, "N/A", VLOOKUP(orders[[#This Row],[Customer ID]],'Customer Info'!$A:$I,3,FALSE))</f>
        <v>ltanti8b@techcrunch.com</v>
      </c>
      <c r="M303" t="str">
        <f>IF(VLOOKUP(orders[[#This Row],[Customer ID]],'Customer Info'!$A:$I,4,FALSE)=0, "N/A", VLOOKUP(orders[[#This Row],[Customer ID]],'Customer Info'!$A:$I,4,FALSE))</f>
        <v>+1 (361) 383-8015</v>
      </c>
      <c r="N303" t="str">
        <f>VLOOKUP(orders[[#This Row],[Customer ID]],'Customer Info'!$A:$I,5,FALSE)</f>
        <v>29668 Bashford Trail</v>
      </c>
      <c r="O303" t="str">
        <f>VLOOKUP(orders[[#This Row],[Customer ID]],'Customer Info'!$A:$I,6,FALSE)</f>
        <v>Corpus Christi</v>
      </c>
      <c r="P303" t="str">
        <f>VLOOKUP(orders[[#This Row],[Customer ID]],'Customer Info'!$A:$I,7,FALSE)</f>
        <v>United States</v>
      </c>
      <c r="Q303">
        <f>VLOOKUP(orders[[#This Row],[Customer ID]],'Customer Info'!$A:$I,8,FALSE)</f>
        <v>78405</v>
      </c>
      <c r="R303" s="2" t="str">
        <f>VLOOKUP(orders[[#This Row],[Customer ID]],'Customer Info'!$A:$I,9,FALSE)</f>
        <v>Yes</v>
      </c>
    </row>
    <row r="304" spans="1:18" x14ac:dyDescent="0.2">
      <c r="A304" s="1" t="s">
        <v>619</v>
      </c>
      <c r="B304" s="3">
        <v>44646</v>
      </c>
      <c r="C304" t="s">
        <v>620</v>
      </c>
      <c r="D304" t="s">
        <v>11</v>
      </c>
      <c r="E304">
        <v>3</v>
      </c>
      <c r="F304" s="1" t="s">
        <v>6198</v>
      </c>
      <c r="G304" t="s">
        <v>6199</v>
      </c>
      <c r="H304">
        <v>1</v>
      </c>
      <c r="I304">
        <v>12.95</v>
      </c>
      <c r="J304" s="2">
        <v>38.849999999999994</v>
      </c>
      <c r="K304" t="str">
        <f>VLOOKUP(orders[[#This Row],[Customer ID]],'Customer Info'!$A:$I,2,FALSE)</f>
        <v>Arel De Lasci</v>
      </c>
      <c r="L304" t="str">
        <f>IF(VLOOKUP(orders[[#This Row],[Customer ID]],'Customer Info'!$A:$I,3,FALSE)=0, "N/A", VLOOKUP(orders[[#This Row],[Customer ID]],'Customer Info'!$A:$I,3,FALSE))</f>
        <v>ade8c@1und1.de</v>
      </c>
      <c r="M304" t="str">
        <f>IF(VLOOKUP(orders[[#This Row],[Customer ID]],'Customer Info'!$A:$I,4,FALSE)=0, "N/A", VLOOKUP(orders[[#This Row],[Customer ID]],'Customer Info'!$A:$I,4,FALSE))</f>
        <v>+1 (808) 868-6669</v>
      </c>
      <c r="N304" t="str">
        <f>VLOOKUP(orders[[#This Row],[Customer ID]],'Customer Info'!$A:$I,5,FALSE)</f>
        <v>80254 Cherokee Alley</v>
      </c>
      <c r="O304" t="str">
        <f>VLOOKUP(orders[[#This Row],[Customer ID]],'Customer Info'!$A:$I,6,FALSE)</f>
        <v>Honolulu</v>
      </c>
      <c r="P304" t="str">
        <f>VLOOKUP(orders[[#This Row],[Customer ID]],'Customer Info'!$A:$I,7,FALSE)</f>
        <v>United States</v>
      </c>
      <c r="Q304">
        <f>VLOOKUP(orders[[#This Row],[Customer ID]],'Customer Info'!$A:$I,8,FALSE)</f>
        <v>96835</v>
      </c>
      <c r="R304" s="2" t="str">
        <f>VLOOKUP(orders[[#This Row],[Customer ID]],'Customer Info'!$A:$I,9,FALSE)</f>
        <v>Yes</v>
      </c>
    </row>
    <row r="305" spans="1:18" x14ac:dyDescent="0.2">
      <c r="A305" s="1" t="s">
        <v>621</v>
      </c>
      <c r="B305" s="3">
        <v>44102</v>
      </c>
      <c r="C305" t="s">
        <v>622</v>
      </c>
      <c r="D305" t="s">
        <v>43</v>
      </c>
      <c r="E305">
        <v>4</v>
      </c>
      <c r="F305" s="1" t="s">
        <v>6201</v>
      </c>
      <c r="G305" t="s">
        <v>6202</v>
      </c>
      <c r="H305">
        <v>0.2</v>
      </c>
      <c r="I305">
        <v>3.8849999999999998</v>
      </c>
      <c r="J305" s="2">
        <v>15.54</v>
      </c>
      <c r="K305" t="str">
        <f>VLOOKUP(orders[[#This Row],[Customer ID]],'Customer Info'!$A:$I,2,FALSE)</f>
        <v>Trescha Jedrachowicz</v>
      </c>
      <c r="L305" t="str">
        <f>IF(VLOOKUP(orders[[#This Row],[Customer ID]],'Customer Info'!$A:$I,3,FALSE)=0, "N/A", VLOOKUP(orders[[#This Row],[Customer ID]],'Customer Info'!$A:$I,3,FALSE))</f>
        <v>tjedrachowicz8d@acquirethisname.com</v>
      </c>
      <c r="M305" t="str">
        <f>IF(VLOOKUP(orders[[#This Row],[Customer ID]],'Customer Info'!$A:$I,4,FALSE)=0, "N/A", VLOOKUP(orders[[#This Row],[Customer ID]],'Customer Info'!$A:$I,4,FALSE))</f>
        <v>+1 (512) 635-4547</v>
      </c>
      <c r="N305" t="str">
        <f>VLOOKUP(orders[[#This Row],[Customer ID]],'Customer Info'!$A:$I,5,FALSE)</f>
        <v>4019 Hagan Plaza</v>
      </c>
      <c r="O305" t="str">
        <f>VLOOKUP(orders[[#This Row],[Customer ID]],'Customer Info'!$A:$I,6,FALSE)</f>
        <v>Austin</v>
      </c>
      <c r="P305" t="str">
        <f>VLOOKUP(orders[[#This Row],[Customer ID]],'Customer Info'!$A:$I,7,FALSE)</f>
        <v>United States</v>
      </c>
      <c r="Q305">
        <f>VLOOKUP(orders[[#This Row],[Customer ID]],'Customer Info'!$A:$I,8,FALSE)</f>
        <v>78737</v>
      </c>
      <c r="R305" s="2" t="str">
        <f>VLOOKUP(orders[[#This Row],[Customer ID]],'Customer Info'!$A:$I,9,FALSE)</f>
        <v>Yes</v>
      </c>
    </row>
    <row r="306" spans="1:18" x14ac:dyDescent="0.2">
      <c r="A306" s="1" t="s">
        <v>623</v>
      </c>
      <c r="B306" s="3">
        <v>43762</v>
      </c>
      <c r="C306" t="s">
        <v>624</v>
      </c>
      <c r="D306" t="s">
        <v>72</v>
      </c>
      <c r="E306">
        <v>1</v>
      </c>
      <c r="F306" s="1" t="s">
        <v>6198</v>
      </c>
      <c r="G306" t="s">
        <v>6197</v>
      </c>
      <c r="H306">
        <v>0.5</v>
      </c>
      <c r="I306">
        <v>6.75</v>
      </c>
      <c r="J306" s="2">
        <v>6.75</v>
      </c>
      <c r="K306" t="str">
        <f>VLOOKUP(orders[[#This Row],[Customer ID]],'Customer Info'!$A:$I,2,FALSE)</f>
        <v>Perkin Stonner</v>
      </c>
      <c r="L306" t="str">
        <f>IF(VLOOKUP(orders[[#This Row],[Customer ID]],'Customer Info'!$A:$I,3,FALSE)=0, "N/A", VLOOKUP(orders[[#This Row],[Customer ID]],'Customer Info'!$A:$I,3,FALSE))</f>
        <v>pstonner8e@moonfruit.com</v>
      </c>
      <c r="M306" t="str">
        <f>IF(VLOOKUP(orders[[#This Row],[Customer ID]],'Customer Info'!$A:$I,4,FALSE)=0, "N/A", VLOOKUP(orders[[#This Row],[Customer ID]],'Customer Info'!$A:$I,4,FALSE))</f>
        <v>+1 (410) 158-5285</v>
      </c>
      <c r="N306" t="str">
        <f>VLOOKUP(orders[[#This Row],[Customer ID]],'Customer Info'!$A:$I,5,FALSE)</f>
        <v>09771 Rigney Center</v>
      </c>
      <c r="O306" t="str">
        <f>VLOOKUP(orders[[#This Row],[Customer ID]],'Customer Info'!$A:$I,6,FALSE)</f>
        <v>Baltimore</v>
      </c>
      <c r="P306" t="str">
        <f>VLOOKUP(orders[[#This Row],[Customer ID]],'Customer Info'!$A:$I,7,FALSE)</f>
        <v>United States</v>
      </c>
      <c r="Q306">
        <f>VLOOKUP(orders[[#This Row],[Customer ID]],'Customer Info'!$A:$I,8,FALSE)</f>
        <v>21290</v>
      </c>
      <c r="R306" s="2" t="str">
        <f>VLOOKUP(orders[[#This Row],[Customer ID]],'Customer Info'!$A:$I,9,FALSE)</f>
        <v>No</v>
      </c>
    </row>
    <row r="307" spans="1:18" x14ac:dyDescent="0.2">
      <c r="A307" s="1" t="s">
        <v>625</v>
      </c>
      <c r="B307" s="3">
        <v>44412</v>
      </c>
      <c r="C307" t="s">
        <v>626</v>
      </c>
      <c r="D307" t="s">
        <v>535</v>
      </c>
      <c r="E307">
        <v>4</v>
      </c>
      <c r="F307" s="1" t="s">
        <v>6200</v>
      </c>
      <c r="G307" t="s">
        <v>6202</v>
      </c>
      <c r="H307">
        <v>2.5</v>
      </c>
      <c r="I307">
        <v>27.945</v>
      </c>
      <c r="J307" s="2">
        <v>111.78</v>
      </c>
      <c r="K307" t="str">
        <f>VLOOKUP(orders[[#This Row],[Customer ID]],'Customer Info'!$A:$I,2,FALSE)</f>
        <v>Darrin Tingly</v>
      </c>
      <c r="L307" t="str">
        <f>IF(VLOOKUP(orders[[#This Row],[Customer ID]],'Customer Info'!$A:$I,3,FALSE)=0, "N/A", VLOOKUP(orders[[#This Row],[Customer ID]],'Customer Info'!$A:$I,3,FALSE))</f>
        <v>dtingly8f@goo.ne.jp</v>
      </c>
      <c r="M307" t="str">
        <f>IF(VLOOKUP(orders[[#This Row],[Customer ID]],'Customer Info'!$A:$I,4,FALSE)=0, "N/A", VLOOKUP(orders[[#This Row],[Customer ID]],'Customer Info'!$A:$I,4,FALSE))</f>
        <v>N/A</v>
      </c>
      <c r="N307" t="str">
        <f>VLOOKUP(orders[[#This Row],[Customer ID]],'Customer Info'!$A:$I,5,FALSE)</f>
        <v>6094 Dawn Junction</v>
      </c>
      <c r="O307" t="str">
        <f>VLOOKUP(orders[[#This Row],[Customer ID]],'Customer Info'!$A:$I,6,FALSE)</f>
        <v>Lexington</v>
      </c>
      <c r="P307" t="str">
        <f>VLOOKUP(orders[[#This Row],[Customer ID]],'Customer Info'!$A:$I,7,FALSE)</f>
        <v>United States</v>
      </c>
      <c r="Q307">
        <f>VLOOKUP(orders[[#This Row],[Customer ID]],'Customer Info'!$A:$I,8,FALSE)</f>
        <v>40596</v>
      </c>
      <c r="R307" s="2" t="str">
        <f>VLOOKUP(orders[[#This Row],[Customer ID]],'Customer Info'!$A:$I,9,FALSE)</f>
        <v>Yes</v>
      </c>
    </row>
    <row r="308" spans="1:18" x14ac:dyDescent="0.2">
      <c r="A308" s="1" t="s">
        <v>627</v>
      </c>
      <c r="B308" s="3">
        <v>43828</v>
      </c>
      <c r="C308" t="s">
        <v>628</v>
      </c>
      <c r="D308" t="s">
        <v>120</v>
      </c>
      <c r="E308">
        <v>1</v>
      </c>
      <c r="F308" s="1" t="s">
        <v>6198</v>
      </c>
      <c r="G308" t="s">
        <v>6199</v>
      </c>
      <c r="H308">
        <v>0.2</v>
      </c>
      <c r="I308">
        <v>3.8849999999999998</v>
      </c>
      <c r="J308" s="2">
        <v>3.8849999999999998</v>
      </c>
      <c r="K308" t="str">
        <f>VLOOKUP(orders[[#This Row],[Customer ID]],'Customer Info'!$A:$I,2,FALSE)</f>
        <v>Claudetta Rushe</v>
      </c>
      <c r="L308" t="str">
        <f>IF(VLOOKUP(orders[[#This Row],[Customer ID]],'Customer Info'!$A:$I,3,FALSE)=0, "N/A", VLOOKUP(orders[[#This Row],[Customer ID]],'Customer Info'!$A:$I,3,FALSE))</f>
        <v>crushe8n@about.me</v>
      </c>
      <c r="M308" t="str">
        <f>IF(VLOOKUP(orders[[#This Row],[Customer ID]],'Customer Info'!$A:$I,4,FALSE)=0, "N/A", VLOOKUP(orders[[#This Row],[Customer ID]],'Customer Info'!$A:$I,4,FALSE))</f>
        <v>+1 (704) 883-8274</v>
      </c>
      <c r="N308" t="str">
        <f>VLOOKUP(orders[[#This Row],[Customer ID]],'Customer Info'!$A:$I,5,FALSE)</f>
        <v>7 Corben Plaza</v>
      </c>
      <c r="O308" t="str">
        <f>VLOOKUP(orders[[#This Row],[Customer ID]],'Customer Info'!$A:$I,6,FALSE)</f>
        <v>Charlotte</v>
      </c>
      <c r="P308" t="str">
        <f>VLOOKUP(orders[[#This Row],[Customer ID]],'Customer Info'!$A:$I,7,FALSE)</f>
        <v>United States</v>
      </c>
      <c r="Q308">
        <f>VLOOKUP(orders[[#This Row],[Customer ID]],'Customer Info'!$A:$I,8,FALSE)</f>
        <v>28299</v>
      </c>
      <c r="R308" s="2" t="str">
        <f>VLOOKUP(orders[[#This Row],[Customer ID]],'Customer Info'!$A:$I,9,FALSE)</f>
        <v>Yes</v>
      </c>
    </row>
    <row r="309" spans="1:18" x14ac:dyDescent="0.2">
      <c r="A309" s="1" t="s">
        <v>629</v>
      </c>
      <c r="B309" s="3">
        <v>43796</v>
      </c>
      <c r="C309" t="s">
        <v>630</v>
      </c>
      <c r="D309" t="s">
        <v>82</v>
      </c>
      <c r="E309">
        <v>5</v>
      </c>
      <c r="F309" s="1" t="s">
        <v>6201</v>
      </c>
      <c r="G309" t="s">
        <v>6197</v>
      </c>
      <c r="H309">
        <v>0.2</v>
      </c>
      <c r="I309">
        <v>4.3650000000000002</v>
      </c>
      <c r="J309" s="2">
        <v>21.825000000000003</v>
      </c>
      <c r="K309" t="str">
        <f>VLOOKUP(orders[[#This Row],[Customer ID]],'Customer Info'!$A:$I,2,FALSE)</f>
        <v>Benn Checci</v>
      </c>
      <c r="L309" t="str">
        <f>IF(VLOOKUP(orders[[#This Row],[Customer ID]],'Customer Info'!$A:$I,3,FALSE)=0, "N/A", VLOOKUP(orders[[#This Row],[Customer ID]],'Customer Info'!$A:$I,3,FALSE))</f>
        <v>bchecci8h@usa.gov</v>
      </c>
      <c r="M309" t="str">
        <f>IF(VLOOKUP(orders[[#This Row],[Customer ID]],'Customer Info'!$A:$I,4,FALSE)=0, "N/A", VLOOKUP(orders[[#This Row],[Customer ID]],'Customer Info'!$A:$I,4,FALSE))</f>
        <v>+44 (237) 377-1917</v>
      </c>
      <c r="N309" t="str">
        <f>VLOOKUP(orders[[#This Row],[Customer ID]],'Customer Info'!$A:$I,5,FALSE)</f>
        <v>88 West Avenue</v>
      </c>
      <c r="O309" t="str">
        <f>VLOOKUP(orders[[#This Row],[Customer ID]],'Customer Info'!$A:$I,6,FALSE)</f>
        <v>Eaton</v>
      </c>
      <c r="P309" t="str">
        <f>VLOOKUP(orders[[#This Row],[Customer ID]],'Customer Info'!$A:$I,7,FALSE)</f>
        <v>United Kingdom</v>
      </c>
      <c r="Q309" t="str">
        <f>VLOOKUP(orders[[#This Row],[Customer ID]],'Customer Info'!$A:$I,8,FALSE)</f>
        <v>DN22</v>
      </c>
      <c r="R309" s="2" t="str">
        <f>VLOOKUP(orders[[#This Row],[Customer ID]],'Customer Info'!$A:$I,9,FALSE)</f>
        <v>No</v>
      </c>
    </row>
    <row r="310" spans="1:18" x14ac:dyDescent="0.2">
      <c r="A310" s="1" t="s">
        <v>631</v>
      </c>
      <c r="B310" s="3">
        <v>43890</v>
      </c>
      <c r="C310" t="s">
        <v>632</v>
      </c>
      <c r="D310" t="s">
        <v>167</v>
      </c>
      <c r="E310">
        <v>5</v>
      </c>
      <c r="F310" s="1" t="s">
        <v>6196</v>
      </c>
      <c r="G310" t="s">
        <v>6197</v>
      </c>
      <c r="H310">
        <v>0.2</v>
      </c>
      <c r="I310">
        <v>2.9849999999999999</v>
      </c>
      <c r="J310" s="2">
        <v>14.924999999999999</v>
      </c>
      <c r="K310" t="str">
        <f>VLOOKUP(orders[[#This Row],[Customer ID]],'Customer Info'!$A:$I,2,FALSE)</f>
        <v>Janifer Bagot</v>
      </c>
      <c r="L310" t="str">
        <f>IF(VLOOKUP(orders[[#This Row],[Customer ID]],'Customer Info'!$A:$I,3,FALSE)=0, "N/A", VLOOKUP(orders[[#This Row],[Customer ID]],'Customer Info'!$A:$I,3,FALSE))</f>
        <v>jbagot8i@mac.com</v>
      </c>
      <c r="M310" t="str">
        <f>IF(VLOOKUP(orders[[#This Row],[Customer ID]],'Customer Info'!$A:$I,4,FALSE)=0, "N/A", VLOOKUP(orders[[#This Row],[Customer ID]],'Customer Info'!$A:$I,4,FALSE))</f>
        <v>+1 (402) 659-3815</v>
      </c>
      <c r="N310" t="str">
        <f>VLOOKUP(orders[[#This Row],[Customer ID]],'Customer Info'!$A:$I,5,FALSE)</f>
        <v>8580 Autumn Leaf Trail</v>
      </c>
      <c r="O310" t="str">
        <f>VLOOKUP(orders[[#This Row],[Customer ID]],'Customer Info'!$A:$I,6,FALSE)</f>
        <v>Lincoln</v>
      </c>
      <c r="P310" t="str">
        <f>VLOOKUP(orders[[#This Row],[Customer ID]],'Customer Info'!$A:$I,7,FALSE)</f>
        <v>United States</v>
      </c>
      <c r="Q310">
        <f>VLOOKUP(orders[[#This Row],[Customer ID]],'Customer Info'!$A:$I,8,FALSE)</f>
        <v>68505</v>
      </c>
      <c r="R310" s="2" t="str">
        <f>VLOOKUP(orders[[#This Row],[Customer ID]],'Customer Info'!$A:$I,9,FALSE)</f>
        <v>No</v>
      </c>
    </row>
    <row r="311" spans="1:18" x14ac:dyDescent="0.2">
      <c r="A311" s="1" t="s">
        <v>633</v>
      </c>
      <c r="B311" s="3">
        <v>44227</v>
      </c>
      <c r="C311" t="s">
        <v>634</v>
      </c>
      <c r="D311" t="s">
        <v>66</v>
      </c>
      <c r="E311">
        <v>3</v>
      </c>
      <c r="F311" s="1" t="s">
        <v>6198</v>
      </c>
      <c r="G311" t="s">
        <v>6197</v>
      </c>
      <c r="H311">
        <v>1</v>
      </c>
      <c r="I311">
        <v>11.25</v>
      </c>
      <c r="J311" s="2">
        <v>33.75</v>
      </c>
      <c r="K311" t="str">
        <f>VLOOKUP(orders[[#This Row],[Customer ID]],'Customer Info'!$A:$I,2,FALSE)</f>
        <v>Ermin Beeble</v>
      </c>
      <c r="L311" t="str">
        <f>IF(VLOOKUP(orders[[#This Row],[Customer ID]],'Customer Info'!$A:$I,3,FALSE)=0, "N/A", VLOOKUP(orders[[#This Row],[Customer ID]],'Customer Info'!$A:$I,3,FALSE))</f>
        <v>ebeeble8j@soundcloud.com</v>
      </c>
      <c r="M311" t="str">
        <f>IF(VLOOKUP(orders[[#This Row],[Customer ID]],'Customer Info'!$A:$I,4,FALSE)=0, "N/A", VLOOKUP(orders[[#This Row],[Customer ID]],'Customer Info'!$A:$I,4,FALSE))</f>
        <v>+1 (513) 141-9892</v>
      </c>
      <c r="N311" t="str">
        <f>VLOOKUP(orders[[#This Row],[Customer ID]],'Customer Info'!$A:$I,5,FALSE)</f>
        <v>14777 Leroy Avenue</v>
      </c>
      <c r="O311" t="str">
        <f>VLOOKUP(orders[[#This Row],[Customer ID]],'Customer Info'!$A:$I,6,FALSE)</f>
        <v>Cincinnati</v>
      </c>
      <c r="P311" t="str">
        <f>VLOOKUP(orders[[#This Row],[Customer ID]],'Customer Info'!$A:$I,7,FALSE)</f>
        <v>United States</v>
      </c>
      <c r="Q311">
        <f>VLOOKUP(orders[[#This Row],[Customer ID]],'Customer Info'!$A:$I,8,FALSE)</f>
        <v>45254</v>
      </c>
      <c r="R311" s="2" t="str">
        <f>VLOOKUP(orders[[#This Row],[Customer ID]],'Customer Info'!$A:$I,9,FALSE)</f>
        <v>Yes</v>
      </c>
    </row>
    <row r="312" spans="1:18" x14ac:dyDescent="0.2">
      <c r="A312" s="1" t="s">
        <v>635</v>
      </c>
      <c r="B312" s="3">
        <v>44729</v>
      </c>
      <c r="C312" t="s">
        <v>636</v>
      </c>
      <c r="D312" t="s">
        <v>66</v>
      </c>
      <c r="E312">
        <v>3</v>
      </c>
      <c r="F312" s="1" t="s">
        <v>6198</v>
      </c>
      <c r="G312" t="s">
        <v>6197</v>
      </c>
      <c r="H312">
        <v>1</v>
      </c>
      <c r="I312">
        <v>11.25</v>
      </c>
      <c r="J312" s="2">
        <v>33.75</v>
      </c>
      <c r="K312" t="str">
        <f>VLOOKUP(orders[[#This Row],[Customer ID]],'Customer Info'!$A:$I,2,FALSE)</f>
        <v>Cos Fluin</v>
      </c>
      <c r="L312" t="str">
        <f>IF(VLOOKUP(orders[[#This Row],[Customer ID]],'Customer Info'!$A:$I,3,FALSE)=0, "N/A", VLOOKUP(orders[[#This Row],[Customer ID]],'Customer Info'!$A:$I,3,FALSE))</f>
        <v>cfluin8k@flickr.com</v>
      </c>
      <c r="M312" t="str">
        <f>IF(VLOOKUP(orders[[#This Row],[Customer ID]],'Customer Info'!$A:$I,4,FALSE)=0, "N/A", VLOOKUP(orders[[#This Row],[Customer ID]],'Customer Info'!$A:$I,4,FALSE))</f>
        <v>N/A</v>
      </c>
      <c r="N312" t="str">
        <f>VLOOKUP(orders[[#This Row],[Customer ID]],'Customer Info'!$A:$I,5,FALSE)</f>
        <v>88 Jenna Point</v>
      </c>
      <c r="O312" t="str">
        <f>VLOOKUP(orders[[#This Row],[Customer ID]],'Customer Info'!$A:$I,6,FALSE)</f>
        <v>Sheffield</v>
      </c>
      <c r="P312" t="str">
        <f>VLOOKUP(orders[[#This Row],[Customer ID]],'Customer Info'!$A:$I,7,FALSE)</f>
        <v>United Kingdom</v>
      </c>
      <c r="Q312" t="str">
        <f>VLOOKUP(orders[[#This Row],[Customer ID]],'Customer Info'!$A:$I,8,FALSE)</f>
        <v>S33</v>
      </c>
      <c r="R312" s="2" t="str">
        <f>VLOOKUP(orders[[#This Row],[Customer ID]],'Customer Info'!$A:$I,9,FALSE)</f>
        <v>No</v>
      </c>
    </row>
    <row r="313" spans="1:18" x14ac:dyDescent="0.2">
      <c r="A313" s="1" t="s">
        <v>637</v>
      </c>
      <c r="B313" s="3">
        <v>43864</v>
      </c>
      <c r="C313" t="s">
        <v>638</v>
      </c>
      <c r="D313" t="s">
        <v>82</v>
      </c>
      <c r="E313">
        <v>6</v>
      </c>
      <c r="F313" s="1" t="s">
        <v>6201</v>
      </c>
      <c r="G313" t="s">
        <v>6197</v>
      </c>
      <c r="H313">
        <v>0.2</v>
      </c>
      <c r="I313">
        <v>4.3650000000000002</v>
      </c>
      <c r="J313" s="2">
        <v>26.19</v>
      </c>
      <c r="K313" t="str">
        <f>VLOOKUP(orders[[#This Row],[Customer ID]],'Customer Info'!$A:$I,2,FALSE)</f>
        <v>Eveleen Bletsor</v>
      </c>
      <c r="L313" t="str">
        <f>IF(VLOOKUP(orders[[#This Row],[Customer ID]],'Customer Info'!$A:$I,3,FALSE)=0, "N/A", VLOOKUP(orders[[#This Row],[Customer ID]],'Customer Info'!$A:$I,3,FALSE))</f>
        <v>ebletsor8l@vinaora.com</v>
      </c>
      <c r="M313" t="str">
        <f>IF(VLOOKUP(orders[[#This Row],[Customer ID]],'Customer Info'!$A:$I,4,FALSE)=0, "N/A", VLOOKUP(orders[[#This Row],[Customer ID]],'Customer Info'!$A:$I,4,FALSE))</f>
        <v>+1 (860) 182-4246</v>
      </c>
      <c r="N313" t="str">
        <f>VLOOKUP(orders[[#This Row],[Customer ID]],'Customer Info'!$A:$I,5,FALSE)</f>
        <v>9076 Manley Center</v>
      </c>
      <c r="O313" t="str">
        <f>VLOOKUP(orders[[#This Row],[Customer ID]],'Customer Info'!$A:$I,6,FALSE)</f>
        <v>West Hartford</v>
      </c>
      <c r="P313" t="str">
        <f>VLOOKUP(orders[[#This Row],[Customer ID]],'Customer Info'!$A:$I,7,FALSE)</f>
        <v>United States</v>
      </c>
      <c r="Q313">
        <f>VLOOKUP(orders[[#This Row],[Customer ID]],'Customer Info'!$A:$I,8,FALSE)</f>
        <v>6127</v>
      </c>
      <c r="R313" s="2" t="str">
        <f>VLOOKUP(orders[[#This Row],[Customer ID]],'Customer Info'!$A:$I,9,FALSE)</f>
        <v>Yes</v>
      </c>
    </row>
    <row r="314" spans="1:18" x14ac:dyDescent="0.2">
      <c r="A314" s="1" t="s">
        <v>639</v>
      </c>
      <c r="B314" s="3">
        <v>44586</v>
      </c>
      <c r="C314" t="s">
        <v>640</v>
      </c>
      <c r="D314" t="s">
        <v>142</v>
      </c>
      <c r="E314">
        <v>1</v>
      </c>
      <c r="F314" s="1" t="s">
        <v>6200</v>
      </c>
      <c r="G314" t="s">
        <v>6199</v>
      </c>
      <c r="H314">
        <v>1</v>
      </c>
      <c r="I314">
        <v>14.85</v>
      </c>
      <c r="J314" s="2">
        <v>14.85</v>
      </c>
      <c r="K314" t="str">
        <f>VLOOKUP(orders[[#This Row],[Customer ID]],'Customer Info'!$A:$I,2,FALSE)</f>
        <v>Paola Brydell</v>
      </c>
      <c r="L314" t="str">
        <f>IF(VLOOKUP(orders[[#This Row],[Customer ID]],'Customer Info'!$A:$I,3,FALSE)=0, "N/A", VLOOKUP(orders[[#This Row],[Customer ID]],'Customer Info'!$A:$I,3,FALSE))</f>
        <v>pbrydell8m@bloglovin.com</v>
      </c>
      <c r="M314" t="str">
        <f>IF(VLOOKUP(orders[[#This Row],[Customer ID]],'Customer Info'!$A:$I,4,FALSE)=0, "N/A", VLOOKUP(orders[[#This Row],[Customer ID]],'Customer Info'!$A:$I,4,FALSE))</f>
        <v>+353 (522) 527-0155</v>
      </c>
      <c r="N314" t="str">
        <f>VLOOKUP(orders[[#This Row],[Customer ID]],'Customer Info'!$A:$I,5,FALSE)</f>
        <v>826 Judy Alley</v>
      </c>
      <c r="O314" t="str">
        <f>VLOOKUP(orders[[#This Row],[Customer ID]],'Customer Info'!$A:$I,6,FALSE)</f>
        <v>Listowel</v>
      </c>
      <c r="P314" t="str">
        <f>VLOOKUP(orders[[#This Row],[Customer ID]],'Customer Info'!$A:$I,7,FALSE)</f>
        <v>Ireland</v>
      </c>
      <c r="Q314" t="str">
        <f>VLOOKUP(orders[[#This Row],[Customer ID]],'Customer Info'!$A:$I,8,FALSE)</f>
        <v>V31</v>
      </c>
      <c r="R314" s="2" t="str">
        <f>VLOOKUP(orders[[#This Row],[Customer ID]],'Customer Info'!$A:$I,9,FALSE)</f>
        <v>No</v>
      </c>
    </row>
    <row r="315" spans="1:18" x14ac:dyDescent="0.2">
      <c r="A315" s="1" t="s">
        <v>641</v>
      </c>
      <c r="B315" s="3">
        <v>43951</v>
      </c>
      <c r="C315" t="s">
        <v>628</v>
      </c>
      <c r="D315" t="s">
        <v>117</v>
      </c>
      <c r="E315">
        <v>6</v>
      </c>
      <c r="F315" s="1" t="s">
        <v>6200</v>
      </c>
      <c r="G315" t="s">
        <v>6197</v>
      </c>
      <c r="H315">
        <v>2.5</v>
      </c>
      <c r="I315">
        <v>31.624999999999996</v>
      </c>
      <c r="J315" s="2">
        <v>189.74999999999997</v>
      </c>
      <c r="K315" t="str">
        <f>VLOOKUP(orders[[#This Row],[Customer ID]],'Customer Info'!$A:$I,2,FALSE)</f>
        <v>Claudetta Rushe</v>
      </c>
      <c r="L315" t="str">
        <f>IF(VLOOKUP(orders[[#This Row],[Customer ID]],'Customer Info'!$A:$I,3,FALSE)=0, "N/A", VLOOKUP(orders[[#This Row],[Customer ID]],'Customer Info'!$A:$I,3,FALSE))</f>
        <v>crushe8n@about.me</v>
      </c>
      <c r="M315" t="str">
        <f>IF(VLOOKUP(orders[[#This Row],[Customer ID]],'Customer Info'!$A:$I,4,FALSE)=0, "N/A", VLOOKUP(orders[[#This Row],[Customer ID]],'Customer Info'!$A:$I,4,FALSE))</f>
        <v>+1 (704) 883-8274</v>
      </c>
      <c r="N315" t="str">
        <f>VLOOKUP(orders[[#This Row],[Customer ID]],'Customer Info'!$A:$I,5,FALSE)</f>
        <v>7 Corben Plaza</v>
      </c>
      <c r="O315" t="str">
        <f>VLOOKUP(orders[[#This Row],[Customer ID]],'Customer Info'!$A:$I,6,FALSE)</f>
        <v>Charlotte</v>
      </c>
      <c r="P315" t="str">
        <f>VLOOKUP(orders[[#This Row],[Customer ID]],'Customer Info'!$A:$I,7,FALSE)</f>
        <v>United States</v>
      </c>
      <c r="Q315">
        <f>VLOOKUP(orders[[#This Row],[Customer ID]],'Customer Info'!$A:$I,8,FALSE)</f>
        <v>28299</v>
      </c>
      <c r="R315" s="2" t="str">
        <f>VLOOKUP(orders[[#This Row],[Customer ID]],'Customer Info'!$A:$I,9,FALSE)</f>
        <v>Yes</v>
      </c>
    </row>
    <row r="316" spans="1:18" x14ac:dyDescent="0.2">
      <c r="A316" s="1" t="s">
        <v>642</v>
      </c>
      <c r="B316" s="3">
        <v>44317</v>
      </c>
      <c r="C316" t="s">
        <v>643</v>
      </c>
      <c r="D316" t="s">
        <v>27</v>
      </c>
      <c r="E316">
        <v>1</v>
      </c>
      <c r="F316" s="1" t="s">
        <v>6196</v>
      </c>
      <c r="G316" t="s">
        <v>6197</v>
      </c>
      <c r="H316">
        <v>0.5</v>
      </c>
      <c r="I316">
        <v>5.97</v>
      </c>
      <c r="J316" s="2">
        <v>5.97</v>
      </c>
      <c r="K316" t="str">
        <f>VLOOKUP(orders[[#This Row],[Customer ID]],'Customer Info'!$A:$I,2,FALSE)</f>
        <v>Natka Leethem</v>
      </c>
      <c r="L316" t="str">
        <f>IF(VLOOKUP(orders[[#This Row],[Customer ID]],'Customer Info'!$A:$I,3,FALSE)=0, "N/A", VLOOKUP(orders[[#This Row],[Customer ID]],'Customer Info'!$A:$I,3,FALSE))</f>
        <v>nleethem8o@mac.com</v>
      </c>
      <c r="M316" t="str">
        <f>IF(VLOOKUP(orders[[#This Row],[Customer ID]],'Customer Info'!$A:$I,4,FALSE)=0, "N/A", VLOOKUP(orders[[#This Row],[Customer ID]],'Customer Info'!$A:$I,4,FALSE))</f>
        <v>+1 (318) 839-1492</v>
      </c>
      <c r="N316" t="str">
        <f>VLOOKUP(orders[[#This Row],[Customer ID]],'Customer Info'!$A:$I,5,FALSE)</f>
        <v>12 Stone Corner Avenue</v>
      </c>
      <c r="O316" t="str">
        <f>VLOOKUP(orders[[#This Row],[Customer ID]],'Customer Info'!$A:$I,6,FALSE)</f>
        <v>Alexandria</v>
      </c>
      <c r="P316" t="str">
        <f>VLOOKUP(orders[[#This Row],[Customer ID]],'Customer Info'!$A:$I,7,FALSE)</f>
        <v>United States</v>
      </c>
      <c r="Q316">
        <f>VLOOKUP(orders[[#This Row],[Customer ID]],'Customer Info'!$A:$I,8,FALSE)</f>
        <v>71307</v>
      </c>
      <c r="R316" s="2" t="str">
        <f>VLOOKUP(orders[[#This Row],[Customer ID]],'Customer Info'!$A:$I,9,FALSE)</f>
        <v>Yes</v>
      </c>
    </row>
    <row r="317" spans="1:18" x14ac:dyDescent="0.2">
      <c r="A317" s="1" t="s">
        <v>644</v>
      </c>
      <c r="B317" s="3">
        <v>44497</v>
      </c>
      <c r="C317" t="s">
        <v>645</v>
      </c>
      <c r="D317" t="s">
        <v>7</v>
      </c>
      <c r="E317">
        <v>3</v>
      </c>
      <c r="F317" s="1" t="s">
        <v>6196</v>
      </c>
      <c r="G317" t="s">
        <v>6197</v>
      </c>
      <c r="H317">
        <v>1</v>
      </c>
      <c r="I317">
        <v>9.9499999999999993</v>
      </c>
      <c r="J317" s="2">
        <v>29.849999999999998</v>
      </c>
      <c r="K317" t="str">
        <f>VLOOKUP(orders[[#This Row],[Customer ID]],'Customer Info'!$A:$I,2,FALSE)</f>
        <v>Ailene Nesfield</v>
      </c>
      <c r="L317" t="str">
        <f>IF(VLOOKUP(orders[[#This Row],[Customer ID]],'Customer Info'!$A:$I,3,FALSE)=0, "N/A", VLOOKUP(orders[[#This Row],[Customer ID]],'Customer Info'!$A:$I,3,FALSE))</f>
        <v>anesfield8p@people.com.cn</v>
      </c>
      <c r="M317" t="str">
        <f>IF(VLOOKUP(orders[[#This Row],[Customer ID]],'Customer Info'!$A:$I,4,FALSE)=0, "N/A", VLOOKUP(orders[[#This Row],[Customer ID]],'Customer Info'!$A:$I,4,FALSE))</f>
        <v>+44 (418) 372-8139</v>
      </c>
      <c r="N317" t="str">
        <f>VLOOKUP(orders[[#This Row],[Customer ID]],'Customer Info'!$A:$I,5,FALSE)</f>
        <v>59 Rieder Lane</v>
      </c>
      <c r="O317" t="str">
        <f>VLOOKUP(orders[[#This Row],[Customer ID]],'Customer Info'!$A:$I,6,FALSE)</f>
        <v>Belfast</v>
      </c>
      <c r="P317" t="str">
        <f>VLOOKUP(orders[[#This Row],[Customer ID]],'Customer Info'!$A:$I,7,FALSE)</f>
        <v>United Kingdom</v>
      </c>
      <c r="Q317" t="str">
        <f>VLOOKUP(orders[[#This Row],[Customer ID]],'Customer Info'!$A:$I,8,FALSE)</f>
        <v>BT2</v>
      </c>
      <c r="R317" s="2" t="str">
        <f>VLOOKUP(orders[[#This Row],[Customer ID]],'Customer Info'!$A:$I,9,FALSE)</f>
        <v>Yes</v>
      </c>
    </row>
    <row r="318" spans="1:18" x14ac:dyDescent="0.2">
      <c r="A318" s="1" t="s">
        <v>646</v>
      </c>
      <c r="B318" s="3">
        <v>44437</v>
      </c>
      <c r="C318" t="s">
        <v>647</v>
      </c>
      <c r="D318" t="s">
        <v>184</v>
      </c>
      <c r="E318">
        <v>5</v>
      </c>
      <c r="F318" s="1" t="s">
        <v>6196</v>
      </c>
      <c r="G318" t="s">
        <v>6202</v>
      </c>
      <c r="H318">
        <v>1</v>
      </c>
      <c r="I318">
        <v>8.9499999999999993</v>
      </c>
      <c r="J318" s="2">
        <v>44.75</v>
      </c>
      <c r="K318" t="str">
        <f>VLOOKUP(orders[[#This Row],[Customer ID]],'Customer Info'!$A:$I,2,FALSE)</f>
        <v>Stacy Pickworth</v>
      </c>
      <c r="L318" t="str">
        <f>IF(VLOOKUP(orders[[#This Row],[Customer ID]],'Customer Info'!$A:$I,3,FALSE)=0, "N/A", VLOOKUP(orders[[#This Row],[Customer ID]],'Customer Info'!$A:$I,3,FALSE))</f>
        <v>N/A</v>
      </c>
      <c r="M318" t="str">
        <f>IF(VLOOKUP(orders[[#This Row],[Customer ID]],'Customer Info'!$A:$I,4,FALSE)=0, "N/A", VLOOKUP(orders[[#This Row],[Customer ID]],'Customer Info'!$A:$I,4,FALSE))</f>
        <v>+1 (702) 723-3139</v>
      </c>
      <c r="N318" t="str">
        <f>VLOOKUP(orders[[#This Row],[Customer ID]],'Customer Info'!$A:$I,5,FALSE)</f>
        <v>81014 Delladonna Terrace</v>
      </c>
      <c r="O318" t="str">
        <f>VLOOKUP(orders[[#This Row],[Customer ID]],'Customer Info'!$A:$I,6,FALSE)</f>
        <v>Las Vegas</v>
      </c>
      <c r="P318" t="str">
        <f>VLOOKUP(orders[[#This Row],[Customer ID]],'Customer Info'!$A:$I,7,FALSE)</f>
        <v>United States</v>
      </c>
      <c r="Q318">
        <f>VLOOKUP(orders[[#This Row],[Customer ID]],'Customer Info'!$A:$I,8,FALSE)</f>
        <v>89115</v>
      </c>
      <c r="R318" s="2" t="str">
        <f>VLOOKUP(orders[[#This Row],[Customer ID]],'Customer Info'!$A:$I,9,FALSE)</f>
        <v>No</v>
      </c>
    </row>
    <row r="319" spans="1:18" x14ac:dyDescent="0.2">
      <c r="A319" s="1" t="s">
        <v>648</v>
      </c>
      <c r="B319" s="3">
        <v>43826</v>
      </c>
      <c r="C319" t="s">
        <v>649</v>
      </c>
      <c r="D319" t="s">
        <v>35</v>
      </c>
      <c r="E319">
        <v>1</v>
      </c>
      <c r="F319" s="1" t="s">
        <v>6200</v>
      </c>
      <c r="G319" t="s">
        <v>6199</v>
      </c>
      <c r="H319">
        <v>2.5</v>
      </c>
      <c r="I319">
        <v>34.154999999999994</v>
      </c>
      <c r="J319" s="2">
        <v>34.154999999999994</v>
      </c>
      <c r="K319" t="str">
        <f>VLOOKUP(orders[[#This Row],[Customer ID]],'Customer Info'!$A:$I,2,FALSE)</f>
        <v>Melli Brockway</v>
      </c>
      <c r="L319" t="str">
        <f>IF(VLOOKUP(orders[[#This Row],[Customer ID]],'Customer Info'!$A:$I,3,FALSE)=0, "N/A", VLOOKUP(orders[[#This Row],[Customer ID]],'Customer Info'!$A:$I,3,FALSE))</f>
        <v>mbrockway8r@ibm.com</v>
      </c>
      <c r="M319" t="str">
        <f>IF(VLOOKUP(orders[[#This Row],[Customer ID]],'Customer Info'!$A:$I,4,FALSE)=0, "N/A", VLOOKUP(orders[[#This Row],[Customer ID]],'Customer Info'!$A:$I,4,FALSE))</f>
        <v>+1 (515) 216-0617</v>
      </c>
      <c r="N319" t="str">
        <f>VLOOKUP(orders[[#This Row],[Customer ID]],'Customer Info'!$A:$I,5,FALSE)</f>
        <v>0528 Thackeray Pass</v>
      </c>
      <c r="O319" t="str">
        <f>VLOOKUP(orders[[#This Row],[Customer ID]],'Customer Info'!$A:$I,6,FALSE)</f>
        <v>Des Moines</v>
      </c>
      <c r="P319" t="str">
        <f>VLOOKUP(orders[[#This Row],[Customer ID]],'Customer Info'!$A:$I,7,FALSE)</f>
        <v>United States</v>
      </c>
      <c r="Q319">
        <f>VLOOKUP(orders[[#This Row],[Customer ID]],'Customer Info'!$A:$I,8,FALSE)</f>
        <v>50369</v>
      </c>
      <c r="R319" s="2" t="str">
        <f>VLOOKUP(orders[[#This Row],[Customer ID]],'Customer Info'!$A:$I,9,FALSE)</f>
        <v>Yes</v>
      </c>
    </row>
    <row r="320" spans="1:18" x14ac:dyDescent="0.2">
      <c r="A320" s="1" t="s">
        <v>650</v>
      </c>
      <c r="B320" s="3">
        <v>43641</v>
      </c>
      <c r="C320" t="s">
        <v>651</v>
      </c>
      <c r="D320" t="s">
        <v>35</v>
      </c>
      <c r="E320">
        <v>6</v>
      </c>
      <c r="F320" s="1" t="s">
        <v>6200</v>
      </c>
      <c r="G320" t="s">
        <v>6199</v>
      </c>
      <c r="H320">
        <v>2.5</v>
      </c>
      <c r="I320">
        <v>34.154999999999994</v>
      </c>
      <c r="J320" s="2">
        <v>204.92999999999995</v>
      </c>
      <c r="K320" t="str">
        <f>VLOOKUP(orders[[#This Row],[Customer ID]],'Customer Info'!$A:$I,2,FALSE)</f>
        <v>Nanny Lush</v>
      </c>
      <c r="L320" t="str">
        <f>IF(VLOOKUP(orders[[#This Row],[Customer ID]],'Customer Info'!$A:$I,3,FALSE)=0, "N/A", VLOOKUP(orders[[#This Row],[Customer ID]],'Customer Info'!$A:$I,3,FALSE))</f>
        <v>nlush8s@dedecms.com</v>
      </c>
      <c r="M320" t="str">
        <f>IF(VLOOKUP(orders[[#This Row],[Customer ID]],'Customer Info'!$A:$I,4,FALSE)=0, "N/A", VLOOKUP(orders[[#This Row],[Customer ID]],'Customer Info'!$A:$I,4,FALSE))</f>
        <v>+353 (360) 805-4030</v>
      </c>
      <c r="N320" t="str">
        <f>VLOOKUP(orders[[#This Row],[Customer ID]],'Customer Info'!$A:$I,5,FALSE)</f>
        <v>1 Annamark Drive</v>
      </c>
      <c r="O320" t="str">
        <f>VLOOKUP(orders[[#This Row],[Customer ID]],'Customer Info'!$A:$I,6,FALSE)</f>
        <v>Ballivor</v>
      </c>
      <c r="P320" t="str">
        <f>VLOOKUP(orders[[#This Row],[Customer ID]],'Customer Info'!$A:$I,7,FALSE)</f>
        <v>Ireland</v>
      </c>
      <c r="Q320" t="str">
        <f>VLOOKUP(orders[[#This Row],[Customer ID]],'Customer Info'!$A:$I,8,FALSE)</f>
        <v>D17</v>
      </c>
      <c r="R320" s="2" t="str">
        <f>VLOOKUP(orders[[#This Row],[Customer ID]],'Customer Info'!$A:$I,9,FALSE)</f>
        <v>No</v>
      </c>
    </row>
    <row r="321" spans="1:18" x14ac:dyDescent="0.2">
      <c r="A321" s="1" t="s">
        <v>652</v>
      </c>
      <c r="B321" s="3">
        <v>43526</v>
      </c>
      <c r="C321" t="s">
        <v>653</v>
      </c>
      <c r="D321" t="s">
        <v>21</v>
      </c>
      <c r="E321">
        <v>3</v>
      </c>
      <c r="F321" s="1" t="s">
        <v>6200</v>
      </c>
      <c r="G321" t="s">
        <v>6202</v>
      </c>
      <c r="H321">
        <v>0.5</v>
      </c>
      <c r="I321">
        <v>7.29</v>
      </c>
      <c r="J321" s="2">
        <v>21.87</v>
      </c>
      <c r="K321" t="str">
        <f>VLOOKUP(orders[[#This Row],[Customer ID]],'Customer Info'!$A:$I,2,FALSE)</f>
        <v>Selma McMillian</v>
      </c>
      <c r="L321" t="str">
        <f>IF(VLOOKUP(orders[[#This Row],[Customer ID]],'Customer Info'!$A:$I,3,FALSE)=0, "N/A", VLOOKUP(orders[[#This Row],[Customer ID]],'Customer Info'!$A:$I,3,FALSE))</f>
        <v>smcmillian8t@csmonitor.com</v>
      </c>
      <c r="M321" t="str">
        <f>IF(VLOOKUP(orders[[#This Row],[Customer ID]],'Customer Info'!$A:$I,4,FALSE)=0, "N/A", VLOOKUP(orders[[#This Row],[Customer ID]],'Customer Info'!$A:$I,4,FALSE))</f>
        <v>+1 (330) 407-0631</v>
      </c>
      <c r="N321" t="str">
        <f>VLOOKUP(orders[[#This Row],[Customer ID]],'Customer Info'!$A:$I,5,FALSE)</f>
        <v>6404 Heffernan Junction</v>
      </c>
      <c r="O321" t="str">
        <f>VLOOKUP(orders[[#This Row],[Customer ID]],'Customer Info'!$A:$I,6,FALSE)</f>
        <v>Akron</v>
      </c>
      <c r="P321" t="str">
        <f>VLOOKUP(orders[[#This Row],[Customer ID]],'Customer Info'!$A:$I,7,FALSE)</f>
        <v>United States</v>
      </c>
      <c r="Q321">
        <f>VLOOKUP(orders[[#This Row],[Customer ID]],'Customer Info'!$A:$I,8,FALSE)</f>
        <v>44315</v>
      </c>
      <c r="R321" s="2" t="str">
        <f>VLOOKUP(orders[[#This Row],[Customer ID]],'Customer Info'!$A:$I,9,FALSE)</f>
        <v>No</v>
      </c>
    </row>
    <row r="322" spans="1:18" x14ac:dyDescent="0.2">
      <c r="A322" s="1" t="s">
        <v>654</v>
      </c>
      <c r="B322" s="3">
        <v>44563</v>
      </c>
      <c r="C322" t="s">
        <v>655</v>
      </c>
      <c r="D322" t="s">
        <v>176</v>
      </c>
      <c r="E322">
        <v>2</v>
      </c>
      <c r="F322" s="1" t="s">
        <v>6198</v>
      </c>
      <c r="G322" t="s">
        <v>6197</v>
      </c>
      <c r="H322">
        <v>2.5</v>
      </c>
      <c r="I322">
        <v>25.874999999999996</v>
      </c>
      <c r="J322" s="2">
        <v>51.749999999999993</v>
      </c>
      <c r="K322" t="str">
        <f>VLOOKUP(orders[[#This Row],[Customer ID]],'Customer Info'!$A:$I,2,FALSE)</f>
        <v>Tess Bennison</v>
      </c>
      <c r="L322" t="str">
        <f>IF(VLOOKUP(orders[[#This Row],[Customer ID]],'Customer Info'!$A:$I,3,FALSE)=0, "N/A", VLOOKUP(orders[[#This Row],[Customer ID]],'Customer Info'!$A:$I,3,FALSE))</f>
        <v>tbennison8u@google.cn</v>
      </c>
      <c r="M322" t="str">
        <f>IF(VLOOKUP(orders[[#This Row],[Customer ID]],'Customer Info'!$A:$I,4,FALSE)=0, "N/A", VLOOKUP(orders[[#This Row],[Customer ID]],'Customer Info'!$A:$I,4,FALSE))</f>
        <v>+1 (561) 413-7904</v>
      </c>
      <c r="N322" t="str">
        <f>VLOOKUP(orders[[#This Row],[Customer ID]],'Customer Info'!$A:$I,5,FALSE)</f>
        <v>00225 Fieldstone Center</v>
      </c>
      <c r="O322" t="str">
        <f>VLOOKUP(orders[[#This Row],[Customer ID]],'Customer Info'!$A:$I,6,FALSE)</f>
        <v>West Palm Beach</v>
      </c>
      <c r="P322" t="str">
        <f>VLOOKUP(orders[[#This Row],[Customer ID]],'Customer Info'!$A:$I,7,FALSE)</f>
        <v>United States</v>
      </c>
      <c r="Q322">
        <f>VLOOKUP(orders[[#This Row],[Customer ID]],'Customer Info'!$A:$I,8,FALSE)</f>
        <v>33405</v>
      </c>
      <c r="R322" s="2" t="str">
        <f>VLOOKUP(orders[[#This Row],[Customer ID]],'Customer Info'!$A:$I,9,FALSE)</f>
        <v>Yes</v>
      </c>
    </row>
    <row r="323" spans="1:18" x14ac:dyDescent="0.2">
      <c r="A323" s="1" t="s">
        <v>656</v>
      </c>
      <c r="B323" s="3">
        <v>43676</v>
      </c>
      <c r="C323" t="s">
        <v>657</v>
      </c>
      <c r="D323" t="s">
        <v>69</v>
      </c>
      <c r="E323">
        <v>2</v>
      </c>
      <c r="F323" s="1" t="s">
        <v>6200</v>
      </c>
      <c r="G323" t="s">
        <v>6197</v>
      </c>
      <c r="H323">
        <v>0.2</v>
      </c>
      <c r="I323">
        <v>4.125</v>
      </c>
      <c r="J323" s="2">
        <v>8.25</v>
      </c>
      <c r="K323" t="str">
        <f>VLOOKUP(orders[[#This Row],[Customer ID]],'Customer Info'!$A:$I,2,FALSE)</f>
        <v>Gabie Tweed</v>
      </c>
      <c r="L323" t="str">
        <f>IF(VLOOKUP(orders[[#This Row],[Customer ID]],'Customer Info'!$A:$I,3,FALSE)=0, "N/A", VLOOKUP(orders[[#This Row],[Customer ID]],'Customer Info'!$A:$I,3,FALSE))</f>
        <v>gtweed8v@yolasite.com</v>
      </c>
      <c r="M323" t="str">
        <f>IF(VLOOKUP(orders[[#This Row],[Customer ID]],'Customer Info'!$A:$I,4,FALSE)=0, "N/A", VLOOKUP(orders[[#This Row],[Customer ID]],'Customer Info'!$A:$I,4,FALSE))</f>
        <v>N/A</v>
      </c>
      <c r="N323" t="str">
        <f>VLOOKUP(orders[[#This Row],[Customer ID]],'Customer Info'!$A:$I,5,FALSE)</f>
        <v>0 Fairview Lane</v>
      </c>
      <c r="O323" t="str">
        <f>VLOOKUP(orders[[#This Row],[Customer ID]],'Customer Info'!$A:$I,6,FALSE)</f>
        <v>Fresno</v>
      </c>
      <c r="P323" t="str">
        <f>VLOOKUP(orders[[#This Row],[Customer ID]],'Customer Info'!$A:$I,7,FALSE)</f>
        <v>United States</v>
      </c>
      <c r="Q323">
        <f>VLOOKUP(orders[[#This Row],[Customer ID]],'Customer Info'!$A:$I,8,FALSE)</f>
        <v>93715</v>
      </c>
      <c r="R323" s="2" t="str">
        <f>VLOOKUP(orders[[#This Row],[Customer ID]],'Customer Info'!$A:$I,9,FALSE)</f>
        <v>Yes</v>
      </c>
    </row>
    <row r="324" spans="1:18" x14ac:dyDescent="0.2">
      <c r="A324" s="1" t="s">
        <v>656</v>
      </c>
      <c r="B324" s="3">
        <v>43676</v>
      </c>
      <c r="C324" t="s">
        <v>657</v>
      </c>
      <c r="D324" t="s">
        <v>120</v>
      </c>
      <c r="E324">
        <v>5</v>
      </c>
      <c r="F324" s="1" t="s">
        <v>6198</v>
      </c>
      <c r="G324" t="s">
        <v>6199</v>
      </c>
      <c r="H324">
        <v>0.2</v>
      </c>
      <c r="I324">
        <v>3.8849999999999998</v>
      </c>
      <c r="J324" s="2">
        <v>19.424999999999997</v>
      </c>
      <c r="K324" t="str">
        <f>VLOOKUP(orders[[#This Row],[Customer ID]],'Customer Info'!$A:$I,2,FALSE)</f>
        <v>Gabie Tweed</v>
      </c>
      <c r="L324" t="str">
        <f>IF(VLOOKUP(orders[[#This Row],[Customer ID]],'Customer Info'!$A:$I,3,FALSE)=0, "N/A", VLOOKUP(orders[[#This Row],[Customer ID]],'Customer Info'!$A:$I,3,FALSE))</f>
        <v>gtweed8v@yolasite.com</v>
      </c>
      <c r="M324" t="str">
        <f>IF(VLOOKUP(orders[[#This Row],[Customer ID]],'Customer Info'!$A:$I,4,FALSE)=0, "N/A", VLOOKUP(orders[[#This Row],[Customer ID]],'Customer Info'!$A:$I,4,FALSE))</f>
        <v>N/A</v>
      </c>
      <c r="N324" t="str">
        <f>VLOOKUP(orders[[#This Row],[Customer ID]],'Customer Info'!$A:$I,5,FALSE)</f>
        <v>0 Fairview Lane</v>
      </c>
      <c r="O324" t="str">
        <f>VLOOKUP(orders[[#This Row],[Customer ID]],'Customer Info'!$A:$I,6,FALSE)</f>
        <v>Fresno</v>
      </c>
      <c r="P324" t="str">
        <f>VLOOKUP(orders[[#This Row],[Customer ID]],'Customer Info'!$A:$I,7,FALSE)</f>
        <v>United States</v>
      </c>
      <c r="Q324">
        <f>VLOOKUP(orders[[#This Row],[Customer ID]],'Customer Info'!$A:$I,8,FALSE)</f>
        <v>93715</v>
      </c>
      <c r="R324" s="2" t="str">
        <f>VLOOKUP(orders[[#This Row],[Customer ID]],'Customer Info'!$A:$I,9,FALSE)</f>
        <v>Yes</v>
      </c>
    </row>
    <row r="325" spans="1:18" x14ac:dyDescent="0.2">
      <c r="A325" s="1" t="s">
        <v>658</v>
      </c>
      <c r="B325" s="3">
        <v>44170</v>
      </c>
      <c r="C325" t="s">
        <v>659</v>
      </c>
      <c r="D325" t="s">
        <v>49</v>
      </c>
      <c r="E325">
        <v>6</v>
      </c>
      <c r="F325" s="1" t="s">
        <v>6198</v>
      </c>
      <c r="G325" t="s">
        <v>6197</v>
      </c>
      <c r="H325">
        <v>0.2</v>
      </c>
      <c r="I325">
        <v>3.375</v>
      </c>
      <c r="J325" s="2">
        <v>20.25</v>
      </c>
      <c r="K325" t="str">
        <f>VLOOKUP(orders[[#This Row],[Customer ID]],'Customer Info'!$A:$I,2,FALSE)</f>
        <v>Gaile Goggin</v>
      </c>
      <c r="L325" t="str">
        <f>IF(VLOOKUP(orders[[#This Row],[Customer ID]],'Customer Info'!$A:$I,3,FALSE)=0, "N/A", VLOOKUP(orders[[#This Row],[Customer ID]],'Customer Info'!$A:$I,3,FALSE))</f>
        <v>ggoggin8x@wix.com</v>
      </c>
      <c r="M325" t="str">
        <f>IF(VLOOKUP(orders[[#This Row],[Customer ID]],'Customer Info'!$A:$I,4,FALSE)=0, "N/A", VLOOKUP(orders[[#This Row],[Customer ID]],'Customer Info'!$A:$I,4,FALSE))</f>
        <v>+353 (484) 159-9549</v>
      </c>
      <c r="N325" t="str">
        <f>VLOOKUP(orders[[#This Row],[Customer ID]],'Customer Info'!$A:$I,5,FALSE)</f>
        <v>654 Mandrake Plaza</v>
      </c>
      <c r="O325" t="str">
        <f>VLOOKUP(orders[[#This Row],[Customer ID]],'Customer Info'!$A:$I,6,FALSE)</f>
        <v>Sandyford</v>
      </c>
      <c r="P325" t="str">
        <f>VLOOKUP(orders[[#This Row],[Customer ID]],'Customer Info'!$A:$I,7,FALSE)</f>
        <v>Ireland</v>
      </c>
      <c r="Q325" t="str">
        <f>VLOOKUP(orders[[#This Row],[Customer ID]],'Customer Info'!$A:$I,8,FALSE)</f>
        <v>D04</v>
      </c>
      <c r="R325" s="2" t="str">
        <f>VLOOKUP(orders[[#This Row],[Customer ID]],'Customer Info'!$A:$I,9,FALSE)</f>
        <v>Yes</v>
      </c>
    </row>
    <row r="326" spans="1:18" x14ac:dyDescent="0.2">
      <c r="A326" s="1" t="s">
        <v>660</v>
      </c>
      <c r="B326" s="3">
        <v>44182</v>
      </c>
      <c r="C326" t="s">
        <v>661</v>
      </c>
      <c r="D326" t="s">
        <v>128</v>
      </c>
      <c r="E326">
        <v>3</v>
      </c>
      <c r="F326" s="1" t="s">
        <v>6201</v>
      </c>
      <c r="G326" t="s">
        <v>6202</v>
      </c>
      <c r="H326">
        <v>0.5</v>
      </c>
      <c r="I326">
        <v>7.77</v>
      </c>
      <c r="J326" s="2">
        <v>23.31</v>
      </c>
      <c r="K326" t="str">
        <f>VLOOKUP(orders[[#This Row],[Customer ID]],'Customer Info'!$A:$I,2,FALSE)</f>
        <v>Skylar Jeyness</v>
      </c>
      <c r="L326" t="str">
        <f>IF(VLOOKUP(orders[[#This Row],[Customer ID]],'Customer Info'!$A:$I,3,FALSE)=0, "N/A", VLOOKUP(orders[[#This Row],[Customer ID]],'Customer Info'!$A:$I,3,FALSE))</f>
        <v>sjeyness8y@biglobe.ne.jp</v>
      </c>
      <c r="M326" t="str">
        <f>IF(VLOOKUP(orders[[#This Row],[Customer ID]],'Customer Info'!$A:$I,4,FALSE)=0, "N/A", VLOOKUP(orders[[#This Row],[Customer ID]],'Customer Info'!$A:$I,4,FALSE))</f>
        <v>+353 (460) 272-4069</v>
      </c>
      <c r="N326" t="str">
        <f>VLOOKUP(orders[[#This Row],[Customer ID]],'Customer Info'!$A:$I,5,FALSE)</f>
        <v>43 Fremont Point</v>
      </c>
      <c r="O326" t="str">
        <f>VLOOKUP(orders[[#This Row],[Customer ID]],'Customer Info'!$A:$I,6,FALSE)</f>
        <v>Dublin</v>
      </c>
      <c r="P326" t="str">
        <f>VLOOKUP(orders[[#This Row],[Customer ID]],'Customer Info'!$A:$I,7,FALSE)</f>
        <v>Ireland</v>
      </c>
      <c r="Q326" t="str">
        <f>VLOOKUP(orders[[#This Row],[Customer ID]],'Customer Info'!$A:$I,8,FALSE)</f>
        <v>D04</v>
      </c>
      <c r="R326" s="2" t="str">
        <f>VLOOKUP(orders[[#This Row],[Customer ID]],'Customer Info'!$A:$I,9,FALSE)</f>
        <v>No</v>
      </c>
    </row>
    <row r="327" spans="1:18" x14ac:dyDescent="0.2">
      <c r="A327" s="1" t="s">
        <v>662</v>
      </c>
      <c r="B327" s="3">
        <v>44373</v>
      </c>
      <c r="C327" t="s">
        <v>663</v>
      </c>
      <c r="D327" t="s">
        <v>56</v>
      </c>
      <c r="E327">
        <v>5</v>
      </c>
      <c r="F327" s="1" t="s">
        <v>6200</v>
      </c>
      <c r="G327" t="s">
        <v>6202</v>
      </c>
      <c r="H327">
        <v>0.2</v>
      </c>
      <c r="I327">
        <v>3.645</v>
      </c>
      <c r="J327" s="2">
        <v>18.225000000000001</v>
      </c>
      <c r="K327" t="str">
        <f>VLOOKUP(orders[[#This Row],[Customer ID]],'Customer Info'!$A:$I,2,FALSE)</f>
        <v>Donica Bonhome</v>
      </c>
      <c r="L327" t="str">
        <f>IF(VLOOKUP(orders[[#This Row],[Customer ID]],'Customer Info'!$A:$I,3,FALSE)=0, "N/A", VLOOKUP(orders[[#This Row],[Customer ID]],'Customer Info'!$A:$I,3,FALSE))</f>
        <v>dbonhome8z@shinystat.com</v>
      </c>
      <c r="M327" t="str">
        <f>IF(VLOOKUP(orders[[#This Row],[Customer ID]],'Customer Info'!$A:$I,4,FALSE)=0, "N/A", VLOOKUP(orders[[#This Row],[Customer ID]],'Customer Info'!$A:$I,4,FALSE))</f>
        <v>+1 (865) 238-4985</v>
      </c>
      <c r="N327" t="str">
        <f>VLOOKUP(orders[[#This Row],[Customer ID]],'Customer Info'!$A:$I,5,FALSE)</f>
        <v>73509 Victoria Junction</v>
      </c>
      <c r="O327" t="str">
        <f>VLOOKUP(orders[[#This Row],[Customer ID]],'Customer Info'!$A:$I,6,FALSE)</f>
        <v>Knoxville</v>
      </c>
      <c r="P327" t="str">
        <f>VLOOKUP(orders[[#This Row],[Customer ID]],'Customer Info'!$A:$I,7,FALSE)</f>
        <v>United States</v>
      </c>
      <c r="Q327">
        <f>VLOOKUP(orders[[#This Row],[Customer ID]],'Customer Info'!$A:$I,8,FALSE)</f>
        <v>37924</v>
      </c>
      <c r="R327" s="2" t="str">
        <f>VLOOKUP(orders[[#This Row],[Customer ID]],'Customer Info'!$A:$I,9,FALSE)</f>
        <v>Yes</v>
      </c>
    </row>
    <row r="328" spans="1:18" x14ac:dyDescent="0.2">
      <c r="A328" s="1" t="s">
        <v>664</v>
      </c>
      <c r="B328" s="3">
        <v>43666</v>
      </c>
      <c r="C328" t="s">
        <v>665</v>
      </c>
      <c r="D328" t="s">
        <v>14</v>
      </c>
      <c r="E328">
        <v>1</v>
      </c>
      <c r="F328" s="1" t="s">
        <v>6200</v>
      </c>
      <c r="G328" t="s">
        <v>6197</v>
      </c>
      <c r="H328">
        <v>1</v>
      </c>
      <c r="I328">
        <v>13.75</v>
      </c>
      <c r="J328" s="2">
        <v>13.75</v>
      </c>
      <c r="K328" t="str">
        <f>VLOOKUP(orders[[#This Row],[Customer ID]],'Customer Info'!$A:$I,2,FALSE)</f>
        <v>Diena Peetermann</v>
      </c>
      <c r="L328" t="str">
        <f>IF(VLOOKUP(orders[[#This Row],[Customer ID]],'Customer Info'!$A:$I,3,FALSE)=0, "N/A", VLOOKUP(orders[[#This Row],[Customer ID]],'Customer Info'!$A:$I,3,FALSE))</f>
        <v>N/A</v>
      </c>
      <c r="M328" t="str">
        <f>IF(VLOOKUP(orders[[#This Row],[Customer ID]],'Customer Info'!$A:$I,4,FALSE)=0, "N/A", VLOOKUP(orders[[#This Row],[Customer ID]],'Customer Info'!$A:$I,4,FALSE))</f>
        <v>+1 (913) 671-7118</v>
      </c>
      <c r="N328" t="str">
        <f>VLOOKUP(orders[[#This Row],[Customer ID]],'Customer Info'!$A:$I,5,FALSE)</f>
        <v>05926 Northfield Parkway</v>
      </c>
      <c r="O328" t="str">
        <f>VLOOKUP(orders[[#This Row],[Customer ID]],'Customer Info'!$A:$I,6,FALSE)</f>
        <v>Shawnee Mission</v>
      </c>
      <c r="P328" t="str">
        <f>VLOOKUP(orders[[#This Row],[Customer ID]],'Customer Info'!$A:$I,7,FALSE)</f>
        <v>United States</v>
      </c>
      <c r="Q328">
        <f>VLOOKUP(orders[[#This Row],[Customer ID]],'Customer Info'!$A:$I,8,FALSE)</f>
        <v>66276</v>
      </c>
      <c r="R328" s="2" t="str">
        <f>VLOOKUP(orders[[#This Row],[Customer ID]],'Customer Info'!$A:$I,9,FALSE)</f>
        <v>No</v>
      </c>
    </row>
    <row r="329" spans="1:18" x14ac:dyDescent="0.2">
      <c r="A329" s="1" t="s">
        <v>666</v>
      </c>
      <c r="B329" s="3">
        <v>44756</v>
      </c>
      <c r="C329" t="s">
        <v>667</v>
      </c>
      <c r="D329" t="s">
        <v>209</v>
      </c>
      <c r="E329">
        <v>1</v>
      </c>
      <c r="F329" s="1" t="s">
        <v>6198</v>
      </c>
      <c r="G329" t="s">
        <v>6199</v>
      </c>
      <c r="H329">
        <v>2.5</v>
      </c>
      <c r="I329">
        <v>29.784999999999997</v>
      </c>
      <c r="J329" s="2">
        <v>29.784999999999997</v>
      </c>
      <c r="K329" t="str">
        <f>VLOOKUP(orders[[#This Row],[Customer ID]],'Customer Info'!$A:$I,2,FALSE)</f>
        <v>Trina Le Sarr</v>
      </c>
      <c r="L329" t="str">
        <f>IF(VLOOKUP(orders[[#This Row],[Customer ID]],'Customer Info'!$A:$I,3,FALSE)=0, "N/A", VLOOKUP(orders[[#This Row],[Customer ID]],'Customer Info'!$A:$I,3,FALSE))</f>
        <v>tle91@epa.gov</v>
      </c>
      <c r="M329" t="str">
        <f>IF(VLOOKUP(orders[[#This Row],[Customer ID]],'Customer Info'!$A:$I,4,FALSE)=0, "N/A", VLOOKUP(orders[[#This Row],[Customer ID]],'Customer Info'!$A:$I,4,FALSE))</f>
        <v>+1 (415) 176-8216</v>
      </c>
      <c r="N329" t="str">
        <f>VLOOKUP(orders[[#This Row],[Customer ID]],'Customer Info'!$A:$I,5,FALSE)</f>
        <v>96 Rigney Trail</v>
      </c>
      <c r="O329" t="str">
        <f>VLOOKUP(orders[[#This Row],[Customer ID]],'Customer Info'!$A:$I,6,FALSE)</f>
        <v>San Francisco</v>
      </c>
      <c r="P329" t="str">
        <f>VLOOKUP(orders[[#This Row],[Customer ID]],'Customer Info'!$A:$I,7,FALSE)</f>
        <v>United States</v>
      </c>
      <c r="Q329">
        <f>VLOOKUP(orders[[#This Row],[Customer ID]],'Customer Info'!$A:$I,8,FALSE)</f>
        <v>94132</v>
      </c>
      <c r="R329" s="2" t="str">
        <f>VLOOKUP(orders[[#This Row],[Customer ID]],'Customer Info'!$A:$I,9,FALSE)</f>
        <v>Yes</v>
      </c>
    </row>
    <row r="330" spans="1:18" x14ac:dyDescent="0.2">
      <c r="A330" s="1" t="s">
        <v>668</v>
      </c>
      <c r="B330" s="3">
        <v>44057</v>
      </c>
      <c r="C330" t="s">
        <v>669</v>
      </c>
      <c r="D330" t="s">
        <v>184</v>
      </c>
      <c r="E330">
        <v>5</v>
      </c>
      <c r="F330" s="1" t="s">
        <v>6196</v>
      </c>
      <c r="G330" t="s">
        <v>6202</v>
      </c>
      <c r="H330">
        <v>1</v>
      </c>
      <c r="I330">
        <v>8.9499999999999993</v>
      </c>
      <c r="J330" s="2">
        <v>44.75</v>
      </c>
      <c r="K330" t="str">
        <f>VLOOKUP(orders[[#This Row],[Customer ID]],'Customer Info'!$A:$I,2,FALSE)</f>
        <v>Flynn Antony</v>
      </c>
      <c r="L330" t="str">
        <f>IF(VLOOKUP(orders[[#This Row],[Customer ID]],'Customer Info'!$A:$I,3,FALSE)=0, "N/A", VLOOKUP(orders[[#This Row],[Customer ID]],'Customer Info'!$A:$I,3,FALSE))</f>
        <v>N/A</v>
      </c>
      <c r="M330" t="str">
        <f>IF(VLOOKUP(orders[[#This Row],[Customer ID]],'Customer Info'!$A:$I,4,FALSE)=0, "N/A", VLOOKUP(orders[[#This Row],[Customer ID]],'Customer Info'!$A:$I,4,FALSE))</f>
        <v>+1 (205) 680-5859</v>
      </c>
      <c r="N330" t="str">
        <f>VLOOKUP(orders[[#This Row],[Customer ID]],'Customer Info'!$A:$I,5,FALSE)</f>
        <v>5678 Doe Crossing Junction</v>
      </c>
      <c r="O330" t="str">
        <f>VLOOKUP(orders[[#This Row],[Customer ID]],'Customer Info'!$A:$I,6,FALSE)</f>
        <v>Birmingham</v>
      </c>
      <c r="P330" t="str">
        <f>VLOOKUP(orders[[#This Row],[Customer ID]],'Customer Info'!$A:$I,7,FALSE)</f>
        <v>United States</v>
      </c>
      <c r="Q330">
        <f>VLOOKUP(orders[[#This Row],[Customer ID]],'Customer Info'!$A:$I,8,FALSE)</f>
        <v>35244</v>
      </c>
      <c r="R330" s="2" t="str">
        <f>VLOOKUP(orders[[#This Row],[Customer ID]],'Customer Info'!$A:$I,9,FALSE)</f>
        <v>No</v>
      </c>
    </row>
    <row r="331" spans="1:18" x14ac:dyDescent="0.2">
      <c r="A331" s="1" t="s">
        <v>670</v>
      </c>
      <c r="B331" s="3">
        <v>43579</v>
      </c>
      <c r="C331" t="s">
        <v>671</v>
      </c>
      <c r="D331" t="s">
        <v>184</v>
      </c>
      <c r="E331">
        <v>5</v>
      </c>
      <c r="F331" s="1" t="s">
        <v>6196</v>
      </c>
      <c r="G331" t="s">
        <v>6202</v>
      </c>
      <c r="H331">
        <v>1</v>
      </c>
      <c r="I331">
        <v>8.9499999999999993</v>
      </c>
      <c r="J331" s="2">
        <v>44.75</v>
      </c>
      <c r="K331" t="str">
        <f>VLOOKUP(orders[[#This Row],[Customer ID]],'Customer Info'!$A:$I,2,FALSE)</f>
        <v>Baudoin Alldridge</v>
      </c>
      <c r="L331" t="str">
        <f>IF(VLOOKUP(orders[[#This Row],[Customer ID]],'Customer Info'!$A:$I,3,FALSE)=0, "N/A", VLOOKUP(orders[[#This Row],[Customer ID]],'Customer Info'!$A:$I,3,FALSE))</f>
        <v>balldridge93@yandex.ru</v>
      </c>
      <c r="M331" t="str">
        <f>IF(VLOOKUP(orders[[#This Row],[Customer ID]],'Customer Info'!$A:$I,4,FALSE)=0, "N/A", VLOOKUP(orders[[#This Row],[Customer ID]],'Customer Info'!$A:$I,4,FALSE))</f>
        <v>+1 (646) 561-0082</v>
      </c>
      <c r="N331" t="str">
        <f>VLOOKUP(orders[[#This Row],[Customer ID]],'Customer Info'!$A:$I,5,FALSE)</f>
        <v>14 Oriole Hill</v>
      </c>
      <c r="O331" t="str">
        <f>VLOOKUP(orders[[#This Row],[Customer ID]],'Customer Info'!$A:$I,6,FALSE)</f>
        <v>Brooklyn</v>
      </c>
      <c r="P331" t="str">
        <f>VLOOKUP(orders[[#This Row],[Customer ID]],'Customer Info'!$A:$I,7,FALSE)</f>
        <v>United States</v>
      </c>
      <c r="Q331">
        <f>VLOOKUP(orders[[#This Row],[Customer ID]],'Customer Info'!$A:$I,8,FALSE)</f>
        <v>11215</v>
      </c>
      <c r="R331" s="2" t="str">
        <f>VLOOKUP(orders[[#This Row],[Customer ID]],'Customer Info'!$A:$I,9,FALSE)</f>
        <v>Yes</v>
      </c>
    </row>
    <row r="332" spans="1:18" x14ac:dyDescent="0.2">
      <c r="A332" s="1" t="s">
        <v>672</v>
      </c>
      <c r="B332" s="3">
        <v>43620</v>
      </c>
      <c r="C332" t="s">
        <v>673</v>
      </c>
      <c r="D332" t="s">
        <v>88</v>
      </c>
      <c r="E332">
        <v>4</v>
      </c>
      <c r="F332" s="1" t="s">
        <v>6201</v>
      </c>
      <c r="G332" t="s">
        <v>6199</v>
      </c>
      <c r="H332">
        <v>0.5</v>
      </c>
      <c r="I332">
        <v>9.51</v>
      </c>
      <c r="J332" s="2">
        <v>38.04</v>
      </c>
      <c r="K332" t="str">
        <f>VLOOKUP(orders[[#This Row],[Customer ID]],'Customer Info'!$A:$I,2,FALSE)</f>
        <v>Homer Dulany</v>
      </c>
      <c r="L332" t="str">
        <f>IF(VLOOKUP(orders[[#This Row],[Customer ID]],'Customer Info'!$A:$I,3,FALSE)=0, "N/A", VLOOKUP(orders[[#This Row],[Customer ID]],'Customer Info'!$A:$I,3,FALSE))</f>
        <v>N/A</v>
      </c>
      <c r="M332" t="str">
        <f>IF(VLOOKUP(orders[[#This Row],[Customer ID]],'Customer Info'!$A:$I,4,FALSE)=0, "N/A", VLOOKUP(orders[[#This Row],[Customer ID]],'Customer Info'!$A:$I,4,FALSE))</f>
        <v>+1 (915) 761-6081</v>
      </c>
      <c r="N332" t="str">
        <f>VLOOKUP(orders[[#This Row],[Customer ID]],'Customer Info'!$A:$I,5,FALSE)</f>
        <v>1988 Autumn Leaf Crossing</v>
      </c>
      <c r="O332" t="str">
        <f>VLOOKUP(orders[[#This Row],[Customer ID]],'Customer Info'!$A:$I,6,FALSE)</f>
        <v>El Paso</v>
      </c>
      <c r="P332" t="str">
        <f>VLOOKUP(orders[[#This Row],[Customer ID]],'Customer Info'!$A:$I,7,FALSE)</f>
        <v>United States</v>
      </c>
      <c r="Q332">
        <f>VLOOKUP(orders[[#This Row],[Customer ID]],'Customer Info'!$A:$I,8,FALSE)</f>
        <v>79934</v>
      </c>
      <c r="R332" s="2" t="str">
        <f>VLOOKUP(orders[[#This Row],[Customer ID]],'Customer Info'!$A:$I,9,FALSE)</f>
        <v>Yes</v>
      </c>
    </row>
    <row r="333" spans="1:18" x14ac:dyDescent="0.2">
      <c r="A333" s="1" t="s">
        <v>674</v>
      </c>
      <c r="B333" s="3">
        <v>44781</v>
      </c>
      <c r="C333" t="s">
        <v>675</v>
      </c>
      <c r="D333" t="s">
        <v>151</v>
      </c>
      <c r="E333">
        <v>4</v>
      </c>
      <c r="F333" s="1" t="s">
        <v>6196</v>
      </c>
      <c r="G333" t="s">
        <v>6202</v>
      </c>
      <c r="H333">
        <v>0.5</v>
      </c>
      <c r="I333">
        <v>5.3699999999999992</v>
      </c>
      <c r="J333" s="2">
        <v>21.479999999999997</v>
      </c>
      <c r="K333" t="str">
        <f>VLOOKUP(orders[[#This Row],[Customer ID]],'Customer Info'!$A:$I,2,FALSE)</f>
        <v>Lisa Goodger</v>
      </c>
      <c r="L333" t="str">
        <f>IF(VLOOKUP(orders[[#This Row],[Customer ID]],'Customer Info'!$A:$I,3,FALSE)=0, "N/A", VLOOKUP(orders[[#This Row],[Customer ID]],'Customer Info'!$A:$I,3,FALSE))</f>
        <v>lgoodger95@guardian.co.uk</v>
      </c>
      <c r="M333" t="str">
        <f>IF(VLOOKUP(orders[[#This Row],[Customer ID]],'Customer Info'!$A:$I,4,FALSE)=0, "N/A", VLOOKUP(orders[[#This Row],[Customer ID]],'Customer Info'!$A:$I,4,FALSE))</f>
        <v>N/A</v>
      </c>
      <c r="N333" t="str">
        <f>VLOOKUP(orders[[#This Row],[Customer ID]],'Customer Info'!$A:$I,5,FALSE)</f>
        <v>86634 Nova Plaza</v>
      </c>
      <c r="O333" t="str">
        <f>VLOOKUP(orders[[#This Row],[Customer ID]],'Customer Info'!$A:$I,6,FALSE)</f>
        <v>Sacramento</v>
      </c>
      <c r="P333" t="str">
        <f>VLOOKUP(orders[[#This Row],[Customer ID]],'Customer Info'!$A:$I,7,FALSE)</f>
        <v>United States</v>
      </c>
      <c r="Q333">
        <f>VLOOKUP(orders[[#This Row],[Customer ID]],'Customer Info'!$A:$I,8,FALSE)</f>
        <v>94250</v>
      </c>
      <c r="R333" s="2" t="str">
        <f>VLOOKUP(orders[[#This Row],[Customer ID]],'Customer Info'!$A:$I,9,FALSE)</f>
        <v>Yes</v>
      </c>
    </row>
    <row r="334" spans="1:18" x14ac:dyDescent="0.2">
      <c r="A334" s="1" t="s">
        <v>676</v>
      </c>
      <c r="B334" s="3">
        <v>43782</v>
      </c>
      <c r="C334" t="s">
        <v>653</v>
      </c>
      <c r="D334" t="s">
        <v>151</v>
      </c>
      <c r="E334">
        <v>3</v>
      </c>
      <c r="F334" s="1" t="s">
        <v>6196</v>
      </c>
      <c r="G334" t="s">
        <v>6202</v>
      </c>
      <c r="H334">
        <v>0.5</v>
      </c>
      <c r="I334">
        <v>5.3699999999999992</v>
      </c>
      <c r="J334" s="2">
        <v>16.11</v>
      </c>
      <c r="K334" t="str">
        <f>VLOOKUP(orders[[#This Row],[Customer ID]],'Customer Info'!$A:$I,2,FALSE)</f>
        <v>Selma McMillian</v>
      </c>
      <c r="L334" t="str">
        <f>IF(VLOOKUP(orders[[#This Row],[Customer ID]],'Customer Info'!$A:$I,3,FALSE)=0, "N/A", VLOOKUP(orders[[#This Row],[Customer ID]],'Customer Info'!$A:$I,3,FALSE))</f>
        <v>smcmillian8t@csmonitor.com</v>
      </c>
      <c r="M334" t="str">
        <f>IF(VLOOKUP(orders[[#This Row],[Customer ID]],'Customer Info'!$A:$I,4,FALSE)=0, "N/A", VLOOKUP(orders[[#This Row],[Customer ID]],'Customer Info'!$A:$I,4,FALSE))</f>
        <v>+1 (330) 407-0631</v>
      </c>
      <c r="N334" t="str">
        <f>VLOOKUP(orders[[#This Row],[Customer ID]],'Customer Info'!$A:$I,5,FALSE)</f>
        <v>6404 Heffernan Junction</v>
      </c>
      <c r="O334" t="str">
        <f>VLOOKUP(orders[[#This Row],[Customer ID]],'Customer Info'!$A:$I,6,FALSE)</f>
        <v>Akron</v>
      </c>
      <c r="P334" t="str">
        <f>VLOOKUP(orders[[#This Row],[Customer ID]],'Customer Info'!$A:$I,7,FALSE)</f>
        <v>United States</v>
      </c>
      <c r="Q334">
        <f>VLOOKUP(orders[[#This Row],[Customer ID]],'Customer Info'!$A:$I,8,FALSE)</f>
        <v>44315</v>
      </c>
      <c r="R334" s="2" t="str">
        <f>VLOOKUP(orders[[#This Row],[Customer ID]],'Customer Info'!$A:$I,9,FALSE)</f>
        <v>No</v>
      </c>
    </row>
    <row r="335" spans="1:18" x14ac:dyDescent="0.2">
      <c r="A335" s="1" t="s">
        <v>677</v>
      </c>
      <c r="B335" s="3">
        <v>43989</v>
      </c>
      <c r="C335" t="s">
        <v>678</v>
      </c>
      <c r="D335" t="s">
        <v>46</v>
      </c>
      <c r="E335">
        <v>1</v>
      </c>
      <c r="F335" s="1" t="s">
        <v>6196</v>
      </c>
      <c r="G335" t="s">
        <v>6197</v>
      </c>
      <c r="H335">
        <v>2.5</v>
      </c>
      <c r="I335">
        <v>22.884999999999998</v>
      </c>
      <c r="J335" s="2">
        <v>22.884999999999998</v>
      </c>
      <c r="K335" t="str">
        <f>VLOOKUP(orders[[#This Row],[Customer ID]],'Customer Info'!$A:$I,2,FALSE)</f>
        <v>Corine Drewett</v>
      </c>
      <c r="L335" t="str">
        <f>IF(VLOOKUP(orders[[#This Row],[Customer ID]],'Customer Info'!$A:$I,3,FALSE)=0, "N/A", VLOOKUP(orders[[#This Row],[Customer ID]],'Customer Info'!$A:$I,3,FALSE))</f>
        <v>cdrewett97@wikipedia.org</v>
      </c>
      <c r="M335" t="str">
        <f>IF(VLOOKUP(orders[[#This Row],[Customer ID]],'Customer Info'!$A:$I,4,FALSE)=0, "N/A", VLOOKUP(orders[[#This Row],[Customer ID]],'Customer Info'!$A:$I,4,FALSE))</f>
        <v>+1 (561) 651-3098</v>
      </c>
      <c r="N335" t="str">
        <f>VLOOKUP(orders[[#This Row],[Customer ID]],'Customer Info'!$A:$I,5,FALSE)</f>
        <v>1881 Elgar Parkway</v>
      </c>
      <c r="O335" t="str">
        <f>VLOOKUP(orders[[#This Row],[Customer ID]],'Customer Info'!$A:$I,6,FALSE)</f>
        <v>Boynton Beach</v>
      </c>
      <c r="P335" t="str">
        <f>VLOOKUP(orders[[#This Row],[Customer ID]],'Customer Info'!$A:$I,7,FALSE)</f>
        <v>United States</v>
      </c>
      <c r="Q335">
        <f>VLOOKUP(orders[[#This Row],[Customer ID]],'Customer Info'!$A:$I,8,FALSE)</f>
        <v>33436</v>
      </c>
      <c r="R335" s="2" t="str">
        <f>VLOOKUP(orders[[#This Row],[Customer ID]],'Customer Info'!$A:$I,9,FALSE)</f>
        <v>Yes</v>
      </c>
    </row>
    <row r="336" spans="1:18" x14ac:dyDescent="0.2">
      <c r="A336" s="1" t="s">
        <v>679</v>
      </c>
      <c r="B336" s="3">
        <v>43689</v>
      </c>
      <c r="C336" t="s">
        <v>680</v>
      </c>
      <c r="D336" t="s">
        <v>77</v>
      </c>
      <c r="E336">
        <v>3</v>
      </c>
      <c r="F336" s="1" t="s">
        <v>6198</v>
      </c>
      <c r="G336" t="s">
        <v>6202</v>
      </c>
      <c r="H336">
        <v>0.5</v>
      </c>
      <c r="I336">
        <v>5.97</v>
      </c>
      <c r="J336" s="2">
        <v>17.91</v>
      </c>
      <c r="K336" t="str">
        <f>VLOOKUP(orders[[#This Row],[Customer ID]],'Customer Info'!$A:$I,2,FALSE)</f>
        <v>Quinn Parsons</v>
      </c>
      <c r="L336" t="str">
        <f>IF(VLOOKUP(orders[[#This Row],[Customer ID]],'Customer Info'!$A:$I,3,FALSE)=0, "N/A", VLOOKUP(orders[[#This Row],[Customer ID]],'Customer Info'!$A:$I,3,FALSE))</f>
        <v>qparsons98@blogtalkradio.com</v>
      </c>
      <c r="M336" t="str">
        <f>IF(VLOOKUP(orders[[#This Row],[Customer ID]],'Customer Info'!$A:$I,4,FALSE)=0, "N/A", VLOOKUP(orders[[#This Row],[Customer ID]],'Customer Info'!$A:$I,4,FALSE))</f>
        <v>+1 (323) 848-5169</v>
      </c>
      <c r="N336" t="str">
        <f>VLOOKUP(orders[[#This Row],[Customer ID]],'Customer Info'!$A:$I,5,FALSE)</f>
        <v>47 Farwell Park</v>
      </c>
      <c r="O336" t="str">
        <f>VLOOKUP(orders[[#This Row],[Customer ID]],'Customer Info'!$A:$I,6,FALSE)</f>
        <v>Los Angeles</v>
      </c>
      <c r="P336" t="str">
        <f>VLOOKUP(orders[[#This Row],[Customer ID]],'Customer Info'!$A:$I,7,FALSE)</f>
        <v>United States</v>
      </c>
      <c r="Q336">
        <f>VLOOKUP(orders[[#This Row],[Customer ID]],'Customer Info'!$A:$I,8,FALSE)</f>
        <v>90094</v>
      </c>
      <c r="R336" s="2" t="str">
        <f>VLOOKUP(orders[[#This Row],[Customer ID]],'Customer Info'!$A:$I,9,FALSE)</f>
        <v>Yes</v>
      </c>
    </row>
    <row r="337" spans="1:18" x14ac:dyDescent="0.2">
      <c r="A337" s="1" t="s">
        <v>681</v>
      </c>
      <c r="B337" s="3">
        <v>43712</v>
      </c>
      <c r="C337" t="s">
        <v>682</v>
      </c>
      <c r="D337" t="s">
        <v>27</v>
      </c>
      <c r="E337">
        <v>4</v>
      </c>
      <c r="F337" s="1" t="s">
        <v>6196</v>
      </c>
      <c r="G337" t="s">
        <v>6197</v>
      </c>
      <c r="H337">
        <v>0.5</v>
      </c>
      <c r="I337">
        <v>5.97</v>
      </c>
      <c r="J337" s="2">
        <v>23.88</v>
      </c>
      <c r="K337" t="str">
        <f>VLOOKUP(orders[[#This Row],[Customer ID]],'Customer Info'!$A:$I,2,FALSE)</f>
        <v>Vivyan Ceely</v>
      </c>
      <c r="L337" t="str">
        <f>IF(VLOOKUP(orders[[#This Row],[Customer ID]],'Customer Info'!$A:$I,3,FALSE)=0, "N/A", VLOOKUP(orders[[#This Row],[Customer ID]],'Customer Info'!$A:$I,3,FALSE))</f>
        <v>vceely99@auda.org.au</v>
      </c>
      <c r="M337" t="str">
        <f>IF(VLOOKUP(orders[[#This Row],[Customer ID]],'Customer Info'!$A:$I,4,FALSE)=0, "N/A", VLOOKUP(orders[[#This Row],[Customer ID]],'Customer Info'!$A:$I,4,FALSE))</f>
        <v>+1 (410) 876-8486</v>
      </c>
      <c r="N337" t="str">
        <f>VLOOKUP(orders[[#This Row],[Customer ID]],'Customer Info'!$A:$I,5,FALSE)</f>
        <v>080 Stoughton Hill</v>
      </c>
      <c r="O337" t="str">
        <f>VLOOKUP(orders[[#This Row],[Customer ID]],'Customer Info'!$A:$I,6,FALSE)</f>
        <v>Baltimore</v>
      </c>
      <c r="P337" t="str">
        <f>VLOOKUP(orders[[#This Row],[Customer ID]],'Customer Info'!$A:$I,7,FALSE)</f>
        <v>United States</v>
      </c>
      <c r="Q337">
        <f>VLOOKUP(orders[[#This Row],[Customer ID]],'Customer Info'!$A:$I,8,FALSE)</f>
        <v>21275</v>
      </c>
      <c r="R337" s="2" t="str">
        <f>VLOOKUP(orders[[#This Row],[Customer ID]],'Customer Info'!$A:$I,9,FALSE)</f>
        <v>Yes</v>
      </c>
    </row>
    <row r="338" spans="1:18" x14ac:dyDescent="0.2">
      <c r="A338" s="1" t="s">
        <v>683</v>
      </c>
      <c r="B338" s="3">
        <v>43742</v>
      </c>
      <c r="C338" t="s">
        <v>684</v>
      </c>
      <c r="D338" t="s">
        <v>194</v>
      </c>
      <c r="E338">
        <v>5</v>
      </c>
      <c r="F338" s="1" t="s">
        <v>6196</v>
      </c>
      <c r="G338" t="s">
        <v>6199</v>
      </c>
      <c r="H338">
        <v>1</v>
      </c>
      <c r="I338">
        <v>11.95</v>
      </c>
      <c r="J338" s="2">
        <v>59.75</v>
      </c>
      <c r="K338" t="str">
        <f>VLOOKUP(orders[[#This Row],[Customer ID]],'Customer Info'!$A:$I,2,FALSE)</f>
        <v>Elonore Goodings</v>
      </c>
      <c r="L338" t="str">
        <f>IF(VLOOKUP(orders[[#This Row],[Customer ID]],'Customer Info'!$A:$I,3,FALSE)=0, "N/A", VLOOKUP(orders[[#This Row],[Customer ID]],'Customer Info'!$A:$I,3,FALSE))</f>
        <v>N/A</v>
      </c>
      <c r="M338" t="str">
        <f>IF(VLOOKUP(orders[[#This Row],[Customer ID]],'Customer Info'!$A:$I,4,FALSE)=0, "N/A", VLOOKUP(orders[[#This Row],[Customer ID]],'Customer Info'!$A:$I,4,FALSE))</f>
        <v>N/A</v>
      </c>
      <c r="N338" t="str">
        <f>VLOOKUP(orders[[#This Row],[Customer ID]],'Customer Info'!$A:$I,5,FALSE)</f>
        <v>7 Grim Point</v>
      </c>
      <c r="O338" t="str">
        <f>VLOOKUP(orders[[#This Row],[Customer ID]],'Customer Info'!$A:$I,6,FALSE)</f>
        <v>Salt Lake City</v>
      </c>
      <c r="P338" t="str">
        <f>VLOOKUP(orders[[#This Row],[Customer ID]],'Customer Info'!$A:$I,7,FALSE)</f>
        <v>United States</v>
      </c>
      <c r="Q338">
        <f>VLOOKUP(orders[[#This Row],[Customer ID]],'Customer Info'!$A:$I,8,FALSE)</f>
        <v>84125</v>
      </c>
      <c r="R338" s="2" t="str">
        <f>VLOOKUP(orders[[#This Row],[Customer ID]],'Customer Info'!$A:$I,9,FALSE)</f>
        <v>No</v>
      </c>
    </row>
    <row r="339" spans="1:18" x14ac:dyDescent="0.2">
      <c r="A339" s="1" t="s">
        <v>685</v>
      </c>
      <c r="B339" s="3">
        <v>43885</v>
      </c>
      <c r="C339" t="s">
        <v>686</v>
      </c>
      <c r="D339" t="s">
        <v>24</v>
      </c>
      <c r="E339">
        <v>6</v>
      </c>
      <c r="F339" s="1" t="s">
        <v>6201</v>
      </c>
      <c r="G339" t="s">
        <v>6199</v>
      </c>
      <c r="H339">
        <v>0.2</v>
      </c>
      <c r="I339">
        <v>4.7549999999999999</v>
      </c>
      <c r="J339" s="2">
        <v>28.53</v>
      </c>
      <c r="K339" t="str">
        <f>VLOOKUP(orders[[#This Row],[Customer ID]],'Customer Info'!$A:$I,2,FALSE)</f>
        <v>Clement Vasiliev</v>
      </c>
      <c r="L339" t="str">
        <f>IF(VLOOKUP(orders[[#This Row],[Customer ID]],'Customer Info'!$A:$I,3,FALSE)=0, "N/A", VLOOKUP(orders[[#This Row],[Customer ID]],'Customer Info'!$A:$I,3,FALSE))</f>
        <v>cvasiliev9b@discuz.net</v>
      </c>
      <c r="M339" t="str">
        <f>IF(VLOOKUP(orders[[#This Row],[Customer ID]],'Customer Info'!$A:$I,4,FALSE)=0, "N/A", VLOOKUP(orders[[#This Row],[Customer ID]],'Customer Info'!$A:$I,4,FALSE))</f>
        <v>+1 (214) 507-8264</v>
      </c>
      <c r="N339" t="str">
        <f>VLOOKUP(orders[[#This Row],[Customer ID]],'Customer Info'!$A:$I,5,FALSE)</f>
        <v>49 Eliot Alley</v>
      </c>
      <c r="O339" t="str">
        <f>VLOOKUP(orders[[#This Row],[Customer ID]],'Customer Info'!$A:$I,6,FALSE)</f>
        <v>Garland</v>
      </c>
      <c r="P339" t="str">
        <f>VLOOKUP(orders[[#This Row],[Customer ID]],'Customer Info'!$A:$I,7,FALSE)</f>
        <v>United States</v>
      </c>
      <c r="Q339">
        <f>VLOOKUP(orders[[#This Row],[Customer ID]],'Customer Info'!$A:$I,8,FALSE)</f>
        <v>75049</v>
      </c>
      <c r="R339" s="2" t="str">
        <f>VLOOKUP(orders[[#This Row],[Customer ID]],'Customer Info'!$A:$I,9,FALSE)</f>
        <v>Yes</v>
      </c>
    </row>
    <row r="340" spans="1:18" x14ac:dyDescent="0.2">
      <c r="A340" s="1" t="s">
        <v>687</v>
      </c>
      <c r="B340" s="3">
        <v>44434</v>
      </c>
      <c r="C340" t="s">
        <v>688</v>
      </c>
      <c r="D340" t="s">
        <v>66</v>
      </c>
      <c r="E340">
        <v>4</v>
      </c>
      <c r="F340" s="1" t="s">
        <v>6198</v>
      </c>
      <c r="G340" t="s">
        <v>6197</v>
      </c>
      <c r="H340">
        <v>1</v>
      </c>
      <c r="I340">
        <v>11.25</v>
      </c>
      <c r="J340" s="2">
        <v>45</v>
      </c>
      <c r="K340" t="str">
        <f>VLOOKUP(orders[[#This Row],[Customer ID]],'Customer Info'!$A:$I,2,FALSE)</f>
        <v>Terencio O'Moylan</v>
      </c>
      <c r="L340" t="str">
        <f>IF(VLOOKUP(orders[[#This Row],[Customer ID]],'Customer Info'!$A:$I,3,FALSE)=0, "N/A", VLOOKUP(orders[[#This Row],[Customer ID]],'Customer Info'!$A:$I,3,FALSE))</f>
        <v>tomoylan9c@liveinternet.ru</v>
      </c>
      <c r="M340" t="str">
        <f>IF(VLOOKUP(orders[[#This Row],[Customer ID]],'Customer Info'!$A:$I,4,FALSE)=0, "N/A", VLOOKUP(orders[[#This Row],[Customer ID]],'Customer Info'!$A:$I,4,FALSE))</f>
        <v>+44 (911) 807-7254</v>
      </c>
      <c r="N340" t="str">
        <f>VLOOKUP(orders[[#This Row],[Customer ID]],'Customer Info'!$A:$I,5,FALSE)</f>
        <v>19 Kings Pass</v>
      </c>
      <c r="O340" t="str">
        <f>VLOOKUP(orders[[#This Row],[Customer ID]],'Customer Info'!$A:$I,6,FALSE)</f>
        <v>Church End</v>
      </c>
      <c r="P340" t="str">
        <f>VLOOKUP(orders[[#This Row],[Customer ID]],'Customer Info'!$A:$I,7,FALSE)</f>
        <v>United Kingdom</v>
      </c>
      <c r="Q340" t="str">
        <f>VLOOKUP(orders[[#This Row],[Customer ID]],'Customer Info'!$A:$I,8,FALSE)</f>
        <v>CB4</v>
      </c>
      <c r="R340" s="2" t="str">
        <f>VLOOKUP(orders[[#This Row],[Customer ID]],'Customer Info'!$A:$I,9,FALSE)</f>
        <v>No</v>
      </c>
    </row>
    <row r="341" spans="1:18" x14ac:dyDescent="0.2">
      <c r="A341" s="1" t="s">
        <v>689</v>
      </c>
      <c r="B341" s="3">
        <v>44472</v>
      </c>
      <c r="C341" t="s">
        <v>669</v>
      </c>
      <c r="D341" t="s">
        <v>535</v>
      </c>
      <c r="E341">
        <v>2</v>
      </c>
      <c r="F341" s="1" t="s">
        <v>6200</v>
      </c>
      <c r="G341" t="s">
        <v>6202</v>
      </c>
      <c r="H341">
        <v>2.5</v>
      </c>
      <c r="I341">
        <v>27.945</v>
      </c>
      <c r="J341" s="2">
        <v>55.89</v>
      </c>
      <c r="K341" t="str">
        <f>VLOOKUP(orders[[#This Row],[Customer ID]],'Customer Info'!$A:$I,2,FALSE)</f>
        <v>Flynn Antony</v>
      </c>
      <c r="L341" t="str">
        <f>IF(VLOOKUP(orders[[#This Row],[Customer ID]],'Customer Info'!$A:$I,3,FALSE)=0, "N/A", VLOOKUP(orders[[#This Row],[Customer ID]],'Customer Info'!$A:$I,3,FALSE))</f>
        <v>N/A</v>
      </c>
      <c r="M341" t="str">
        <f>IF(VLOOKUP(orders[[#This Row],[Customer ID]],'Customer Info'!$A:$I,4,FALSE)=0, "N/A", VLOOKUP(orders[[#This Row],[Customer ID]],'Customer Info'!$A:$I,4,FALSE))</f>
        <v>+1 (205) 680-5859</v>
      </c>
      <c r="N341" t="str">
        <f>VLOOKUP(orders[[#This Row],[Customer ID]],'Customer Info'!$A:$I,5,FALSE)</f>
        <v>5678 Doe Crossing Junction</v>
      </c>
      <c r="O341" t="str">
        <f>VLOOKUP(orders[[#This Row],[Customer ID]],'Customer Info'!$A:$I,6,FALSE)</f>
        <v>Birmingham</v>
      </c>
      <c r="P341" t="str">
        <f>VLOOKUP(orders[[#This Row],[Customer ID]],'Customer Info'!$A:$I,7,FALSE)</f>
        <v>United States</v>
      </c>
      <c r="Q341">
        <f>VLOOKUP(orders[[#This Row],[Customer ID]],'Customer Info'!$A:$I,8,FALSE)</f>
        <v>35244</v>
      </c>
      <c r="R341" s="2" t="str">
        <f>VLOOKUP(orders[[#This Row],[Customer ID]],'Customer Info'!$A:$I,9,FALSE)</f>
        <v>No</v>
      </c>
    </row>
    <row r="342" spans="1:18" x14ac:dyDescent="0.2">
      <c r="A342" s="1" t="s">
        <v>690</v>
      </c>
      <c r="B342" s="3">
        <v>43995</v>
      </c>
      <c r="C342" t="s">
        <v>691</v>
      </c>
      <c r="D342" t="s">
        <v>142</v>
      </c>
      <c r="E342">
        <v>4</v>
      </c>
      <c r="F342" s="1" t="s">
        <v>6200</v>
      </c>
      <c r="G342" t="s">
        <v>6199</v>
      </c>
      <c r="H342">
        <v>1</v>
      </c>
      <c r="I342">
        <v>14.85</v>
      </c>
      <c r="J342" s="2">
        <v>59.4</v>
      </c>
      <c r="K342" t="str">
        <f>VLOOKUP(orders[[#This Row],[Customer ID]],'Customer Info'!$A:$I,2,FALSE)</f>
        <v>Wyatan Fetherston</v>
      </c>
      <c r="L342" t="str">
        <f>IF(VLOOKUP(orders[[#This Row],[Customer ID]],'Customer Info'!$A:$I,3,FALSE)=0, "N/A", VLOOKUP(orders[[#This Row],[Customer ID]],'Customer Info'!$A:$I,3,FALSE))</f>
        <v>wfetherston9e@constantcontact.com</v>
      </c>
      <c r="M342" t="str">
        <f>IF(VLOOKUP(orders[[#This Row],[Customer ID]],'Customer Info'!$A:$I,4,FALSE)=0, "N/A", VLOOKUP(orders[[#This Row],[Customer ID]],'Customer Info'!$A:$I,4,FALSE))</f>
        <v>+1 (212) 724-3420</v>
      </c>
      <c r="N342" t="str">
        <f>VLOOKUP(orders[[#This Row],[Customer ID]],'Customer Info'!$A:$I,5,FALSE)</f>
        <v>74 Morning Avenue</v>
      </c>
      <c r="O342" t="str">
        <f>VLOOKUP(orders[[#This Row],[Customer ID]],'Customer Info'!$A:$I,6,FALSE)</f>
        <v>New York City</v>
      </c>
      <c r="P342" t="str">
        <f>VLOOKUP(orders[[#This Row],[Customer ID]],'Customer Info'!$A:$I,7,FALSE)</f>
        <v>United States</v>
      </c>
      <c r="Q342">
        <f>VLOOKUP(orders[[#This Row],[Customer ID]],'Customer Info'!$A:$I,8,FALSE)</f>
        <v>10184</v>
      </c>
      <c r="R342" s="2" t="str">
        <f>VLOOKUP(orders[[#This Row],[Customer ID]],'Customer Info'!$A:$I,9,FALSE)</f>
        <v>No</v>
      </c>
    </row>
    <row r="343" spans="1:18" x14ac:dyDescent="0.2">
      <c r="A343" s="1" t="s">
        <v>692</v>
      </c>
      <c r="B343" s="3">
        <v>44256</v>
      </c>
      <c r="C343" t="s">
        <v>693</v>
      </c>
      <c r="D343" t="s">
        <v>56</v>
      </c>
      <c r="E343">
        <v>2</v>
      </c>
      <c r="F343" s="1" t="s">
        <v>6200</v>
      </c>
      <c r="G343" t="s">
        <v>6202</v>
      </c>
      <c r="H343">
        <v>0.2</v>
      </c>
      <c r="I343">
        <v>3.645</v>
      </c>
      <c r="J343" s="2">
        <v>7.29</v>
      </c>
      <c r="K343" t="str">
        <f>VLOOKUP(orders[[#This Row],[Customer ID]],'Customer Info'!$A:$I,2,FALSE)</f>
        <v>Emmaline Rasmus</v>
      </c>
      <c r="L343" t="str">
        <f>IF(VLOOKUP(orders[[#This Row],[Customer ID]],'Customer Info'!$A:$I,3,FALSE)=0, "N/A", VLOOKUP(orders[[#This Row],[Customer ID]],'Customer Info'!$A:$I,3,FALSE))</f>
        <v>erasmus9f@techcrunch.com</v>
      </c>
      <c r="M343" t="str">
        <f>IF(VLOOKUP(orders[[#This Row],[Customer ID]],'Customer Info'!$A:$I,4,FALSE)=0, "N/A", VLOOKUP(orders[[#This Row],[Customer ID]],'Customer Info'!$A:$I,4,FALSE))</f>
        <v>+1 (617) 830-9474</v>
      </c>
      <c r="N343" t="str">
        <f>VLOOKUP(orders[[#This Row],[Customer ID]],'Customer Info'!$A:$I,5,FALSE)</f>
        <v>045 Jackson Junction</v>
      </c>
      <c r="O343" t="str">
        <f>VLOOKUP(orders[[#This Row],[Customer ID]],'Customer Info'!$A:$I,6,FALSE)</f>
        <v>Boston</v>
      </c>
      <c r="P343" t="str">
        <f>VLOOKUP(orders[[#This Row],[Customer ID]],'Customer Info'!$A:$I,7,FALSE)</f>
        <v>United States</v>
      </c>
      <c r="Q343">
        <f>VLOOKUP(orders[[#This Row],[Customer ID]],'Customer Info'!$A:$I,8,FALSE)</f>
        <v>2216</v>
      </c>
      <c r="R343" s="2" t="str">
        <f>VLOOKUP(orders[[#This Row],[Customer ID]],'Customer Info'!$A:$I,9,FALSE)</f>
        <v>Yes</v>
      </c>
    </row>
    <row r="344" spans="1:18" x14ac:dyDescent="0.2">
      <c r="A344" s="1" t="s">
        <v>694</v>
      </c>
      <c r="B344" s="3">
        <v>43528</v>
      </c>
      <c r="C344" t="s">
        <v>695</v>
      </c>
      <c r="D344" t="s">
        <v>21</v>
      </c>
      <c r="E344">
        <v>1</v>
      </c>
      <c r="F344" s="1" t="s">
        <v>6200</v>
      </c>
      <c r="G344" t="s">
        <v>6202</v>
      </c>
      <c r="H344">
        <v>0.5</v>
      </c>
      <c r="I344">
        <v>7.29</v>
      </c>
      <c r="J344" s="2">
        <v>7.29</v>
      </c>
      <c r="K344" t="str">
        <f>VLOOKUP(orders[[#This Row],[Customer ID]],'Customer Info'!$A:$I,2,FALSE)</f>
        <v>Wesley Giorgioni</v>
      </c>
      <c r="L344" t="str">
        <f>IF(VLOOKUP(orders[[#This Row],[Customer ID]],'Customer Info'!$A:$I,3,FALSE)=0, "N/A", VLOOKUP(orders[[#This Row],[Customer ID]],'Customer Info'!$A:$I,3,FALSE))</f>
        <v>wgiorgioni9g@wikipedia.org</v>
      </c>
      <c r="M344" t="str">
        <f>IF(VLOOKUP(orders[[#This Row],[Customer ID]],'Customer Info'!$A:$I,4,FALSE)=0, "N/A", VLOOKUP(orders[[#This Row],[Customer ID]],'Customer Info'!$A:$I,4,FALSE))</f>
        <v>+1 (415) 960-7198</v>
      </c>
      <c r="N344" t="str">
        <f>VLOOKUP(orders[[#This Row],[Customer ID]],'Customer Info'!$A:$I,5,FALSE)</f>
        <v>45 Trailsway Avenue</v>
      </c>
      <c r="O344" t="str">
        <f>VLOOKUP(orders[[#This Row],[Customer ID]],'Customer Info'!$A:$I,6,FALSE)</f>
        <v>San Francisco</v>
      </c>
      <c r="P344" t="str">
        <f>VLOOKUP(orders[[#This Row],[Customer ID]],'Customer Info'!$A:$I,7,FALSE)</f>
        <v>United States</v>
      </c>
      <c r="Q344">
        <f>VLOOKUP(orders[[#This Row],[Customer ID]],'Customer Info'!$A:$I,8,FALSE)</f>
        <v>94132</v>
      </c>
      <c r="R344" s="2" t="str">
        <f>VLOOKUP(orders[[#This Row],[Customer ID]],'Customer Info'!$A:$I,9,FALSE)</f>
        <v>Yes</v>
      </c>
    </row>
    <row r="345" spans="1:18" x14ac:dyDescent="0.2">
      <c r="A345" s="1" t="s">
        <v>696</v>
      </c>
      <c r="B345" s="3">
        <v>43751</v>
      </c>
      <c r="C345" t="s">
        <v>697</v>
      </c>
      <c r="D345" t="s">
        <v>181</v>
      </c>
      <c r="E345">
        <v>2</v>
      </c>
      <c r="F345" s="1" t="s">
        <v>6200</v>
      </c>
      <c r="G345" t="s">
        <v>6199</v>
      </c>
      <c r="H345">
        <v>0.5</v>
      </c>
      <c r="I345">
        <v>8.91</v>
      </c>
      <c r="J345" s="2">
        <v>17.82</v>
      </c>
      <c r="K345" t="str">
        <f>VLOOKUP(orders[[#This Row],[Customer ID]],'Customer Info'!$A:$I,2,FALSE)</f>
        <v>Lucienne Scargle</v>
      </c>
      <c r="L345" t="str">
        <f>IF(VLOOKUP(orders[[#This Row],[Customer ID]],'Customer Info'!$A:$I,3,FALSE)=0, "N/A", VLOOKUP(orders[[#This Row],[Customer ID]],'Customer Info'!$A:$I,3,FALSE))</f>
        <v>lscargle9h@myspace.com</v>
      </c>
      <c r="M345" t="str">
        <f>IF(VLOOKUP(orders[[#This Row],[Customer ID]],'Customer Info'!$A:$I,4,FALSE)=0, "N/A", VLOOKUP(orders[[#This Row],[Customer ID]],'Customer Info'!$A:$I,4,FALSE))</f>
        <v>+1 (317) 136-7045</v>
      </c>
      <c r="N345" t="str">
        <f>VLOOKUP(orders[[#This Row],[Customer ID]],'Customer Info'!$A:$I,5,FALSE)</f>
        <v>62 Pepper Wood Plaza</v>
      </c>
      <c r="O345" t="str">
        <f>VLOOKUP(orders[[#This Row],[Customer ID]],'Customer Info'!$A:$I,6,FALSE)</f>
        <v>Indianapolis</v>
      </c>
      <c r="P345" t="str">
        <f>VLOOKUP(orders[[#This Row],[Customer ID]],'Customer Info'!$A:$I,7,FALSE)</f>
        <v>United States</v>
      </c>
      <c r="Q345">
        <f>VLOOKUP(orders[[#This Row],[Customer ID]],'Customer Info'!$A:$I,8,FALSE)</f>
        <v>46295</v>
      </c>
      <c r="R345" s="2" t="str">
        <f>VLOOKUP(orders[[#This Row],[Customer ID]],'Customer Info'!$A:$I,9,FALSE)</f>
        <v>No</v>
      </c>
    </row>
    <row r="346" spans="1:18" x14ac:dyDescent="0.2">
      <c r="A346" s="1" t="s">
        <v>696</v>
      </c>
      <c r="B346" s="3">
        <v>43751</v>
      </c>
      <c r="C346" t="s">
        <v>697</v>
      </c>
      <c r="D346" t="s">
        <v>128</v>
      </c>
      <c r="E346">
        <v>5</v>
      </c>
      <c r="F346" s="1" t="s">
        <v>6201</v>
      </c>
      <c r="G346" t="s">
        <v>6202</v>
      </c>
      <c r="H346">
        <v>0.5</v>
      </c>
      <c r="I346">
        <v>7.77</v>
      </c>
      <c r="J346" s="2">
        <v>38.849999999999994</v>
      </c>
      <c r="K346" t="str">
        <f>VLOOKUP(orders[[#This Row],[Customer ID]],'Customer Info'!$A:$I,2,FALSE)</f>
        <v>Lucienne Scargle</v>
      </c>
      <c r="L346" t="str">
        <f>IF(VLOOKUP(orders[[#This Row],[Customer ID]],'Customer Info'!$A:$I,3,FALSE)=0, "N/A", VLOOKUP(orders[[#This Row],[Customer ID]],'Customer Info'!$A:$I,3,FALSE))</f>
        <v>lscargle9h@myspace.com</v>
      </c>
      <c r="M346" t="str">
        <f>IF(VLOOKUP(orders[[#This Row],[Customer ID]],'Customer Info'!$A:$I,4,FALSE)=0, "N/A", VLOOKUP(orders[[#This Row],[Customer ID]],'Customer Info'!$A:$I,4,FALSE))</f>
        <v>+1 (317) 136-7045</v>
      </c>
      <c r="N346" t="str">
        <f>VLOOKUP(orders[[#This Row],[Customer ID]],'Customer Info'!$A:$I,5,FALSE)</f>
        <v>62 Pepper Wood Plaza</v>
      </c>
      <c r="O346" t="str">
        <f>VLOOKUP(orders[[#This Row],[Customer ID]],'Customer Info'!$A:$I,6,FALSE)</f>
        <v>Indianapolis</v>
      </c>
      <c r="P346" t="str">
        <f>VLOOKUP(orders[[#This Row],[Customer ID]],'Customer Info'!$A:$I,7,FALSE)</f>
        <v>United States</v>
      </c>
      <c r="Q346">
        <f>VLOOKUP(orders[[#This Row],[Customer ID]],'Customer Info'!$A:$I,8,FALSE)</f>
        <v>46295</v>
      </c>
      <c r="R346" s="2" t="str">
        <f>VLOOKUP(orders[[#This Row],[Customer ID]],'Customer Info'!$A:$I,9,FALSE)</f>
        <v>No</v>
      </c>
    </row>
    <row r="347" spans="1:18" x14ac:dyDescent="0.2">
      <c r="A347" s="1" t="s">
        <v>698</v>
      </c>
      <c r="B347" s="3">
        <v>43692</v>
      </c>
      <c r="C347" t="s">
        <v>699</v>
      </c>
      <c r="D347" t="s">
        <v>151</v>
      </c>
      <c r="E347">
        <v>6</v>
      </c>
      <c r="F347" s="1" t="s">
        <v>6196</v>
      </c>
      <c r="G347" t="s">
        <v>6202</v>
      </c>
      <c r="H347">
        <v>0.5</v>
      </c>
      <c r="I347">
        <v>5.3699999999999992</v>
      </c>
      <c r="J347" s="2">
        <v>32.22</v>
      </c>
      <c r="K347" t="str">
        <f>VLOOKUP(orders[[#This Row],[Customer ID]],'Customer Info'!$A:$I,2,FALSE)</f>
        <v>Noam Climance</v>
      </c>
      <c r="L347" t="str">
        <f>IF(VLOOKUP(orders[[#This Row],[Customer ID]],'Customer Info'!$A:$I,3,FALSE)=0, "N/A", VLOOKUP(orders[[#This Row],[Customer ID]],'Customer Info'!$A:$I,3,FALSE))</f>
        <v>nclimance9j@europa.eu</v>
      </c>
      <c r="M347" t="str">
        <f>IF(VLOOKUP(orders[[#This Row],[Customer ID]],'Customer Info'!$A:$I,4,FALSE)=0, "N/A", VLOOKUP(orders[[#This Row],[Customer ID]],'Customer Info'!$A:$I,4,FALSE))</f>
        <v>N/A</v>
      </c>
      <c r="N347" t="str">
        <f>VLOOKUP(orders[[#This Row],[Customer ID]],'Customer Info'!$A:$I,5,FALSE)</f>
        <v>34 Orin Crossing</v>
      </c>
      <c r="O347" t="str">
        <f>VLOOKUP(orders[[#This Row],[Customer ID]],'Customer Info'!$A:$I,6,FALSE)</f>
        <v>Seattle</v>
      </c>
      <c r="P347" t="str">
        <f>VLOOKUP(orders[[#This Row],[Customer ID]],'Customer Info'!$A:$I,7,FALSE)</f>
        <v>United States</v>
      </c>
      <c r="Q347">
        <f>VLOOKUP(orders[[#This Row],[Customer ID]],'Customer Info'!$A:$I,8,FALSE)</f>
        <v>98148</v>
      </c>
      <c r="R347" s="2" t="str">
        <f>VLOOKUP(orders[[#This Row],[Customer ID]],'Customer Info'!$A:$I,9,FALSE)</f>
        <v>No</v>
      </c>
    </row>
    <row r="348" spans="1:18" x14ac:dyDescent="0.2">
      <c r="A348" s="1" t="s">
        <v>700</v>
      </c>
      <c r="B348" s="3">
        <v>44529</v>
      </c>
      <c r="C348" t="s">
        <v>701</v>
      </c>
      <c r="D348" t="s">
        <v>7</v>
      </c>
      <c r="E348">
        <v>2</v>
      </c>
      <c r="F348" s="1" t="s">
        <v>6196</v>
      </c>
      <c r="G348" t="s">
        <v>6197</v>
      </c>
      <c r="H348">
        <v>1</v>
      </c>
      <c r="I348">
        <v>9.9499999999999993</v>
      </c>
      <c r="J348" s="2">
        <v>19.899999999999999</v>
      </c>
      <c r="K348" t="str">
        <f>VLOOKUP(orders[[#This Row],[Customer ID]],'Customer Info'!$A:$I,2,FALSE)</f>
        <v>Catarina Donn</v>
      </c>
      <c r="L348" t="str">
        <f>IF(VLOOKUP(orders[[#This Row],[Customer ID]],'Customer Info'!$A:$I,3,FALSE)=0, "N/A", VLOOKUP(orders[[#This Row],[Customer ID]],'Customer Info'!$A:$I,3,FALSE))</f>
        <v>N/A</v>
      </c>
      <c r="M348" t="str">
        <f>IF(VLOOKUP(orders[[#This Row],[Customer ID]],'Customer Info'!$A:$I,4,FALSE)=0, "N/A", VLOOKUP(orders[[#This Row],[Customer ID]],'Customer Info'!$A:$I,4,FALSE))</f>
        <v>+353 (950) 306-4776</v>
      </c>
      <c r="N348" t="str">
        <f>VLOOKUP(orders[[#This Row],[Customer ID]],'Customer Info'!$A:$I,5,FALSE)</f>
        <v>74 Logan Avenue</v>
      </c>
      <c r="O348" t="str">
        <f>VLOOKUP(orders[[#This Row],[Customer ID]],'Customer Info'!$A:$I,6,FALSE)</f>
        <v>Dunmanway</v>
      </c>
      <c r="P348" t="str">
        <f>VLOOKUP(orders[[#This Row],[Customer ID]],'Customer Info'!$A:$I,7,FALSE)</f>
        <v>Ireland</v>
      </c>
      <c r="Q348" t="str">
        <f>VLOOKUP(orders[[#This Row],[Customer ID]],'Customer Info'!$A:$I,8,FALSE)</f>
        <v>P47</v>
      </c>
      <c r="R348" s="2" t="str">
        <f>VLOOKUP(orders[[#This Row],[Customer ID]],'Customer Info'!$A:$I,9,FALSE)</f>
        <v>Yes</v>
      </c>
    </row>
    <row r="349" spans="1:18" x14ac:dyDescent="0.2">
      <c r="A349" s="1" t="s">
        <v>702</v>
      </c>
      <c r="B349" s="3">
        <v>43849</v>
      </c>
      <c r="C349" t="s">
        <v>703</v>
      </c>
      <c r="D349" t="s">
        <v>194</v>
      </c>
      <c r="E349">
        <v>5</v>
      </c>
      <c r="F349" s="1" t="s">
        <v>6196</v>
      </c>
      <c r="G349" t="s">
        <v>6199</v>
      </c>
      <c r="H349">
        <v>1</v>
      </c>
      <c r="I349">
        <v>11.95</v>
      </c>
      <c r="J349" s="2">
        <v>59.75</v>
      </c>
      <c r="K349" t="str">
        <f>VLOOKUP(orders[[#This Row],[Customer ID]],'Customer Info'!$A:$I,2,FALSE)</f>
        <v>Ameline Snazle</v>
      </c>
      <c r="L349" t="str">
        <f>IF(VLOOKUP(orders[[#This Row],[Customer ID]],'Customer Info'!$A:$I,3,FALSE)=0, "N/A", VLOOKUP(orders[[#This Row],[Customer ID]],'Customer Info'!$A:$I,3,FALSE))</f>
        <v>asnazle9l@oracle.com</v>
      </c>
      <c r="M349" t="str">
        <f>IF(VLOOKUP(orders[[#This Row],[Customer ID]],'Customer Info'!$A:$I,4,FALSE)=0, "N/A", VLOOKUP(orders[[#This Row],[Customer ID]],'Customer Info'!$A:$I,4,FALSE))</f>
        <v>+1 (334) 193-6359</v>
      </c>
      <c r="N349" t="str">
        <f>VLOOKUP(orders[[#This Row],[Customer ID]],'Customer Info'!$A:$I,5,FALSE)</f>
        <v>246 Katie Terrace</v>
      </c>
      <c r="O349" t="str">
        <f>VLOOKUP(orders[[#This Row],[Customer ID]],'Customer Info'!$A:$I,6,FALSE)</f>
        <v>Montgomery</v>
      </c>
      <c r="P349" t="str">
        <f>VLOOKUP(orders[[#This Row],[Customer ID]],'Customer Info'!$A:$I,7,FALSE)</f>
        <v>United States</v>
      </c>
      <c r="Q349">
        <f>VLOOKUP(orders[[#This Row],[Customer ID]],'Customer Info'!$A:$I,8,FALSE)</f>
        <v>36109</v>
      </c>
      <c r="R349" s="2" t="str">
        <f>VLOOKUP(orders[[#This Row],[Customer ID]],'Customer Info'!$A:$I,9,FALSE)</f>
        <v>No</v>
      </c>
    </row>
    <row r="350" spans="1:18" x14ac:dyDescent="0.2">
      <c r="A350" s="1" t="s">
        <v>704</v>
      </c>
      <c r="B350" s="3">
        <v>44344</v>
      </c>
      <c r="C350" t="s">
        <v>705</v>
      </c>
      <c r="D350" t="s">
        <v>197</v>
      </c>
      <c r="E350">
        <v>3</v>
      </c>
      <c r="F350" s="1" t="s">
        <v>6198</v>
      </c>
      <c r="G350" t="s">
        <v>6199</v>
      </c>
      <c r="H350">
        <v>0.5</v>
      </c>
      <c r="I350">
        <v>7.77</v>
      </c>
      <c r="J350" s="2">
        <v>23.31</v>
      </c>
      <c r="K350" t="str">
        <f>VLOOKUP(orders[[#This Row],[Customer ID]],'Customer Info'!$A:$I,2,FALSE)</f>
        <v>Rebeka Worg</v>
      </c>
      <c r="L350" t="str">
        <f>IF(VLOOKUP(orders[[#This Row],[Customer ID]],'Customer Info'!$A:$I,3,FALSE)=0, "N/A", VLOOKUP(orders[[#This Row],[Customer ID]],'Customer Info'!$A:$I,3,FALSE))</f>
        <v>rworg9m@arstechnica.com</v>
      </c>
      <c r="M350" t="str">
        <f>IF(VLOOKUP(orders[[#This Row],[Customer ID]],'Customer Info'!$A:$I,4,FALSE)=0, "N/A", VLOOKUP(orders[[#This Row],[Customer ID]],'Customer Info'!$A:$I,4,FALSE))</f>
        <v>+1 (214) 985-2470</v>
      </c>
      <c r="N350" t="str">
        <f>VLOOKUP(orders[[#This Row],[Customer ID]],'Customer Info'!$A:$I,5,FALSE)</f>
        <v>8753 Texas Court</v>
      </c>
      <c r="O350" t="str">
        <f>VLOOKUP(orders[[#This Row],[Customer ID]],'Customer Info'!$A:$I,6,FALSE)</f>
        <v>Dallas</v>
      </c>
      <c r="P350" t="str">
        <f>VLOOKUP(orders[[#This Row],[Customer ID]],'Customer Info'!$A:$I,7,FALSE)</f>
        <v>United States</v>
      </c>
      <c r="Q350">
        <f>VLOOKUP(orders[[#This Row],[Customer ID]],'Customer Info'!$A:$I,8,FALSE)</f>
        <v>75372</v>
      </c>
      <c r="R350" s="2" t="str">
        <f>VLOOKUP(orders[[#This Row],[Customer ID]],'Customer Info'!$A:$I,9,FALSE)</f>
        <v>Yes</v>
      </c>
    </row>
    <row r="351" spans="1:18" x14ac:dyDescent="0.2">
      <c r="A351" s="1" t="s">
        <v>706</v>
      </c>
      <c r="B351" s="3">
        <v>44576</v>
      </c>
      <c r="C351" t="s">
        <v>707</v>
      </c>
      <c r="D351" t="s">
        <v>101</v>
      </c>
      <c r="E351">
        <v>3</v>
      </c>
      <c r="F351" s="1" t="s">
        <v>6201</v>
      </c>
      <c r="G351" t="s">
        <v>6197</v>
      </c>
      <c r="H351">
        <v>1</v>
      </c>
      <c r="I351">
        <v>14.55</v>
      </c>
      <c r="J351" s="2">
        <v>43.650000000000006</v>
      </c>
      <c r="K351" t="str">
        <f>VLOOKUP(orders[[#This Row],[Customer ID]],'Customer Info'!$A:$I,2,FALSE)</f>
        <v>Lewes Danes</v>
      </c>
      <c r="L351" t="str">
        <f>IF(VLOOKUP(orders[[#This Row],[Customer ID]],'Customer Info'!$A:$I,3,FALSE)=0, "N/A", VLOOKUP(orders[[#This Row],[Customer ID]],'Customer Info'!$A:$I,3,FALSE))</f>
        <v>ldanes9n@umn.edu</v>
      </c>
      <c r="M351" t="str">
        <f>IF(VLOOKUP(orders[[#This Row],[Customer ID]],'Customer Info'!$A:$I,4,FALSE)=0, "N/A", VLOOKUP(orders[[#This Row],[Customer ID]],'Customer Info'!$A:$I,4,FALSE))</f>
        <v>+1 (785) 398-5129</v>
      </c>
      <c r="N351" t="str">
        <f>VLOOKUP(orders[[#This Row],[Customer ID]],'Customer Info'!$A:$I,5,FALSE)</f>
        <v>37 Graedel Court</v>
      </c>
      <c r="O351" t="str">
        <f>VLOOKUP(orders[[#This Row],[Customer ID]],'Customer Info'!$A:$I,6,FALSE)</f>
        <v>Topeka</v>
      </c>
      <c r="P351" t="str">
        <f>VLOOKUP(orders[[#This Row],[Customer ID]],'Customer Info'!$A:$I,7,FALSE)</f>
        <v>United States</v>
      </c>
      <c r="Q351">
        <f>VLOOKUP(orders[[#This Row],[Customer ID]],'Customer Info'!$A:$I,8,FALSE)</f>
        <v>66622</v>
      </c>
      <c r="R351" s="2" t="str">
        <f>VLOOKUP(orders[[#This Row],[Customer ID]],'Customer Info'!$A:$I,9,FALSE)</f>
        <v>No</v>
      </c>
    </row>
    <row r="352" spans="1:18" x14ac:dyDescent="0.2">
      <c r="A352" s="1" t="s">
        <v>708</v>
      </c>
      <c r="B352" s="3">
        <v>43803</v>
      </c>
      <c r="C352" t="s">
        <v>709</v>
      </c>
      <c r="D352" t="s">
        <v>35</v>
      </c>
      <c r="E352">
        <v>6</v>
      </c>
      <c r="F352" s="1" t="s">
        <v>6200</v>
      </c>
      <c r="G352" t="s">
        <v>6199</v>
      </c>
      <c r="H352">
        <v>2.5</v>
      </c>
      <c r="I352">
        <v>34.154999999999994</v>
      </c>
      <c r="J352" s="2">
        <v>204.92999999999995</v>
      </c>
      <c r="K352" t="str">
        <f>VLOOKUP(orders[[#This Row],[Customer ID]],'Customer Info'!$A:$I,2,FALSE)</f>
        <v>Shelli Keynd</v>
      </c>
      <c r="L352" t="str">
        <f>IF(VLOOKUP(orders[[#This Row],[Customer ID]],'Customer Info'!$A:$I,3,FALSE)=0, "N/A", VLOOKUP(orders[[#This Row],[Customer ID]],'Customer Info'!$A:$I,3,FALSE))</f>
        <v>skeynd9o@narod.ru</v>
      </c>
      <c r="M352" t="str">
        <f>IF(VLOOKUP(orders[[#This Row],[Customer ID]],'Customer Info'!$A:$I,4,FALSE)=0, "N/A", VLOOKUP(orders[[#This Row],[Customer ID]],'Customer Info'!$A:$I,4,FALSE))</f>
        <v>+1 (903) 299-3053</v>
      </c>
      <c r="N352" t="str">
        <f>VLOOKUP(orders[[#This Row],[Customer ID]],'Customer Info'!$A:$I,5,FALSE)</f>
        <v>9 Iowa Court</v>
      </c>
      <c r="O352" t="str">
        <f>VLOOKUP(orders[[#This Row],[Customer ID]],'Customer Info'!$A:$I,6,FALSE)</f>
        <v>Tyler</v>
      </c>
      <c r="P352" t="str">
        <f>VLOOKUP(orders[[#This Row],[Customer ID]],'Customer Info'!$A:$I,7,FALSE)</f>
        <v>United States</v>
      </c>
      <c r="Q352">
        <f>VLOOKUP(orders[[#This Row],[Customer ID]],'Customer Info'!$A:$I,8,FALSE)</f>
        <v>75799</v>
      </c>
      <c r="R352" s="2" t="str">
        <f>VLOOKUP(orders[[#This Row],[Customer ID]],'Customer Info'!$A:$I,9,FALSE)</f>
        <v>No</v>
      </c>
    </row>
    <row r="353" spans="1:18" x14ac:dyDescent="0.2">
      <c r="A353" s="1" t="s">
        <v>710</v>
      </c>
      <c r="B353" s="3">
        <v>44743</v>
      </c>
      <c r="C353" t="s">
        <v>711</v>
      </c>
      <c r="D353" t="s">
        <v>187</v>
      </c>
      <c r="E353">
        <v>4</v>
      </c>
      <c r="F353" s="1" t="s">
        <v>6196</v>
      </c>
      <c r="G353" t="s">
        <v>6199</v>
      </c>
      <c r="H353">
        <v>0.2</v>
      </c>
      <c r="I353">
        <v>3.5849999999999995</v>
      </c>
      <c r="J353" s="2">
        <v>14.339999999999998</v>
      </c>
      <c r="K353" t="str">
        <f>VLOOKUP(orders[[#This Row],[Customer ID]],'Customer Info'!$A:$I,2,FALSE)</f>
        <v>Dell Daveridge</v>
      </c>
      <c r="L353" t="str">
        <f>IF(VLOOKUP(orders[[#This Row],[Customer ID]],'Customer Info'!$A:$I,3,FALSE)=0, "N/A", VLOOKUP(orders[[#This Row],[Customer ID]],'Customer Info'!$A:$I,3,FALSE))</f>
        <v>ddaveridge9p@arstechnica.com</v>
      </c>
      <c r="M353" t="str">
        <f>IF(VLOOKUP(orders[[#This Row],[Customer ID]],'Customer Info'!$A:$I,4,FALSE)=0, "N/A", VLOOKUP(orders[[#This Row],[Customer ID]],'Customer Info'!$A:$I,4,FALSE))</f>
        <v>+1 (213) 474-2139</v>
      </c>
      <c r="N353" t="str">
        <f>VLOOKUP(orders[[#This Row],[Customer ID]],'Customer Info'!$A:$I,5,FALSE)</f>
        <v>09652 Crowley Lane</v>
      </c>
      <c r="O353" t="str">
        <f>VLOOKUP(orders[[#This Row],[Customer ID]],'Customer Info'!$A:$I,6,FALSE)</f>
        <v>Los Angeles</v>
      </c>
      <c r="P353" t="str">
        <f>VLOOKUP(orders[[#This Row],[Customer ID]],'Customer Info'!$A:$I,7,FALSE)</f>
        <v>United States</v>
      </c>
      <c r="Q353">
        <f>VLOOKUP(orders[[#This Row],[Customer ID]],'Customer Info'!$A:$I,8,FALSE)</f>
        <v>90065</v>
      </c>
      <c r="R353" s="2" t="str">
        <f>VLOOKUP(orders[[#This Row],[Customer ID]],'Customer Info'!$A:$I,9,FALSE)</f>
        <v>No</v>
      </c>
    </row>
    <row r="354" spans="1:18" x14ac:dyDescent="0.2">
      <c r="A354" s="1" t="s">
        <v>712</v>
      </c>
      <c r="B354" s="3">
        <v>43592</v>
      </c>
      <c r="C354" t="s">
        <v>713</v>
      </c>
      <c r="D354" t="s">
        <v>77</v>
      </c>
      <c r="E354">
        <v>4</v>
      </c>
      <c r="F354" s="1" t="s">
        <v>6198</v>
      </c>
      <c r="G354" t="s">
        <v>6202</v>
      </c>
      <c r="H354">
        <v>0.5</v>
      </c>
      <c r="I354">
        <v>5.97</v>
      </c>
      <c r="J354" s="2">
        <v>23.88</v>
      </c>
      <c r="K354" t="str">
        <f>VLOOKUP(orders[[#This Row],[Customer ID]],'Customer Info'!$A:$I,2,FALSE)</f>
        <v>Joshuah Awdry</v>
      </c>
      <c r="L354" t="str">
        <f>IF(VLOOKUP(orders[[#This Row],[Customer ID]],'Customer Info'!$A:$I,3,FALSE)=0, "N/A", VLOOKUP(orders[[#This Row],[Customer ID]],'Customer Info'!$A:$I,3,FALSE))</f>
        <v>jawdry9q@utexas.edu</v>
      </c>
      <c r="M354" t="str">
        <f>IF(VLOOKUP(orders[[#This Row],[Customer ID]],'Customer Info'!$A:$I,4,FALSE)=0, "N/A", VLOOKUP(orders[[#This Row],[Customer ID]],'Customer Info'!$A:$I,4,FALSE))</f>
        <v>+1 (318) 747-7610</v>
      </c>
      <c r="N354" t="str">
        <f>VLOOKUP(orders[[#This Row],[Customer ID]],'Customer Info'!$A:$I,5,FALSE)</f>
        <v>7961 Blackbird Road</v>
      </c>
      <c r="O354" t="str">
        <f>VLOOKUP(orders[[#This Row],[Customer ID]],'Customer Info'!$A:$I,6,FALSE)</f>
        <v>Shreveport</v>
      </c>
      <c r="P354" t="str">
        <f>VLOOKUP(orders[[#This Row],[Customer ID]],'Customer Info'!$A:$I,7,FALSE)</f>
        <v>United States</v>
      </c>
      <c r="Q354">
        <f>VLOOKUP(orders[[#This Row],[Customer ID]],'Customer Info'!$A:$I,8,FALSE)</f>
        <v>71137</v>
      </c>
      <c r="R354" s="2" t="str">
        <f>VLOOKUP(orders[[#This Row],[Customer ID]],'Customer Info'!$A:$I,9,FALSE)</f>
        <v>No</v>
      </c>
    </row>
    <row r="355" spans="1:18" x14ac:dyDescent="0.2">
      <c r="A355" s="1" t="s">
        <v>714</v>
      </c>
      <c r="B355" s="3">
        <v>44066</v>
      </c>
      <c r="C355" t="s">
        <v>715</v>
      </c>
      <c r="D355" t="s">
        <v>66</v>
      </c>
      <c r="E355">
        <v>2</v>
      </c>
      <c r="F355" s="1" t="s">
        <v>6198</v>
      </c>
      <c r="G355" t="s">
        <v>6197</v>
      </c>
      <c r="H355">
        <v>1</v>
      </c>
      <c r="I355">
        <v>11.25</v>
      </c>
      <c r="J355" s="2">
        <v>22.5</v>
      </c>
      <c r="K355" t="str">
        <f>VLOOKUP(orders[[#This Row],[Customer ID]],'Customer Info'!$A:$I,2,FALSE)</f>
        <v>Ethel Ryles</v>
      </c>
      <c r="L355" t="str">
        <f>IF(VLOOKUP(orders[[#This Row],[Customer ID]],'Customer Info'!$A:$I,3,FALSE)=0, "N/A", VLOOKUP(orders[[#This Row],[Customer ID]],'Customer Info'!$A:$I,3,FALSE))</f>
        <v>eryles9r@fastcompany.com</v>
      </c>
      <c r="M355" t="str">
        <f>IF(VLOOKUP(orders[[#This Row],[Customer ID]],'Customer Info'!$A:$I,4,FALSE)=0, "N/A", VLOOKUP(orders[[#This Row],[Customer ID]],'Customer Info'!$A:$I,4,FALSE))</f>
        <v>+1 (208) 760-1705</v>
      </c>
      <c r="N355" t="str">
        <f>VLOOKUP(orders[[#This Row],[Customer ID]],'Customer Info'!$A:$I,5,FALSE)</f>
        <v>8 Schurz Place</v>
      </c>
      <c r="O355" t="str">
        <f>VLOOKUP(orders[[#This Row],[Customer ID]],'Customer Info'!$A:$I,6,FALSE)</f>
        <v>Boise</v>
      </c>
      <c r="P355" t="str">
        <f>VLOOKUP(orders[[#This Row],[Customer ID]],'Customer Info'!$A:$I,7,FALSE)</f>
        <v>United States</v>
      </c>
      <c r="Q355">
        <f>VLOOKUP(orders[[#This Row],[Customer ID]],'Customer Info'!$A:$I,8,FALSE)</f>
        <v>83722</v>
      </c>
      <c r="R355" s="2" t="str">
        <f>VLOOKUP(orders[[#This Row],[Customer ID]],'Customer Info'!$A:$I,9,FALSE)</f>
        <v>No</v>
      </c>
    </row>
    <row r="356" spans="1:18" x14ac:dyDescent="0.2">
      <c r="A356" s="1" t="s">
        <v>716</v>
      </c>
      <c r="B356" s="3">
        <v>43984</v>
      </c>
      <c r="C356" t="s">
        <v>669</v>
      </c>
      <c r="D356" t="s">
        <v>21</v>
      </c>
      <c r="E356">
        <v>5</v>
      </c>
      <c r="F356" s="1" t="s">
        <v>6200</v>
      </c>
      <c r="G356" t="s">
        <v>6202</v>
      </c>
      <c r="H356">
        <v>0.5</v>
      </c>
      <c r="I356">
        <v>7.29</v>
      </c>
      <c r="J356" s="2">
        <v>36.450000000000003</v>
      </c>
      <c r="K356" t="str">
        <f>VLOOKUP(orders[[#This Row],[Customer ID]],'Customer Info'!$A:$I,2,FALSE)</f>
        <v>Flynn Antony</v>
      </c>
      <c r="L356" t="str">
        <f>IF(VLOOKUP(orders[[#This Row],[Customer ID]],'Customer Info'!$A:$I,3,FALSE)=0, "N/A", VLOOKUP(orders[[#This Row],[Customer ID]],'Customer Info'!$A:$I,3,FALSE))</f>
        <v>N/A</v>
      </c>
      <c r="M356" t="str">
        <f>IF(VLOOKUP(orders[[#This Row],[Customer ID]],'Customer Info'!$A:$I,4,FALSE)=0, "N/A", VLOOKUP(orders[[#This Row],[Customer ID]],'Customer Info'!$A:$I,4,FALSE))</f>
        <v>+1 (205) 680-5859</v>
      </c>
      <c r="N356" t="str">
        <f>VLOOKUP(orders[[#This Row],[Customer ID]],'Customer Info'!$A:$I,5,FALSE)</f>
        <v>5678 Doe Crossing Junction</v>
      </c>
      <c r="O356" t="str">
        <f>VLOOKUP(orders[[#This Row],[Customer ID]],'Customer Info'!$A:$I,6,FALSE)</f>
        <v>Birmingham</v>
      </c>
      <c r="P356" t="str">
        <f>VLOOKUP(orders[[#This Row],[Customer ID]],'Customer Info'!$A:$I,7,FALSE)</f>
        <v>United States</v>
      </c>
      <c r="Q356">
        <f>VLOOKUP(orders[[#This Row],[Customer ID]],'Customer Info'!$A:$I,8,FALSE)</f>
        <v>35244</v>
      </c>
      <c r="R356" s="2" t="str">
        <f>VLOOKUP(orders[[#This Row],[Customer ID]],'Customer Info'!$A:$I,9,FALSE)</f>
        <v>No</v>
      </c>
    </row>
    <row r="357" spans="1:18" x14ac:dyDescent="0.2">
      <c r="A357" s="1" t="s">
        <v>717</v>
      </c>
      <c r="B357" s="3">
        <v>43860</v>
      </c>
      <c r="C357" t="s">
        <v>718</v>
      </c>
      <c r="D357" t="s">
        <v>72</v>
      </c>
      <c r="E357">
        <v>4</v>
      </c>
      <c r="F357" s="1" t="s">
        <v>6198</v>
      </c>
      <c r="G357" t="s">
        <v>6197</v>
      </c>
      <c r="H357">
        <v>0.5</v>
      </c>
      <c r="I357">
        <v>6.75</v>
      </c>
      <c r="J357" s="2">
        <v>27</v>
      </c>
      <c r="K357" t="str">
        <f>VLOOKUP(orders[[#This Row],[Customer ID]],'Customer Info'!$A:$I,2,FALSE)</f>
        <v>Maitilde Boxill</v>
      </c>
      <c r="L357" t="str">
        <f>IF(VLOOKUP(orders[[#This Row],[Customer ID]],'Customer Info'!$A:$I,3,FALSE)=0, "N/A", VLOOKUP(orders[[#This Row],[Customer ID]],'Customer Info'!$A:$I,3,FALSE))</f>
        <v>N/A</v>
      </c>
      <c r="M357" t="str">
        <f>IF(VLOOKUP(orders[[#This Row],[Customer ID]],'Customer Info'!$A:$I,4,FALSE)=0, "N/A", VLOOKUP(orders[[#This Row],[Customer ID]],'Customer Info'!$A:$I,4,FALSE))</f>
        <v>+1 (334) 191-0127</v>
      </c>
      <c r="N357" t="str">
        <f>VLOOKUP(orders[[#This Row],[Customer ID]],'Customer Info'!$A:$I,5,FALSE)</f>
        <v>65 Cardinal Plaza</v>
      </c>
      <c r="O357" t="str">
        <f>VLOOKUP(orders[[#This Row],[Customer ID]],'Customer Info'!$A:$I,6,FALSE)</f>
        <v>Montgomery</v>
      </c>
      <c r="P357" t="str">
        <f>VLOOKUP(orders[[#This Row],[Customer ID]],'Customer Info'!$A:$I,7,FALSE)</f>
        <v>United States</v>
      </c>
      <c r="Q357">
        <f>VLOOKUP(orders[[#This Row],[Customer ID]],'Customer Info'!$A:$I,8,FALSE)</f>
        <v>36177</v>
      </c>
      <c r="R357" s="2" t="str">
        <f>VLOOKUP(orders[[#This Row],[Customer ID]],'Customer Info'!$A:$I,9,FALSE)</f>
        <v>Yes</v>
      </c>
    </row>
    <row r="358" spans="1:18" x14ac:dyDescent="0.2">
      <c r="A358" s="1" t="s">
        <v>719</v>
      </c>
      <c r="B358" s="3">
        <v>43876</v>
      </c>
      <c r="C358" t="s">
        <v>720</v>
      </c>
      <c r="D358" t="s">
        <v>176</v>
      </c>
      <c r="E358">
        <v>6</v>
      </c>
      <c r="F358" s="1" t="s">
        <v>6198</v>
      </c>
      <c r="G358" t="s">
        <v>6197</v>
      </c>
      <c r="H358">
        <v>2.5</v>
      </c>
      <c r="I358">
        <v>25.874999999999996</v>
      </c>
      <c r="J358" s="2">
        <v>155.24999999999997</v>
      </c>
      <c r="K358" t="str">
        <f>VLOOKUP(orders[[#This Row],[Customer ID]],'Customer Info'!$A:$I,2,FALSE)</f>
        <v>Jodee Caldicott</v>
      </c>
      <c r="L358" t="str">
        <f>IF(VLOOKUP(orders[[#This Row],[Customer ID]],'Customer Info'!$A:$I,3,FALSE)=0, "N/A", VLOOKUP(orders[[#This Row],[Customer ID]],'Customer Info'!$A:$I,3,FALSE))</f>
        <v>jcaldicott9u@usda.gov</v>
      </c>
      <c r="M358" t="str">
        <f>IF(VLOOKUP(orders[[#This Row],[Customer ID]],'Customer Info'!$A:$I,4,FALSE)=0, "N/A", VLOOKUP(orders[[#This Row],[Customer ID]],'Customer Info'!$A:$I,4,FALSE))</f>
        <v>N/A</v>
      </c>
      <c r="N358" t="str">
        <f>VLOOKUP(orders[[#This Row],[Customer ID]],'Customer Info'!$A:$I,5,FALSE)</f>
        <v>2690 Oak Way</v>
      </c>
      <c r="O358" t="str">
        <f>VLOOKUP(orders[[#This Row],[Customer ID]],'Customer Info'!$A:$I,6,FALSE)</f>
        <v>Fort Pierce</v>
      </c>
      <c r="P358" t="str">
        <f>VLOOKUP(orders[[#This Row],[Customer ID]],'Customer Info'!$A:$I,7,FALSE)</f>
        <v>United States</v>
      </c>
      <c r="Q358">
        <f>VLOOKUP(orders[[#This Row],[Customer ID]],'Customer Info'!$A:$I,8,FALSE)</f>
        <v>34981</v>
      </c>
      <c r="R358" s="2" t="str">
        <f>VLOOKUP(orders[[#This Row],[Customer ID]],'Customer Info'!$A:$I,9,FALSE)</f>
        <v>No</v>
      </c>
    </row>
    <row r="359" spans="1:18" x14ac:dyDescent="0.2">
      <c r="A359" s="1" t="s">
        <v>721</v>
      </c>
      <c r="B359" s="3">
        <v>44358</v>
      </c>
      <c r="C359" t="s">
        <v>722</v>
      </c>
      <c r="D359" t="s">
        <v>123</v>
      </c>
      <c r="E359">
        <v>5</v>
      </c>
      <c r="F359" s="1" t="s">
        <v>6198</v>
      </c>
      <c r="G359" t="s">
        <v>6202</v>
      </c>
      <c r="H359">
        <v>2.5</v>
      </c>
      <c r="I359">
        <v>22.884999999999998</v>
      </c>
      <c r="J359" s="2">
        <v>114.42499999999998</v>
      </c>
      <c r="K359" t="str">
        <f>VLOOKUP(orders[[#This Row],[Customer ID]],'Customer Info'!$A:$I,2,FALSE)</f>
        <v>Marianna Vedmore</v>
      </c>
      <c r="L359" t="str">
        <f>IF(VLOOKUP(orders[[#This Row],[Customer ID]],'Customer Info'!$A:$I,3,FALSE)=0, "N/A", VLOOKUP(orders[[#This Row],[Customer ID]],'Customer Info'!$A:$I,3,FALSE))</f>
        <v>mvedmore9v@a8.net</v>
      </c>
      <c r="M359" t="str">
        <f>IF(VLOOKUP(orders[[#This Row],[Customer ID]],'Customer Info'!$A:$I,4,FALSE)=0, "N/A", VLOOKUP(orders[[#This Row],[Customer ID]],'Customer Info'!$A:$I,4,FALSE))</f>
        <v>+1 (336) 366-8873</v>
      </c>
      <c r="N359" t="str">
        <f>VLOOKUP(orders[[#This Row],[Customer ID]],'Customer Info'!$A:$I,5,FALSE)</f>
        <v>368 Waubesa Way</v>
      </c>
      <c r="O359" t="str">
        <f>VLOOKUP(orders[[#This Row],[Customer ID]],'Customer Info'!$A:$I,6,FALSE)</f>
        <v>Greensboro</v>
      </c>
      <c r="P359" t="str">
        <f>VLOOKUP(orders[[#This Row],[Customer ID]],'Customer Info'!$A:$I,7,FALSE)</f>
        <v>United States</v>
      </c>
      <c r="Q359">
        <f>VLOOKUP(orders[[#This Row],[Customer ID]],'Customer Info'!$A:$I,8,FALSE)</f>
        <v>27415</v>
      </c>
      <c r="R359" s="2" t="str">
        <f>VLOOKUP(orders[[#This Row],[Customer ID]],'Customer Info'!$A:$I,9,FALSE)</f>
        <v>Yes</v>
      </c>
    </row>
    <row r="360" spans="1:18" x14ac:dyDescent="0.2">
      <c r="A360" s="1" t="s">
        <v>723</v>
      </c>
      <c r="B360" s="3">
        <v>44631</v>
      </c>
      <c r="C360" t="s">
        <v>724</v>
      </c>
      <c r="D360" t="s">
        <v>18</v>
      </c>
      <c r="E360">
        <v>4</v>
      </c>
      <c r="F360" s="1" t="s">
        <v>6201</v>
      </c>
      <c r="G360" t="s">
        <v>6202</v>
      </c>
      <c r="H360">
        <v>1</v>
      </c>
      <c r="I360">
        <v>12.95</v>
      </c>
      <c r="J360" s="2">
        <v>51.8</v>
      </c>
      <c r="K360" t="str">
        <f>VLOOKUP(orders[[#This Row],[Customer ID]],'Customer Info'!$A:$I,2,FALSE)</f>
        <v>Willey Romao</v>
      </c>
      <c r="L360" t="str">
        <f>IF(VLOOKUP(orders[[#This Row],[Customer ID]],'Customer Info'!$A:$I,3,FALSE)=0, "N/A", VLOOKUP(orders[[#This Row],[Customer ID]],'Customer Info'!$A:$I,3,FALSE))</f>
        <v>wromao9w@chronoengine.com</v>
      </c>
      <c r="M360" t="str">
        <f>IF(VLOOKUP(orders[[#This Row],[Customer ID]],'Customer Info'!$A:$I,4,FALSE)=0, "N/A", VLOOKUP(orders[[#This Row],[Customer ID]],'Customer Info'!$A:$I,4,FALSE))</f>
        <v>+1 (916) 623-2394</v>
      </c>
      <c r="N360" t="str">
        <f>VLOOKUP(orders[[#This Row],[Customer ID]],'Customer Info'!$A:$I,5,FALSE)</f>
        <v>013 Vernon Way</v>
      </c>
      <c r="O360" t="str">
        <f>VLOOKUP(orders[[#This Row],[Customer ID]],'Customer Info'!$A:$I,6,FALSE)</f>
        <v>Sacramento</v>
      </c>
      <c r="P360" t="str">
        <f>VLOOKUP(orders[[#This Row],[Customer ID]],'Customer Info'!$A:$I,7,FALSE)</f>
        <v>United States</v>
      </c>
      <c r="Q360">
        <f>VLOOKUP(orders[[#This Row],[Customer ID]],'Customer Info'!$A:$I,8,FALSE)</f>
        <v>94237</v>
      </c>
      <c r="R360" s="2" t="str">
        <f>VLOOKUP(orders[[#This Row],[Customer ID]],'Customer Info'!$A:$I,9,FALSE)</f>
        <v>Yes</v>
      </c>
    </row>
    <row r="361" spans="1:18" x14ac:dyDescent="0.2">
      <c r="A361" s="1" t="s">
        <v>725</v>
      </c>
      <c r="B361" s="3">
        <v>44448</v>
      </c>
      <c r="C361" t="s">
        <v>726</v>
      </c>
      <c r="D361" t="s">
        <v>176</v>
      </c>
      <c r="E361">
        <v>6</v>
      </c>
      <c r="F361" s="1" t="s">
        <v>6198</v>
      </c>
      <c r="G361" t="s">
        <v>6197</v>
      </c>
      <c r="H361">
        <v>2.5</v>
      </c>
      <c r="I361">
        <v>25.874999999999996</v>
      </c>
      <c r="J361" s="2">
        <v>155.24999999999997</v>
      </c>
      <c r="K361" t="str">
        <f>VLOOKUP(orders[[#This Row],[Customer ID]],'Customer Info'!$A:$I,2,FALSE)</f>
        <v>Enriqueta Ixor</v>
      </c>
      <c r="L361" t="str">
        <f>IF(VLOOKUP(orders[[#This Row],[Customer ID]],'Customer Info'!$A:$I,3,FALSE)=0, "N/A", VLOOKUP(orders[[#This Row],[Customer ID]],'Customer Info'!$A:$I,3,FALSE))</f>
        <v>N/A</v>
      </c>
      <c r="M361" t="str">
        <f>IF(VLOOKUP(orders[[#This Row],[Customer ID]],'Customer Info'!$A:$I,4,FALSE)=0, "N/A", VLOOKUP(orders[[#This Row],[Customer ID]],'Customer Info'!$A:$I,4,FALSE))</f>
        <v>+1 (512) 200-9234</v>
      </c>
      <c r="N361" t="str">
        <f>VLOOKUP(orders[[#This Row],[Customer ID]],'Customer Info'!$A:$I,5,FALSE)</f>
        <v>068 Meadow Ridge Lane</v>
      </c>
      <c r="O361" t="str">
        <f>VLOOKUP(orders[[#This Row],[Customer ID]],'Customer Info'!$A:$I,6,FALSE)</f>
        <v>Round Rock</v>
      </c>
      <c r="P361" t="str">
        <f>VLOOKUP(orders[[#This Row],[Customer ID]],'Customer Info'!$A:$I,7,FALSE)</f>
        <v>United States</v>
      </c>
      <c r="Q361">
        <f>VLOOKUP(orders[[#This Row],[Customer ID]],'Customer Info'!$A:$I,8,FALSE)</f>
        <v>78682</v>
      </c>
      <c r="R361" s="2" t="str">
        <f>VLOOKUP(orders[[#This Row],[Customer ID]],'Customer Info'!$A:$I,9,FALSE)</f>
        <v>No</v>
      </c>
    </row>
    <row r="362" spans="1:18" x14ac:dyDescent="0.2">
      <c r="A362" s="1" t="s">
        <v>727</v>
      </c>
      <c r="B362" s="3">
        <v>43599</v>
      </c>
      <c r="C362" t="s">
        <v>728</v>
      </c>
      <c r="D362" t="s">
        <v>209</v>
      </c>
      <c r="E362">
        <v>1</v>
      </c>
      <c r="F362" s="1" t="s">
        <v>6198</v>
      </c>
      <c r="G362" t="s">
        <v>6199</v>
      </c>
      <c r="H362">
        <v>2.5</v>
      </c>
      <c r="I362">
        <v>29.784999999999997</v>
      </c>
      <c r="J362" s="2">
        <v>29.784999999999997</v>
      </c>
      <c r="K362" t="str">
        <f>VLOOKUP(orders[[#This Row],[Customer ID]],'Customer Info'!$A:$I,2,FALSE)</f>
        <v>Tomasina Cotmore</v>
      </c>
      <c r="L362" t="str">
        <f>IF(VLOOKUP(orders[[#This Row],[Customer ID]],'Customer Info'!$A:$I,3,FALSE)=0, "N/A", VLOOKUP(orders[[#This Row],[Customer ID]],'Customer Info'!$A:$I,3,FALSE))</f>
        <v>tcotmore9y@amazonaws.com</v>
      </c>
      <c r="M362" t="str">
        <f>IF(VLOOKUP(orders[[#This Row],[Customer ID]],'Customer Info'!$A:$I,4,FALSE)=0, "N/A", VLOOKUP(orders[[#This Row],[Customer ID]],'Customer Info'!$A:$I,4,FALSE))</f>
        <v>+1 (571) 250-3012</v>
      </c>
      <c r="N362" t="str">
        <f>VLOOKUP(orders[[#This Row],[Customer ID]],'Customer Info'!$A:$I,5,FALSE)</f>
        <v>2146 Helena Court</v>
      </c>
      <c r="O362" t="str">
        <f>VLOOKUP(orders[[#This Row],[Customer ID]],'Customer Info'!$A:$I,6,FALSE)</f>
        <v>Reston</v>
      </c>
      <c r="P362" t="str">
        <f>VLOOKUP(orders[[#This Row],[Customer ID]],'Customer Info'!$A:$I,7,FALSE)</f>
        <v>United States</v>
      </c>
      <c r="Q362">
        <f>VLOOKUP(orders[[#This Row],[Customer ID]],'Customer Info'!$A:$I,8,FALSE)</f>
        <v>22096</v>
      </c>
      <c r="R362" s="2" t="str">
        <f>VLOOKUP(orders[[#This Row],[Customer ID]],'Customer Info'!$A:$I,9,FALSE)</f>
        <v>No</v>
      </c>
    </row>
    <row r="363" spans="1:18" x14ac:dyDescent="0.2">
      <c r="A363" s="1" t="s">
        <v>729</v>
      </c>
      <c r="B363" s="3">
        <v>43563</v>
      </c>
      <c r="C363" t="s">
        <v>730</v>
      </c>
      <c r="D363" t="s">
        <v>187</v>
      </c>
      <c r="E363">
        <v>6</v>
      </c>
      <c r="F363" s="1" t="s">
        <v>6196</v>
      </c>
      <c r="G363" t="s">
        <v>6199</v>
      </c>
      <c r="H363">
        <v>0.2</v>
      </c>
      <c r="I363">
        <v>3.5849999999999995</v>
      </c>
      <c r="J363" s="2">
        <v>21.509999999999998</v>
      </c>
      <c r="K363" t="str">
        <f>VLOOKUP(orders[[#This Row],[Customer ID]],'Customer Info'!$A:$I,2,FALSE)</f>
        <v>Yuma Skipsey</v>
      </c>
      <c r="L363" t="str">
        <f>IF(VLOOKUP(orders[[#This Row],[Customer ID]],'Customer Info'!$A:$I,3,FALSE)=0, "N/A", VLOOKUP(orders[[#This Row],[Customer ID]],'Customer Info'!$A:$I,3,FALSE))</f>
        <v>yskipsey9z@spotify.com</v>
      </c>
      <c r="M363" t="str">
        <f>IF(VLOOKUP(orders[[#This Row],[Customer ID]],'Customer Info'!$A:$I,4,FALSE)=0, "N/A", VLOOKUP(orders[[#This Row],[Customer ID]],'Customer Info'!$A:$I,4,FALSE))</f>
        <v>+44 (257) 759-9950</v>
      </c>
      <c r="N363" t="str">
        <f>VLOOKUP(orders[[#This Row],[Customer ID]],'Customer Info'!$A:$I,5,FALSE)</f>
        <v>321 Killdeer Center</v>
      </c>
      <c r="O363" t="str">
        <f>VLOOKUP(orders[[#This Row],[Customer ID]],'Customer Info'!$A:$I,6,FALSE)</f>
        <v>Charlton</v>
      </c>
      <c r="P363" t="str">
        <f>VLOOKUP(orders[[#This Row],[Customer ID]],'Customer Info'!$A:$I,7,FALSE)</f>
        <v>United Kingdom</v>
      </c>
      <c r="Q363" t="str">
        <f>VLOOKUP(orders[[#This Row],[Customer ID]],'Customer Info'!$A:$I,8,FALSE)</f>
        <v>OX12</v>
      </c>
      <c r="R363" s="2" t="str">
        <f>VLOOKUP(orders[[#This Row],[Customer ID]],'Customer Info'!$A:$I,9,FALSE)</f>
        <v>No</v>
      </c>
    </row>
    <row r="364" spans="1:18" x14ac:dyDescent="0.2">
      <c r="A364" s="1" t="s">
        <v>731</v>
      </c>
      <c r="B364" s="3">
        <v>44058</v>
      </c>
      <c r="C364" t="s">
        <v>732</v>
      </c>
      <c r="D364" t="s">
        <v>40</v>
      </c>
      <c r="E364">
        <v>2</v>
      </c>
      <c r="F364" s="1" t="s">
        <v>6196</v>
      </c>
      <c r="G364" t="s">
        <v>6202</v>
      </c>
      <c r="H364">
        <v>2.5</v>
      </c>
      <c r="I364">
        <v>20.584999999999997</v>
      </c>
      <c r="J364" s="2">
        <v>41.169999999999995</v>
      </c>
      <c r="K364" t="str">
        <f>VLOOKUP(orders[[#This Row],[Customer ID]],'Customer Info'!$A:$I,2,FALSE)</f>
        <v>Nicko Corps</v>
      </c>
      <c r="L364" t="str">
        <f>IF(VLOOKUP(orders[[#This Row],[Customer ID]],'Customer Info'!$A:$I,3,FALSE)=0, "N/A", VLOOKUP(orders[[#This Row],[Customer ID]],'Customer Info'!$A:$I,3,FALSE))</f>
        <v>ncorpsa0@gmpg.org</v>
      </c>
      <c r="M364" t="str">
        <f>IF(VLOOKUP(orders[[#This Row],[Customer ID]],'Customer Info'!$A:$I,4,FALSE)=0, "N/A", VLOOKUP(orders[[#This Row],[Customer ID]],'Customer Info'!$A:$I,4,FALSE))</f>
        <v>+1 (803) 730-8217</v>
      </c>
      <c r="N364" t="str">
        <f>VLOOKUP(orders[[#This Row],[Customer ID]],'Customer Info'!$A:$I,5,FALSE)</f>
        <v>119 Iowa Plaza</v>
      </c>
      <c r="O364" t="str">
        <f>VLOOKUP(orders[[#This Row],[Customer ID]],'Customer Info'!$A:$I,6,FALSE)</f>
        <v>Columbia</v>
      </c>
      <c r="P364" t="str">
        <f>VLOOKUP(orders[[#This Row],[Customer ID]],'Customer Info'!$A:$I,7,FALSE)</f>
        <v>United States</v>
      </c>
      <c r="Q364">
        <f>VLOOKUP(orders[[#This Row],[Customer ID]],'Customer Info'!$A:$I,8,FALSE)</f>
        <v>29220</v>
      </c>
      <c r="R364" s="2" t="str">
        <f>VLOOKUP(orders[[#This Row],[Customer ID]],'Customer Info'!$A:$I,9,FALSE)</f>
        <v>No</v>
      </c>
    </row>
    <row r="365" spans="1:18" x14ac:dyDescent="0.2">
      <c r="A365" s="1" t="s">
        <v>731</v>
      </c>
      <c r="B365" s="3">
        <v>44058</v>
      </c>
      <c r="C365" t="s">
        <v>732</v>
      </c>
      <c r="D365" t="s">
        <v>27</v>
      </c>
      <c r="E365">
        <v>1</v>
      </c>
      <c r="F365" s="1" t="s">
        <v>6196</v>
      </c>
      <c r="G365" t="s">
        <v>6197</v>
      </c>
      <c r="H365">
        <v>0.5</v>
      </c>
      <c r="I365">
        <v>5.97</v>
      </c>
      <c r="J365" s="2">
        <v>5.97</v>
      </c>
      <c r="K365" t="str">
        <f>VLOOKUP(orders[[#This Row],[Customer ID]],'Customer Info'!$A:$I,2,FALSE)</f>
        <v>Nicko Corps</v>
      </c>
      <c r="L365" t="str">
        <f>IF(VLOOKUP(orders[[#This Row],[Customer ID]],'Customer Info'!$A:$I,3,FALSE)=0, "N/A", VLOOKUP(orders[[#This Row],[Customer ID]],'Customer Info'!$A:$I,3,FALSE))</f>
        <v>ncorpsa0@gmpg.org</v>
      </c>
      <c r="M365" t="str">
        <f>IF(VLOOKUP(orders[[#This Row],[Customer ID]],'Customer Info'!$A:$I,4,FALSE)=0, "N/A", VLOOKUP(orders[[#This Row],[Customer ID]],'Customer Info'!$A:$I,4,FALSE))</f>
        <v>+1 (803) 730-8217</v>
      </c>
      <c r="N365" t="str">
        <f>VLOOKUP(orders[[#This Row],[Customer ID]],'Customer Info'!$A:$I,5,FALSE)</f>
        <v>119 Iowa Plaza</v>
      </c>
      <c r="O365" t="str">
        <f>VLOOKUP(orders[[#This Row],[Customer ID]],'Customer Info'!$A:$I,6,FALSE)</f>
        <v>Columbia</v>
      </c>
      <c r="P365" t="str">
        <f>VLOOKUP(orders[[#This Row],[Customer ID]],'Customer Info'!$A:$I,7,FALSE)</f>
        <v>United States</v>
      </c>
      <c r="Q365">
        <f>VLOOKUP(orders[[#This Row],[Customer ID]],'Customer Info'!$A:$I,8,FALSE)</f>
        <v>29220</v>
      </c>
      <c r="R365" s="2" t="str">
        <f>VLOOKUP(orders[[#This Row],[Customer ID]],'Customer Info'!$A:$I,9,FALSE)</f>
        <v>No</v>
      </c>
    </row>
    <row r="366" spans="1:18" x14ac:dyDescent="0.2">
      <c r="A366" s="1" t="s">
        <v>733</v>
      </c>
      <c r="B366" s="3">
        <v>44686</v>
      </c>
      <c r="C366" t="s">
        <v>734</v>
      </c>
      <c r="D366" t="s">
        <v>142</v>
      </c>
      <c r="E366">
        <v>5</v>
      </c>
      <c r="F366" s="1" t="s">
        <v>6200</v>
      </c>
      <c r="G366" t="s">
        <v>6199</v>
      </c>
      <c r="H366">
        <v>1</v>
      </c>
      <c r="I366">
        <v>14.85</v>
      </c>
      <c r="J366" s="2">
        <v>74.25</v>
      </c>
      <c r="K366" t="str">
        <f>VLOOKUP(orders[[#This Row],[Customer ID]],'Customer Info'!$A:$I,2,FALSE)</f>
        <v>Feliks Babber</v>
      </c>
      <c r="L366" t="str">
        <f>IF(VLOOKUP(orders[[#This Row],[Customer ID]],'Customer Info'!$A:$I,3,FALSE)=0, "N/A", VLOOKUP(orders[[#This Row],[Customer ID]],'Customer Info'!$A:$I,3,FALSE))</f>
        <v>fbabbera2@stanford.edu</v>
      </c>
      <c r="M366" t="str">
        <f>IF(VLOOKUP(orders[[#This Row],[Customer ID]],'Customer Info'!$A:$I,4,FALSE)=0, "N/A", VLOOKUP(orders[[#This Row],[Customer ID]],'Customer Info'!$A:$I,4,FALSE))</f>
        <v>+1 (623) 550-6050</v>
      </c>
      <c r="N366" t="str">
        <f>VLOOKUP(orders[[#This Row],[Customer ID]],'Customer Info'!$A:$I,5,FALSE)</f>
        <v>18 Helena Trail</v>
      </c>
      <c r="O366" t="str">
        <f>VLOOKUP(orders[[#This Row],[Customer ID]],'Customer Info'!$A:$I,6,FALSE)</f>
        <v>Phoenix</v>
      </c>
      <c r="P366" t="str">
        <f>VLOOKUP(orders[[#This Row],[Customer ID]],'Customer Info'!$A:$I,7,FALSE)</f>
        <v>United States</v>
      </c>
      <c r="Q366">
        <f>VLOOKUP(orders[[#This Row],[Customer ID]],'Customer Info'!$A:$I,8,FALSE)</f>
        <v>85025</v>
      </c>
      <c r="R366" s="2" t="str">
        <f>VLOOKUP(orders[[#This Row],[Customer ID]],'Customer Info'!$A:$I,9,FALSE)</f>
        <v>Yes</v>
      </c>
    </row>
    <row r="367" spans="1:18" x14ac:dyDescent="0.2">
      <c r="A367" s="1" t="s">
        <v>735</v>
      </c>
      <c r="B367" s="3">
        <v>44282</v>
      </c>
      <c r="C367" t="s">
        <v>736</v>
      </c>
      <c r="D367" t="s">
        <v>101</v>
      </c>
      <c r="E367">
        <v>6</v>
      </c>
      <c r="F367" s="1" t="s">
        <v>6201</v>
      </c>
      <c r="G367" t="s">
        <v>6197</v>
      </c>
      <c r="H367">
        <v>1</v>
      </c>
      <c r="I367">
        <v>14.55</v>
      </c>
      <c r="J367" s="2">
        <v>87.300000000000011</v>
      </c>
      <c r="K367" t="str">
        <f>VLOOKUP(orders[[#This Row],[Customer ID]],'Customer Info'!$A:$I,2,FALSE)</f>
        <v>Kaja Loxton</v>
      </c>
      <c r="L367" t="str">
        <f>IF(VLOOKUP(orders[[#This Row],[Customer ID]],'Customer Info'!$A:$I,3,FALSE)=0, "N/A", VLOOKUP(orders[[#This Row],[Customer ID]],'Customer Info'!$A:$I,3,FALSE))</f>
        <v>kloxtona3@opensource.org</v>
      </c>
      <c r="M367" t="str">
        <f>IF(VLOOKUP(orders[[#This Row],[Customer ID]],'Customer Info'!$A:$I,4,FALSE)=0, "N/A", VLOOKUP(orders[[#This Row],[Customer ID]],'Customer Info'!$A:$I,4,FALSE))</f>
        <v>N/A</v>
      </c>
      <c r="N367" t="str">
        <f>VLOOKUP(orders[[#This Row],[Customer ID]],'Customer Info'!$A:$I,5,FALSE)</f>
        <v>8477 East Trail</v>
      </c>
      <c r="O367" t="str">
        <f>VLOOKUP(orders[[#This Row],[Customer ID]],'Customer Info'!$A:$I,6,FALSE)</f>
        <v>Miami</v>
      </c>
      <c r="P367" t="str">
        <f>VLOOKUP(orders[[#This Row],[Customer ID]],'Customer Info'!$A:$I,7,FALSE)</f>
        <v>United States</v>
      </c>
      <c r="Q367">
        <f>VLOOKUP(orders[[#This Row],[Customer ID]],'Customer Info'!$A:$I,8,FALSE)</f>
        <v>33233</v>
      </c>
      <c r="R367" s="2" t="str">
        <f>VLOOKUP(orders[[#This Row],[Customer ID]],'Customer Info'!$A:$I,9,FALSE)</f>
        <v>No</v>
      </c>
    </row>
    <row r="368" spans="1:18" x14ac:dyDescent="0.2">
      <c r="A368" s="1" t="s">
        <v>737</v>
      </c>
      <c r="B368" s="3">
        <v>43582</v>
      </c>
      <c r="C368" t="s">
        <v>738</v>
      </c>
      <c r="D368" t="s">
        <v>250</v>
      </c>
      <c r="E368">
        <v>6</v>
      </c>
      <c r="F368" s="1" t="s">
        <v>6200</v>
      </c>
      <c r="G368" t="s">
        <v>6202</v>
      </c>
      <c r="H368">
        <v>1</v>
      </c>
      <c r="I368">
        <v>12.15</v>
      </c>
      <c r="J368" s="2">
        <v>72.900000000000006</v>
      </c>
      <c r="K368" t="str">
        <f>VLOOKUP(orders[[#This Row],[Customer ID]],'Customer Info'!$A:$I,2,FALSE)</f>
        <v>Parker Tofful</v>
      </c>
      <c r="L368" t="str">
        <f>IF(VLOOKUP(orders[[#This Row],[Customer ID]],'Customer Info'!$A:$I,3,FALSE)=0, "N/A", VLOOKUP(orders[[#This Row],[Customer ID]],'Customer Info'!$A:$I,3,FALSE))</f>
        <v>ptoffula4@posterous.com</v>
      </c>
      <c r="M368" t="str">
        <f>IF(VLOOKUP(orders[[#This Row],[Customer ID]],'Customer Info'!$A:$I,4,FALSE)=0, "N/A", VLOOKUP(orders[[#This Row],[Customer ID]],'Customer Info'!$A:$I,4,FALSE))</f>
        <v>+1 (310) 210-6841</v>
      </c>
      <c r="N368" t="str">
        <f>VLOOKUP(orders[[#This Row],[Customer ID]],'Customer Info'!$A:$I,5,FALSE)</f>
        <v>97465 Almo Alley</v>
      </c>
      <c r="O368" t="str">
        <f>VLOOKUP(orders[[#This Row],[Customer ID]],'Customer Info'!$A:$I,6,FALSE)</f>
        <v>Fresno</v>
      </c>
      <c r="P368" t="str">
        <f>VLOOKUP(orders[[#This Row],[Customer ID]],'Customer Info'!$A:$I,7,FALSE)</f>
        <v>United States</v>
      </c>
      <c r="Q368">
        <f>VLOOKUP(orders[[#This Row],[Customer ID]],'Customer Info'!$A:$I,8,FALSE)</f>
        <v>93762</v>
      </c>
      <c r="R368" s="2" t="str">
        <f>VLOOKUP(orders[[#This Row],[Customer ID]],'Customer Info'!$A:$I,9,FALSE)</f>
        <v>Yes</v>
      </c>
    </row>
    <row r="369" spans="1:18" x14ac:dyDescent="0.2">
      <c r="A369" s="1" t="s">
        <v>739</v>
      </c>
      <c r="B369" s="3">
        <v>44464</v>
      </c>
      <c r="C369" t="s">
        <v>740</v>
      </c>
      <c r="D369" t="s">
        <v>128</v>
      </c>
      <c r="E369">
        <v>1</v>
      </c>
      <c r="F369" s="1" t="s">
        <v>6201</v>
      </c>
      <c r="G369" t="s">
        <v>6202</v>
      </c>
      <c r="H369">
        <v>0.5</v>
      </c>
      <c r="I369">
        <v>7.77</v>
      </c>
      <c r="J369" s="2">
        <v>7.77</v>
      </c>
      <c r="K369" t="str">
        <f>VLOOKUP(orders[[#This Row],[Customer ID]],'Customer Info'!$A:$I,2,FALSE)</f>
        <v>Casi Gwinnett</v>
      </c>
      <c r="L369" t="str">
        <f>IF(VLOOKUP(orders[[#This Row],[Customer ID]],'Customer Info'!$A:$I,3,FALSE)=0, "N/A", VLOOKUP(orders[[#This Row],[Customer ID]],'Customer Info'!$A:$I,3,FALSE))</f>
        <v>cgwinnetta5@behance.net</v>
      </c>
      <c r="M369" t="str">
        <f>IF(VLOOKUP(orders[[#This Row],[Customer ID]],'Customer Info'!$A:$I,4,FALSE)=0, "N/A", VLOOKUP(orders[[#This Row],[Customer ID]],'Customer Info'!$A:$I,4,FALSE))</f>
        <v>N/A</v>
      </c>
      <c r="N369" t="str">
        <f>VLOOKUP(orders[[#This Row],[Customer ID]],'Customer Info'!$A:$I,5,FALSE)</f>
        <v>0 Elgar Parkway</v>
      </c>
      <c r="O369" t="str">
        <f>VLOOKUP(orders[[#This Row],[Customer ID]],'Customer Info'!$A:$I,6,FALSE)</f>
        <v>Anaheim</v>
      </c>
      <c r="P369" t="str">
        <f>VLOOKUP(orders[[#This Row],[Customer ID]],'Customer Info'!$A:$I,7,FALSE)</f>
        <v>United States</v>
      </c>
      <c r="Q369">
        <f>VLOOKUP(orders[[#This Row],[Customer ID]],'Customer Info'!$A:$I,8,FALSE)</f>
        <v>92825</v>
      </c>
      <c r="R369" s="2" t="str">
        <f>VLOOKUP(orders[[#This Row],[Customer ID]],'Customer Info'!$A:$I,9,FALSE)</f>
        <v>No</v>
      </c>
    </row>
    <row r="370" spans="1:18" x14ac:dyDescent="0.2">
      <c r="A370" s="1" t="s">
        <v>741</v>
      </c>
      <c r="B370" s="3">
        <v>43874</v>
      </c>
      <c r="C370" t="s">
        <v>742</v>
      </c>
      <c r="D370" t="s">
        <v>21</v>
      </c>
      <c r="E370">
        <v>6</v>
      </c>
      <c r="F370" s="1" t="s">
        <v>6200</v>
      </c>
      <c r="G370" t="s">
        <v>6202</v>
      </c>
      <c r="H370">
        <v>0.5</v>
      </c>
      <c r="I370">
        <v>7.29</v>
      </c>
      <c r="J370" s="2">
        <v>43.74</v>
      </c>
      <c r="K370" t="str">
        <f>VLOOKUP(orders[[#This Row],[Customer ID]],'Customer Info'!$A:$I,2,FALSE)</f>
        <v>Saree Ellesworth</v>
      </c>
      <c r="L370" t="str">
        <f>IF(VLOOKUP(orders[[#This Row],[Customer ID]],'Customer Info'!$A:$I,3,FALSE)=0, "N/A", VLOOKUP(orders[[#This Row],[Customer ID]],'Customer Info'!$A:$I,3,FALSE))</f>
        <v>N/A</v>
      </c>
      <c r="M370" t="str">
        <f>IF(VLOOKUP(orders[[#This Row],[Customer ID]],'Customer Info'!$A:$I,4,FALSE)=0, "N/A", VLOOKUP(orders[[#This Row],[Customer ID]],'Customer Info'!$A:$I,4,FALSE))</f>
        <v>+1 (757) 211-0153</v>
      </c>
      <c r="N370" t="str">
        <f>VLOOKUP(orders[[#This Row],[Customer ID]],'Customer Info'!$A:$I,5,FALSE)</f>
        <v>715 Oxford Lane</v>
      </c>
      <c r="O370" t="str">
        <f>VLOOKUP(orders[[#This Row],[Customer ID]],'Customer Info'!$A:$I,6,FALSE)</f>
        <v>Newport News</v>
      </c>
      <c r="P370" t="str">
        <f>VLOOKUP(orders[[#This Row],[Customer ID]],'Customer Info'!$A:$I,7,FALSE)</f>
        <v>United States</v>
      </c>
      <c r="Q370">
        <f>VLOOKUP(orders[[#This Row],[Customer ID]],'Customer Info'!$A:$I,8,FALSE)</f>
        <v>23605</v>
      </c>
      <c r="R370" s="2" t="str">
        <f>VLOOKUP(orders[[#This Row],[Customer ID]],'Customer Info'!$A:$I,9,FALSE)</f>
        <v>No</v>
      </c>
    </row>
    <row r="371" spans="1:18" x14ac:dyDescent="0.2">
      <c r="A371" s="1" t="s">
        <v>743</v>
      </c>
      <c r="B371" s="3">
        <v>44393</v>
      </c>
      <c r="C371" t="s">
        <v>744</v>
      </c>
      <c r="D371" t="s">
        <v>82</v>
      </c>
      <c r="E371">
        <v>2</v>
      </c>
      <c r="F371" s="1" t="s">
        <v>6201</v>
      </c>
      <c r="G371" t="s">
        <v>6197</v>
      </c>
      <c r="H371">
        <v>0.2</v>
      </c>
      <c r="I371">
        <v>4.3650000000000002</v>
      </c>
      <c r="J371" s="2">
        <v>8.73</v>
      </c>
      <c r="K371" t="str">
        <f>VLOOKUP(orders[[#This Row],[Customer ID]],'Customer Info'!$A:$I,2,FALSE)</f>
        <v>Silvio Iorizzi</v>
      </c>
      <c r="L371" t="str">
        <f>IF(VLOOKUP(orders[[#This Row],[Customer ID]],'Customer Info'!$A:$I,3,FALSE)=0, "N/A", VLOOKUP(orders[[#This Row],[Customer ID]],'Customer Info'!$A:$I,3,FALSE))</f>
        <v>N/A</v>
      </c>
      <c r="M371" t="str">
        <f>IF(VLOOKUP(orders[[#This Row],[Customer ID]],'Customer Info'!$A:$I,4,FALSE)=0, "N/A", VLOOKUP(orders[[#This Row],[Customer ID]],'Customer Info'!$A:$I,4,FALSE))</f>
        <v>N/A</v>
      </c>
      <c r="N371" t="str">
        <f>VLOOKUP(orders[[#This Row],[Customer ID]],'Customer Info'!$A:$I,5,FALSE)</f>
        <v>5 Dwight Plaza</v>
      </c>
      <c r="O371" t="str">
        <f>VLOOKUP(orders[[#This Row],[Customer ID]],'Customer Info'!$A:$I,6,FALSE)</f>
        <v>Spartanburg</v>
      </c>
      <c r="P371" t="str">
        <f>VLOOKUP(orders[[#This Row],[Customer ID]],'Customer Info'!$A:$I,7,FALSE)</f>
        <v>United States</v>
      </c>
      <c r="Q371">
        <f>VLOOKUP(orders[[#This Row],[Customer ID]],'Customer Info'!$A:$I,8,FALSE)</f>
        <v>29305</v>
      </c>
      <c r="R371" s="2" t="str">
        <f>VLOOKUP(orders[[#This Row],[Customer ID]],'Customer Info'!$A:$I,9,FALSE)</f>
        <v>Yes</v>
      </c>
    </row>
    <row r="372" spans="1:18" x14ac:dyDescent="0.2">
      <c r="A372" s="1" t="s">
        <v>745</v>
      </c>
      <c r="B372" s="3">
        <v>44692</v>
      </c>
      <c r="C372" t="s">
        <v>746</v>
      </c>
      <c r="D372" t="s">
        <v>117</v>
      </c>
      <c r="E372">
        <v>2</v>
      </c>
      <c r="F372" s="1" t="s">
        <v>6200</v>
      </c>
      <c r="G372" t="s">
        <v>6197</v>
      </c>
      <c r="H372">
        <v>2.5</v>
      </c>
      <c r="I372">
        <v>31.624999999999996</v>
      </c>
      <c r="J372" s="2">
        <v>63.249999999999993</v>
      </c>
      <c r="K372" t="str">
        <f>VLOOKUP(orders[[#This Row],[Customer ID]],'Customer Info'!$A:$I,2,FALSE)</f>
        <v>Leesa Flaonier</v>
      </c>
      <c r="L372" t="str">
        <f>IF(VLOOKUP(orders[[#This Row],[Customer ID]],'Customer Info'!$A:$I,3,FALSE)=0, "N/A", VLOOKUP(orders[[#This Row],[Customer ID]],'Customer Info'!$A:$I,3,FALSE))</f>
        <v>lflaoniera8@wordpress.org</v>
      </c>
      <c r="M372" t="str">
        <f>IF(VLOOKUP(orders[[#This Row],[Customer ID]],'Customer Info'!$A:$I,4,FALSE)=0, "N/A", VLOOKUP(orders[[#This Row],[Customer ID]],'Customer Info'!$A:$I,4,FALSE))</f>
        <v>+1 (718) 586-2839</v>
      </c>
      <c r="N372" t="str">
        <f>VLOOKUP(orders[[#This Row],[Customer ID]],'Customer Info'!$A:$I,5,FALSE)</f>
        <v>25 Saint Paul Drive</v>
      </c>
      <c r="O372" t="str">
        <f>VLOOKUP(orders[[#This Row],[Customer ID]],'Customer Info'!$A:$I,6,FALSE)</f>
        <v>Staten Island</v>
      </c>
      <c r="P372" t="str">
        <f>VLOOKUP(orders[[#This Row],[Customer ID]],'Customer Info'!$A:$I,7,FALSE)</f>
        <v>United States</v>
      </c>
      <c r="Q372">
        <f>VLOOKUP(orders[[#This Row],[Customer ID]],'Customer Info'!$A:$I,8,FALSE)</f>
        <v>10305</v>
      </c>
      <c r="R372" s="2" t="str">
        <f>VLOOKUP(orders[[#This Row],[Customer ID]],'Customer Info'!$A:$I,9,FALSE)</f>
        <v>No</v>
      </c>
    </row>
    <row r="373" spans="1:18" x14ac:dyDescent="0.2">
      <c r="A373" s="1" t="s">
        <v>747</v>
      </c>
      <c r="B373" s="3">
        <v>43500</v>
      </c>
      <c r="C373" t="s">
        <v>748</v>
      </c>
      <c r="D373" t="s">
        <v>181</v>
      </c>
      <c r="E373">
        <v>1</v>
      </c>
      <c r="F373" s="1" t="s">
        <v>6200</v>
      </c>
      <c r="G373" t="s">
        <v>6199</v>
      </c>
      <c r="H373">
        <v>0.5</v>
      </c>
      <c r="I373">
        <v>8.91</v>
      </c>
      <c r="J373" s="2">
        <v>8.91</v>
      </c>
      <c r="K373" t="str">
        <f>VLOOKUP(orders[[#This Row],[Customer ID]],'Customer Info'!$A:$I,2,FALSE)</f>
        <v>Abba Pummell</v>
      </c>
      <c r="L373" t="str">
        <f>IF(VLOOKUP(orders[[#This Row],[Customer ID]],'Customer Info'!$A:$I,3,FALSE)=0, "N/A", VLOOKUP(orders[[#This Row],[Customer ID]],'Customer Info'!$A:$I,3,FALSE))</f>
        <v>N/A</v>
      </c>
      <c r="M373" t="str">
        <f>IF(VLOOKUP(orders[[#This Row],[Customer ID]],'Customer Info'!$A:$I,4,FALSE)=0, "N/A", VLOOKUP(orders[[#This Row],[Customer ID]],'Customer Info'!$A:$I,4,FALSE))</f>
        <v>N/A</v>
      </c>
      <c r="N373" t="str">
        <f>VLOOKUP(orders[[#This Row],[Customer ID]],'Customer Info'!$A:$I,5,FALSE)</f>
        <v>3 Service Pass</v>
      </c>
      <c r="O373" t="str">
        <f>VLOOKUP(orders[[#This Row],[Customer ID]],'Customer Info'!$A:$I,6,FALSE)</f>
        <v>Las Vegas</v>
      </c>
      <c r="P373" t="str">
        <f>VLOOKUP(orders[[#This Row],[Customer ID]],'Customer Info'!$A:$I,7,FALSE)</f>
        <v>United States</v>
      </c>
      <c r="Q373">
        <f>VLOOKUP(orders[[#This Row],[Customer ID]],'Customer Info'!$A:$I,8,FALSE)</f>
        <v>89115</v>
      </c>
      <c r="R373" s="2" t="str">
        <f>VLOOKUP(orders[[#This Row],[Customer ID]],'Customer Info'!$A:$I,9,FALSE)</f>
        <v>Yes</v>
      </c>
    </row>
    <row r="374" spans="1:18" x14ac:dyDescent="0.2">
      <c r="A374" s="1" t="s">
        <v>749</v>
      </c>
      <c r="B374" s="3">
        <v>43501</v>
      </c>
      <c r="C374" t="s">
        <v>750</v>
      </c>
      <c r="D374" t="s">
        <v>250</v>
      </c>
      <c r="E374">
        <v>2</v>
      </c>
      <c r="F374" s="1" t="s">
        <v>6200</v>
      </c>
      <c r="G374" t="s">
        <v>6202</v>
      </c>
      <c r="H374">
        <v>1</v>
      </c>
      <c r="I374">
        <v>12.15</v>
      </c>
      <c r="J374" s="2">
        <v>24.3</v>
      </c>
      <c r="K374" t="str">
        <f>VLOOKUP(orders[[#This Row],[Customer ID]],'Customer Info'!$A:$I,2,FALSE)</f>
        <v>Corinna Catcheside</v>
      </c>
      <c r="L374" t="str">
        <f>IF(VLOOKUP(orders[[#This Row],[Customer ID]],'Customer Info'!$A:$I,3,FALSE)=0, "N/A", VLOOKUP(orders[[#This Row],[Customer ID]],'Customer Info'!$A:$I,3,FALSE))</f>
        <v>ccatchesideaa@macromedia.com</v>
      </c>
      <c r="M374" t="str">
        <f>IF(VLOOKUP(orders[[#This Row],[Customer ID]],'Customer Info'!$A:$I,4,FALSE)=0, "N/A", VLOOKUP(orders[[#This Row],[Customer ID]],'Customer Info'!$A:$I,4,FALSE))</f>
        <v>+1 (801) 121-6042</v>
      </c>
      <c r="N374" t="str">
        <f>VLOOKUP(orders[[#This Row],[Customer ID]],'Customer Info'!$A:$I,5,FALSE)</f>
        <v>8 Kim Street</v>
      </c>
      <c r="O374" t="str">
        <f>VLOOKUP(orders[[#This Row],[Customer ID]],'Customer Info'!$A:$I,6,FALSE)</f>
        <v>Salt Lake City</v>
      </c>
      <c r="P374" t="str">
        <f>VLOOKUP(orders[[#This Row],[Customer ID]],'Customer Info'!$A:$I,7,FALSE)</f>
        <v>United States</v>
      </c>
      <c r="Q374">
        <f>VLOOKUP(orders[[#This Row],[Customer ID]],'Customer Info'!$A:$I,8,FALSE)</f>
        <v>84105</v>
      </c>
      <c r="R374" s="2" t="str">
        <f>VLOOKUP(orders[[#This Row],[Customer ID]],'Customer Info'!$A:$I,9,FALSE)</f>
        <v>Yes</v>
      </c>
    </row>
    <row r="375" spans="1:18" x14ac:dyDescent="0.2">
      <c r="A375" s="1" t="s">
        <v>751</v>
      </c>
      <c r="B375" s="3">
        <v>44705</v>
      </c>
      <c r="C375" t="s">
        <v>752</v>
      </c>
      <c r="D375" t="s">
        <v>197</v>
      </c>
      <c r="E375">
        <v>6</v>
      </c>
      <c r="F375" s="1" t="s">
        <v>6198</v>
      </c>
      <c r="G375" t="s">
        <v>6199</v>
      </c>
      <c r="H375">
        <v>0.5</v>
      </c>
      <c r="I375">
        <v>7.77</v>
      </c>
      <c r="J375" s="2">
        <v>46.62</v>
      </c>
      <c r="K375" t="str">
        <f>VLOOKUP(orders[[#This Row],[Customer ID]],'Customer Info'!$A:$I,2,FALSE)</f>
        <v>Cortney Gibbonson</v>
      </c>
      <c r="L375" t="str">
        <f>IF(VLOOKUP(orders[[#This Row],[Customer ID]],'Customer Info'!$A:$I,3,FALSE)=0, "N/A", VLOOKUP(orders[[#This Row],[Customer ID]],'Customer Info'!$A:$I,3,FALSE))</f>
        <v>cgibbonsonab@accuweather.com</v>
      </c>
      <c r="M375" t="str">
        <f>IF(VLOOKUP(orders[[#This Row],[Customer ID]],'Customer Info'!$A:$I,4,FALSE)=0, "N/A", VLOOKUP(orders[[#This Row],[Customer ID]],'Customer Info'!$A:$I,4,FALSE))</f>
        <v>+1 (206) 848-3585</v>
      </c>
      <c r="N375" t="str">
        <f>VLOOKUP(orders[[#This Row],[Customer ID]],'Customer Info'!$A:$I,5,FALSE)</f>
        <v>861 David Crossing</v>
      </c>
      <c r="O375" t="str">
        <f>VLOOKUP(orders[[#This Row],[Customer ID]],'Customer Info'!$A:$I,6,FALSE)</f>
        <v>Seattle</v>
      </c>
      <c r="P375" t="str">
        <f>VLOOKUP(orders[[#This Row],[Customer ID]],'Customer Info'!$A:$I,7,FALSE)</f>
        <v>United States</v>
      </c>
      <c r="Q375">
        <f>VLOOKUP(orders[[#This Row],[Customer ID]],'Customer Info'!$A:$I,8,FALSE)</f>
        <v>98109</v>
      </c>
      <c r="R375" s="2" t="str">
        <f>VLOOKUP(orders[[#This Row],[Customer ID]],'Customer Info'!$A:$I,9,FALSE)</f>
        <v>Yes</v>
      </c>
    </row>
    <row r="376" spans="1:18" x14ac:dyDescent="0.2">
      <c r="A376" s="1" t="s">
        <v>753</v>
      </c>
      <c r="B376" s="3">
        <v>44108</v>
      </c>
      <c r="C376" t="s">
        <v>754</v>
      </c>
      <c r="D376" t="s">
        <v>162</v>
      </c>
      <c r="E376">
        <v>6</v>
      </c>
      <c r="F376" s="1" t="s">
        <v>6196</v>
      </c>
      <c r="G376" t="s">
        <v>6199</v>
      </c>
      <c r="H376">
        <v>0.5</v>
      </c>
      <c r="I376">
        <v>7.169999999999999</v>
      </c>
      <c r="J376" s="2">
        <v>43.019999999999996</v>
      </c>
      <c r="K376" t="str">
        <f>VLOOKUP(orders[[#This Row],[Customer ID]],'Customer Info'!$A:$I,2,FALSE)</f>
        <v>Terri Farra</v>
      </c>
      <c r="L376" t="str">
        <f>IF(VLOOKUP(orders[[#This Row],[Customer ID]],'Customer Info'!$A:$I,3,FALSE)=0, "N/A", VLOOKUP(orders[[#This Row],[Customer ID]],'Customer Info'!$A:$I,3,FALSE))</f>
        <v>tfarraac@behance.net</v>
      </c>
      <c r="M376" t="str">
        <f>IF(VLOOKUP(orders[[#This Row],[Customer ID]],'Customer Info'!$A:$I,4,FALSE)=0, "N/A", VLOOKUP(orders[[#This Row],[Customer ID]],'Customer Info'!$A:$I,4,FALSE))</f>
        <v>+1 (432) 648-9589</v>
      </c>
      <c r="N376" t="str">
        <f>VLOOKUP(orders[[#This Row],[Customer ID]],'Customer Info'!$A:$I,5,FALSE)</f>
        <v>06448 Burrows Terrace</v>
      </c>
      <c r="O376" t="str">
        <f>VLOOKUP(orders[[#This Row],[Customer ID]],'Customer Info'!$A:$I,6,FALSE)</f>
        <v>Odessa</v>
      </c>
      <c r="P376" t="str">
        <f>VLOOKUP(orders[[#This Row],[Customer ID]],'Customer Info'!$A:$I,7,FALSE)</f>
        <v>United States</v>
      </c>
      <c r="Q376">
        <f>VLOOKUP(orders[[#This Row],[Customer ID]],'Customer Info'!$A:$I,8,FALSE)</f>
        <v>79764</v>
      </c>
      <c r="R376" s="2" t="str">
        <f>VLOOKUP(orders[[#This Row],[Customer ID]],'Customer Info'!$A:$I,9,FALSE)</f>
        <v>No</v>
      </c>
    </row>
    <row r="377" spans="1:18" x14ac:dyDescent="0.2">
      <c r="A377" s="1" t="s">
        <v>755</v>
      </c>
      <c r="B377" s="3">
        <v>44742</v>
      </c>
      <c r="C377" t="s">
        <v>756</v>
      </c>
      <c r="D377" t="s">
        <v>77</v>
      </c>
      <c r="E377">
        <v>3</v>
      </c>
      <c r="F377" s="1" t="s">
        <v>6198</v>
      </c>
      <c r="G377" t="s">
        <v>6202</v>
      </c>
      <c r="H377">
        <v>0.5</v>
      </c>
      <c r="I377">
        <v>5.97</v>
      </c>
      <c r="J377" s="2">
        <v>17.91</v>
      </c>
      <c r="K377" t="str">
        <f>VLOOKUP(orders[[#This Row],[Customer ID]],'Customer Info'!$A:$I,2,FALSE)</f>
        <v>Corney Curme</v>
      </c>
      <c r="L377" t="str">
        <f>IF(VLOOKUP(orders[[#This Row],[Customer ID]],'Customer Info'!$A:$I,3,FALSE)=0, "N/A", VLOOKUP(orders[[#This Row],[Customer ID]],'Customer Info'!$A:$I,3,FALSE))</f>
        <v>N/A</v>
      </c>
      <c r="M377" t="str">
        <f>IF(VLOOKUP(orders[[#This Row],[Customer ID]],'Customer Info'!$A:$I,4,FALSE)=0, "N/A", VLOOKUP(orders[[#This Row],[Customer ID]],'Customer Info'!$A:$I,4,FALSE))</f>
        <v>+353 (772) 127-7148</v>
      </c>
      <c r="N377" t="str">
        <f>VLOOKUP(orders[[#This Row],[Customer ID]],'Customer Info'!$A:$I,5,FALSE)</f>
        <v>0535 Michigan Plaza</v>
      </c>
      <c r="O377" t="str">
        <f>VLOOKUP(orders[[#This Row],[Customer ID]],'Customer Info'!$A:$I,6,FALSE)</f>
        <v>Castleknock</v>
      </c>
      <c r="P377" t="str">
        <f>VLOOKUP(orders[[#This Row],[Customer ID]],'Customer Info'!$A:$I,7,FALSE)</f>
        <v>Ireland</v>
      </c>
      <c r="Q377" t="str">
        <f>VLOOKUP(orders[[#This Row],[Customer ID]],'Customer Info'!$A:$I,8,FALSE)</f>
        <v>K78</v>
      </c>
      <c r="R377" s="2" t="str">
        <f>VLOOKUP(orders[[#This Row],[Customer ID]],'Customer Info'!$A:$I,9,FALSE)</f>
        <v>Yes</v>
      </c>
    </row>
    <row r="378" spans="1:18" x14ac:dyDescent="0.2">
      <c r="A378" s="1" t="s">
        <v>757</v>
      </c>
      <c r="B378" s="3">
        <v>44125</v>
      </c>
      <c r="C378" t="s">
        <v>758</v>
      </c>
      <c r="D378" t="s">
        <v>88</v>
      </c>
      <c r="E378">
        <v>4</v>
      </c>
      <c r="F378" s="1" t="s">
        <v>6201</v>
      </c>
      <c r="G378" t="s">
        <v>6199</v>
      </c>
      <c r="H378">
        <v>0.5</v>
      </c>
      <c r="I378">
        <v>9.51</v>
      </c>
      <c r="J378" s="2">
        <v>38.04</v>
      </c>
      <c r="K378" t="str">
        <f>VLOOKUP(orders[[#This Row],[Customer ID]],'Customer Info'!$A:$I,2,FALSE)</f>
        <v>Gothart Bamfield</v>
      </c>
      <c r="L378" t="str">
        <f>IF(VLOOKUP(orders[[#This Row],[Customer ID]],'Customer Info'!$A:$I,3,FALSE)=0, "N/A", VLOOKUP(orders[[#This Row],[Customer ID]],'Customer Info'!$A:$I,3,FALSE))</f>
        <v>gbamfieldae@yellowpages.com</v>
      </c>
      <c r="M378" t="str">
        <f>IF(VLOOKUP(orders[[#This Row],[Customer ID]],'Customer Info'!$A:$I,4,FALSE)=0, "N/A", VLOOKUP(orders[[#This Row],[Customer ID]],'Customer Info'!$A:$I,4,FALSE))</f>
        <v>+1 (214) 200-7886</v>
      </c>
      <c r="N378" t="str">
        <f>VLOOKUP(orders[[#This Row],[Customer ID]],'Customer Info'!$A:$I,5,FALSE)</f>
        <v>41203 Vernon Street</v>
      </c>
      <c r="O378" t="str">
        <f>VLOOKUP(orders[[#This Row],[Customer ID]],'Customer Info'!$A:$I,6,FALSE)</f>
        <v>Irving</v>
      </c>
      <c r="P378" t="str">
        <f>VLOOKUP(orders[[#This Row],[Customer ID]],'Customer Info'!$A:$I,7,FALSE)</f>
        <v>United States</v>
      </c>
      <c r="Q378">
        <f>VLOOKUP(orders[[#This Row],[Customer ID]],'Customer Info'!$A:$I,8,FALSE)</f>
        <v>75037</v>
      </c>
      <c r="R378" s="2" t="str">
        <f>VLOOKUP(orders[[#This Row],[Customer ID]],'Customer Info'!$A:$I,9,FALSE)</f>
        <v>Yes</v>
      </c>
    </row>
    <row r="379" spans="1:18" x14ac:dyDescent="0.2">
      <c r="A379" s="1" t="s">
        <v>759</v>
      </c>
      <c r="B379" s="3">
        <v>44120</v>
      </c>
      <c r="C379" t="s">
        <v>760</v>
      </c>
      <c r="D379" t="s">
        <v>49</v>
      </c>
      <c r="E379">
        <v>2</v>
      </c>
      <c r="F379" s="1" t="s">
        <v>6198</v>
      </c>
      <c r="G379" t="s">
        <v>6197</v>
      </c>
      <c r="H379">
        <v>0.2</v>
      </c>
      <c r="I379">
        <v>3.375</v>
      </c>
      <c r="J379" s="2">
        <v>6.75</v>
      </c>
      <c r="K379" t="str">
        <f>VLOOKUP(orders[[#This Row],[Customer ID]],'Customer Info'!$A:$I,2,FALSE)</f>
        <v>Waylin Hollingdale</v>
      </c>
      <c r="L379" t="str">
        <f>IF(VLOOKUP(orders[[#This Row],[Customer ID]],'Customer Info'!$A:$I,3,FALSE)=0, "N/A", VLOOKUP(orders[[#This Row],[Customer ID]],'Customer Info'!$A:$I,3,FALSE))</f>
        <v>whollingdaleaf@about.me</v>
      </c>
      <c r="M379" t="str">
        <f>IF(VLOOKUP(orders[[#This Row],[Customer ID]],'Customer Info'!$A:$I,4,FALSE)=0, "N/A", VLOOKUP(orders[[#This Row],[Customer ID]],'Customer Info'!$A:$I,4,FALSE))</f>
        <v>+1 (937) 354-2653</v>
      </c>
      <c r="N379" t="str">
        <f>VLOOKUP(orders[[#This Row],[Customer ID]],'Customer Info'!$A:$I,5,FALSE)</f>
        <v>3 Heath Trail</v>
      </c>
      <c r="O379" t="str">
        <f>VLOOKUP(orders[[#This Row],[Customer ID]],'Customer Info'!$A:$I,6,FALSE)</f>
        <v>Dayton</v>
      </c>
      <c r="P379" t="str">
        <f>VLOOKUP(orders[[#This Row],[Customer ID]],'Customer Info'!$A:$I,7,FALSE)</f>
        <v>United States</v>
      </c>
      <c r="Q379">
        <f>VLOOKUP(orders[[#This Row],[Customer ID]],'Customer Info'!$A:$I,8,FALSE)</f>
        <v>45426</v>
      </c>
      <c r="R379" s="2" t="str">
        <f>VLOOKUP(orders[[#This Row],[Customer ID]],'Customer Info'!$A:$I,9,FALSE)</f>
        <v>Yes</v>
      </c>
    </row>
    <row r="380" spans="1:18" x14ac:dyDescent="0.2">
      <c r="A380" s="1" t="s">
        <v>761</v>
      </c>
      <c r="B380" s="3">
        <v>44097</v>
      </c>
      <c r="C380" t="s">
        <v>762</v>
      </c>
      <c r="D380" t="s">
        <v>27</v>
      </c>
      <c r="E380">
        <v>1</v>
      </c>
      <c r="F380" s="1" t="s">
        <v>6196</v>
      </c>
      <c r="G380" t="s">
        <v>6197</v>
      </c>
      <c r="H380">
        <v>0.5</v>
      </c>
      <c r="I380">
        <v>5.97</v>
      </c>
      <c r="J380" s="2">
        <v>5.97</v>
      </c>
      <c r="K380" t="str">
        <f>VLOOKUP(orders[[#This Row],[Customer ID]],'Customer Info'!$A:$I,2,FALSE)</f>
        <v>Judd De Leek</v>
      </c>
      <c r="L380" t="str">
        <f>IF(VLOOKUP(orders[[#This Row],[Customer ID]],'Customer Info'!$A:$I,3,FALSE)=0, "N/A", VLOOKUP(orders[[#This Row],[Customer ID]],'Customer Info'!$A:$I,3,FALSE))</f>
        <v>jdeag@xrea.com</v>
      </c>
      <c r="M380" t="str">
        <f>IF(VLOOKUP(orders[[#This Row],[Customer ID]],'Customer Info'!$A:$I,4,FALSE)=0, "N/A", VLOOKUP(orders[[#This Row],[Customer ID]],'Customer Info'!$A:$I,4,FALSE))</f>
        <v>+1 (616) 966-1581</v>
      </c>
      <c r="N380" t="str">
        <f>VLOOKUP(orders[[#This Row],[Customer ID]],'Customer Info'!$A:$I,5,FALSE)</f>
        <v>90 Saint Paul Plaza</v>
      </c>
      <c r="O380" t="str">
        <f>VLOOKUP(orders[[#This Row],[Customer ID]],'Customer Info'!$A:$I,6,FALSE)</f>
        <v>Grand Rapids</v>
      </c>
      <c r="P380" t="str">
        <f>VLOOKUP(orders[[#This Row],[Customer ID]],'Customer Info'!$A:$I,7,FALSE)</f>
        <v>United States</v>
      </c>
      <c r="Q380">
        <f>VLOOKUP(orders[[#This Row],[Customer ID]],'Customer Info'!$A:$I,8,FALSE)</f>
        <v>49560</v>
      </c>
      <c r="R380" s="2" t="str">
        <f>VLOOKUP(orders[[#This Row],[Customer ID]],'Customer Info'!$A:$I,9,FALSE)</f>
        <v>Yes</v>
      </c>
    </row>
    <row r="381" spans="1:18" x14ac:dyDescent="0.2">
      <c r="A381" s="1" t="s">
        <v>763</v>
      </c>
      <c r="B381" s="3">
        <v>43532</v>
      </c>
      <c r="C381" t="s">
        <v>764</v>
      </c>
      <c r="D381" t="s">
        <v>106</v>
      </c>
      <c r="E381">
        <v>3</v>
      </c>
      <c r="F381" s="1" t="s">
        <v>6196</v>
      </c>
      <c r="G381" t="s">
        <v>6202</v>
      </c>
      <c r="H381">
        <v>0.2</v>
      </c>
      <c r="I381">
        <v>2.6849999999999996</v>
      </c>
      <c r="J381" s="2">
        <v>8.0549999999999997</v>
      </c>
      <c r="K381" t="str">
        <f>VLOOKUP(orders[[#This Row],[Customer ID]],'Customer Info'!$A:$I,2,FALSE)</f>
        <v>Vanya Skullet</v>
      </c>
      <c r="L381" t="str">
        <f>IF(VLOOKUP(orders[[#This Row],[Customer ID]],'Customer Info'!$A:$I,3,FALSE)=0, "N/A", VLOOKUP(orders[[#This Row],[Customer ID]],'Customer Info'!$A:$I,3,FALSE))</f>
        <v>vskulletah@tinyurl.com</v>
      </c>
      <c r="M381" t="str">
        <f>IF(VLOOKUP(orders[[#This Row],[Customer ID]],'Customer Info'!$A:$I,4,FALSE)=0, "N/A", VLOOKUP(orders[[#This Row],[Customer ID]],'Customer Info'!$A:$I,4,FALSE))</f>
        <v>+353 (215) 420-1467</v>
      </c>
      <c r="N381" t="str">
        <f>VLOOKUP(orders[[#This Row],[Customer ID]],'Customer Info'!$A:$I,5,FALSE)</f>
        <v>4 Grim Road</v>
      </c>
      <c r="O381" t="str">
        <f>VLOOKUP(orders[[#This Row],[Customer ID]],'Customer Info'!$A:$I,6,FALSE)</f>
        <v>Balally</v>
      </c>
      <c r="P381" t="str">
        <f>VLOOKUP(orders[[#This Row],[Customer ID]],'Customer Info'!$A:$I,7,FALSE)</f>
        <v>Ireland</v>
      </c>
      <c r="Q381" t="str">
        <f>VLOOKUP(orders[[#This Row],[Customer ID]],'Customer Info'!$A:$I,8,FALSE)</f>
        <v>D04</v>
      </c>
      <c r="R381" s="2" t="str">
        <f>VLOOKUP(orders[[#This Row],[Customer ID]],'Customer Info'!$A:$I,9,FALSE)</f>
        <v>No</v>
      </c>
    </row>
    <row r="382" spans="1:18" x14ac:dyDescent="0.2">
      <c r="A382" s="1" t="s">
        <v>765</v>
      </c>
      <c r="B382" s="3">
        <v>44377</v>
      </c>
      <c r="C382" t="s">
        <v>766</v>
      </c>
      <c r="D382" t="s">
        <v>197</v>
      </c>
      <c r="E382">
        <v>3</v>
      </c>
      <c r="F382" s="1" t="s">
        <v>6198</v>
      </c>
      <c r="G382" t="s">
        <v>6199</v>
      </c>
      <c r="H382">
        <v>0.5</v>
      </c>
      <c r="I382">
        <v>7.77</v>
      </c>
      <c r="J382" s="2">
        <v>23.31</v>
      </c>
      <c r="K382" t="str">
        <f>VLOOKUP(orders[[#This Row],[Customer ID]],'Customer Info'!$A:$I,2,FALSE)</f>
        <v>Jany Rudeforth</v>
      </c>
      <c r="L382" t="str">
        <f>IF(VLOOKUP(orders[[#This Row],[Customer ID]],'Customer Info'!$A:$I,3,FALSE)=0, "N/A", VLOOKUP(orders[[#This Row],[Customer ID]],'Customer Info'!$A:$I,3,FALSE))</f>
        <v>jrudeforthai@wunderground.com</v>
      </c>
      <c r="M382" t="str">
        <f>IF(VLOOKUP(orders[[#This Row],[Customer ID]],'Customer Info'!$A:$I,4,FALSE)=0, "N/A", VLOOKUP(orders[[#This Row],[Customer ID]],'Customer Info'!$A:$I,4,FALSE))</f>
        <v>+353 (232) 377-5407</v>
      </c>
      <c r="N382" t="str">
        <f>VLOOKUP(orders[[#This Row],[Customer ID]],'Customer Info'!$A:$I,5,FALSE)</f>
        <v>614 Commercial Center</v>
      </c>
      <c r="O382" t="str">
        <f>VLOOKUP(orders[[#This Row],[Customer ID]],'Customer Info'!$A:$I,6,FALSE)</f>
        <v>Tullyallen</v>
      </c>
      <c r="P382" t="str">
        <f>VLOOKUP(orders[[#This Row],[Customer ID]],'Customer Info'!$A:$I,7,FALSE)</f>
        <v>Ireland</v>
      </c>
      <c r="Q382" t="str">
        <f>VLOOKUP(orders[[#This Row],[Customer ID]],'Customer Info'!$A:$I,8,FALSE)</f>
        <v>E25</v>
      </c>
      <c r="R382" s="2" t="str">
        <f>VLOOKUP(orders[[#This Row],[Customer ID]],'Customer Info'!$A:$I,9,FALSE)</f>
        <v>Yes</v>
      </c>
    </row>
    <row r="383" spans="1:18" x14ac:dyDescent="0.2">
      <c r="A383" s="1" t="s">
        <v>767</v>
      </c>
      <c r="B383" s="3">
        <v>43690</v>
      </c>
      <c r="C383" t="s">
        <v>768</v>
      </c>
      <c r="D383" t="s">
        <v>162</v>
      </c>
      <c r="E383">
        <v>6</v>
      </c>
      <c r="F383" s="1" t="s">
        <v>6196</v>
      </c>
      <c r="G383" t="s">
        <v>6199</v>
      </c>
      <c r="H383">
        <v>0.5</v>
      </c>
      <c r="I383">
        <v>7.169999999999999</v>
      </c>
      <c r="J383" s="2">
        <v>43.019999999999996</v>
      </c>
      <c r="K383" t="str">
        <f>VLOOKUP(orders[[#This Row],[Customer ID]],'Customer Info'!$A:$I,2,FALSE)</f>
        <v>Ashbey Tomaszewski</v>
      </c>
      <c r="L383" t="str">
        <f>IF(VLOOKUP(orders[[#This Row],[Customer ID]],'Customer Info'!$A:$I,3,FALSE)=0, "N/A", VLOOKUP(orders[[#This Row],[Customer ID]],'Customer Info'!$A:$I,3,FALSE))</f>
        <v>atomaszewskiaj@answers.com</v>
      </c>
      <c r="M383" t="str">
        <f>IF(VLOOKUP(orders[[#This Row],[Customer ID]],'Customer Info'!$A:$I,4,FALSE)=0, "N/A", VLOOKUP(orders[[#This Row],[Customer ID]],'Customer Info'!$A:$I,4,FALSE))</f>
        <v>N/A</v>
      </c>
      <c r="N383" t="str">
        <f>VLOOKUP(orders[[#This Row],[Customer ID]],'Customer Info'!$A:$I,5,FALSE)</f>
        <v>7685 Oxford Crossing</v>
      </c>
      <c r="O383" t="str">
        <f>VLOOKUP(orders[[#This Row],[Customer ID]],'Customer Info'!$A:$I,6,FALSE)</f>
        <v>Sutton</v>
      </c>
      <c r="P383" t="str">
        <f>VLOOKUP(orders[[#This Row],[Customer ID]],'Customer Info'!$A:$I,7,FALSE)</f>
        <v>United Kingdom</v>
      </c>
      <c r="Q383" t="str">
        <f>VLOOKUP(orders[[#This Row],[Customer ID]],'Customer Info'!$A:$I,8,FALSE)</f>
        <v>CT15</v>
      </c>
      <c r="R383" s="2" t="str">
        <f>VLOOKUP(orders[[#This Row],[Customer ID]],'Customer Info'!$A:$I,9,FALSE)</f>
        <v>Yes</v>
      </c>
    </row>
    <row r="384" spans="1:18" x14ac:dyDescent="0.2">
      <c r="A384" s="1" t="s">
        <v>769</v>
      </c>
      <c r="B384" s="3">
        <v>44249</v>
      </c>
      <c r="C384" t="s">
        <v>669</v>
      </c>
      <c r="D384" t="s">
        <v>128</v>
      </c>
      <c r="E384">
        <v>3</v>
      </c>
      <c r="F384" s="1" t="s">
        <v>6201</v>
      </c>
      <c r="G384" t="s">
        <v>6202</v>
      </c>
      <c r="H384">
        <v>0.5</v>
      </c>
      <c r="I384">
        <v>7.77</v>
      </c>
      <c r="J384" s="2">
        <v>23.31</v>
      </c>
      <c r="K384" t="str">
        <f>VLOOKUP(orders[[#This Row],[Customer ID]],'Customer Info'!$A:$I,2,FALSE)</f>
        <v>Flynn Antony</v>
      </c>
      <c r="L384" t="str">
        <f>IF(VLOOKUP(orders[[#This Row],[Customer ID]],'Customer Info'!$A:$I,3,FALSE)=0, "N/A", VLOOKUP(orders[[#This Row],[Customer ID]],'Customer Info'!$A:$I,3,FALSE))</f>
        <v>N/A</v>
      </c>
      <c r="M384" t="str">
        <f>IF(VLOOKUP(orders[[#This Row],[Customer ID]],'Customer Info'!$A:$I,4,FALSE)=0, "N/A", VLOOKUP(orders[[#This Row],[Customer ID]],'Customer Info'!$A:$I,4,FALSE))</f>
        <v>+1 (205) 680-5859</v>
      </c>
      <c r="N384" t="str">
        <f>VLOOKUP(orders[[#This Row],[Customer ID]],'Customer Info'!$A:$I,5,FALSE)</f>
        <v>5678 Doe Crossing Junction</v>
      </c>
      <c r="O384" t="str">
        <f>VLOOKUP(orders[[#This Row],[Customer ID]],'Customer Info'!$A:$I,6,FALSE)</f>
        <v>Birmingham</v>
      </c>
      <c r="P384" t="str">
        <f>VLOOKUP(orders[[#This Row],[Customer ID]],'Customer Info'!$A:$I,7,FALSE)</f>
        <v>United States</v>
      </c>
      <c r="Q384">
        <f>VLOOKUP(orders[[#This Row],[Customer ID]],'Customer Info'!$A:$I,8,FALSE)</f>
        <v>35244</v>
      </c>
      <c r="R384" s="2" t="str">
        <f>VLOOKUP(orders[[#This Row],[Customer ID]],'Customer Info'!$A:$I,9,FALSE)</f>
        <v>No</v>
      </c>
    </row>
    <row r="385" spans="1:18" x14ac:dyDescent="0.2">
      <c r="A385" s="1" t="s">
        <v>770</v>
      </c>
      <c r="B385" s="3">
        <v>44646</v>
      </c>
      <c r="C385" t="s">
        <v>771</v>
      </c>
      <c r="D385" t="s">
        <v>59</v>
      </c>
      <c r="E385">
        <v>5</v>
      </c>
      <c r="F385" s="1" t="s">
        <v>6198</v>
      </c>
      <c r="G385" t="s">
        <v>6202</v>
      </c>
      <c r="H385">
        <v>0.2</v>
      </c>
      <c r="I385">
        <v>2.9849999999999999</v>
      </c>
      <c r="J385" s="2">
        <v>14.924999999999999</v>
      </c>
      <c r="K385" t="str">
        <f>VLOOKUP(orders[[#This Row],[Customer ID]],'Customer Info'!$A:$I,2,FALSE)</f>
        <v>Pren Bess</v>
      </c>
      <c r="L385" t="str">
        <f>IF(VLOOKUP(orders[[#This Row],[Customer ID]],'Customer Info'!$A:$I,3,FALSE)=0, "N/A", VLOOKUP(orders[[#This Row],[Customer ID]],'Customer Info'!$A:$I,3,FALSE))</f>
        <v>pbessal@qq.com</v>
      </c>
      <c r="M385" t="str">
        <f>IF(VLOOKUP(orders[[#This Row],[Customer ID]],'Customer Info'!$A:$I,4,FALSE)=0, "N/A", VLOOKUP(orders[[#This Row],[Customer ID]],'Customer Info'!$A:$I,4,FALSE))</f>
        <v>+1 (949) 121-4600</v>
      </c>
      <c r="N385" t="str">
        <f>VLOOKUP(orders[[#This Row],[Customer ID]],'Customer Info'!$A:$I,5,FALSE)</f>
        <v>36559 Sommers Parkway</v>
      </c>
      <c r="O385" t="str">
        <f>VLOOKUP(orders[[#This Row],[Customer ID]],'Customer Info'!$A:$I,6,FALSE)</f>
        <v>Los Angeles</v>
      </c>
      <c r="P385" t="str">
        <f>VLOOKUP(orders[[#This Row],[Customer ID]],'Customer Info'!$A:$I,7,FALSE)</f>
        <v>United States</v>
      </c>
      <c r="Q385">
        <f>VLOOKUP(orders[[#This Row],[Customer ID]],'Customer Info'!$A:$I,8,FALSE)</f>
        <v>90010</v>
      </c>
      <c r="R385" s="2" t="str">
        <f>VLOOKUP(orders[[#This Row],[Customer ID]],'Customer Info'!$A:$I,9,FALSE)</f>
        <v>Yes</v>
      </c>
    </row>
    <row r="386" spans="1:18" x14ac:dyDescent="0.2">
      <c r="A386" s="1" t="s">
        <v>772</v>
      </c>
      <c r="B386" s="3">
        <v>43840</v>
      </c>
      <c r="C386" t="s">
        <v>773</v>
      </c>
      <c r="D386" t="s">
        <v>21</v>
      </c>
      <c r="E386">
        <v>3</v>
      </c>
      <c r="F386" s="1" t="s">
        <v>6200</v>
      </c>
      <c r="G386" t="s">
        <v>6202</v>
      </c>
      <c r="H386">
        <v>0.5</v>
      </c>
      <c r="I386">
        <v>7.29</v>
      </c>
      <c r="J386" s="2">
        <v>21.87</v>
      </c>
      <c r="K386" t="str">
        <f>VLOOKUP(orders[[#This Row],[Customer ID]],'Customer Info'!$A:$I,2,FALSE)</f>
        <v>Elka Windress</v>
      </c>
      <c r="L386" t="str">
        <f>IF(VLOOKUP(orders[[#This Row],[Customer ID]],'Customer Info'!$A:$I,3,FALSE)=0, "N/A", VLOOKUP(orders[[#This Row],[Customer ID]],'Customer Info'!$A:$I,3,FALSE))</f>
        <v>ewindressam@marketwatch.com</v>
      </c>
      <c r="M386" t="str">
        <f>IF(VLOOKUP(orders[[#This Row],[Customer ID]],'Customer Info'!$A:$I,4,FALSE)=0, "N/A", VLOOKUP(orders[[#This Row],[Customer ID]],'Customer Info'!$A:$I,4,FALSE))</f>
        <v>+1 (443) 619-7953</v>
      </c>
      <c r="N386" t="str">
        <f>VLOOKUP(orders[[#This Row],[Customer ID]],'Customer Info'!$A:$I,5,FALSE)</f>
        <v>78 Anderson Alley</v>
      </c>
      <c r="O386" t="str">
        <f>VLOOKUP(orders[[#This Row],[Customer ID]],'Customer Info'!$A:$I,6,FALSE)</f>
        <v>Baltimore</v>
      </c>
      <c r="P386" t="str">
        <f>VLOOKUP(orders[[#This Row],[Customer ID]],'Customer Info'!$A:$I,7,FALSE)</f>
        <v>United States</v>
      </c>
      <c r="Q386">
        <f>VLOOKUP(orders[[#This Row],[Customer ID]],'Customer Info'!$A:$I,8,FALSE)</f>
        <v>21239</v>
      </c>
      <c r="R386" s="2" t="str">
        <f>VLOOKUP(orders[[#This Row],[Customer ID]],'Customer Info'!$A:$I,9,FALSE)</f>
        <v>No</v>
      </c>
    </row>
    <row r="387" spans="1:18" x14ac:dyDescent="0.2">
      <c r="A387" s="1" t="s">
        <v>774</v>
      </c>
      <c r="B387" s="3">
        <v>43586</v>
      </c>
      <c r="C387" t="s">
        <v>775</v>
      </c>
      <c r="D387" t="s">
        <v>181</v>
      </c>
      <c r="E387">
        <v>6</v>
      </c>
      <c r="F387" s="1" t="s">
        <v>6200</v>
      </c>
      <c r="G387" t="s">
        <v>6199</v>
      </c>
      <c r="H387">
        <v>0.5</v>
      </c>
      <c r="I387">
        <v>8.91</v>
      </c>
      <c r="J387" s="2">
        <v>53.46</v>
      </c>
      <c r="K387" t="str">
        <f>VLOOKUP(orders[[#This Row],[Customer ID]],'Customer Info'!$A:$I,2,FALSE)</f>
        <v>Marty Kidstoun</v>
      </c>
      <c r="L387" t="str">
        <f>IF(VLOOKUP(orders[[#This Row],[Customer ID]],'Customer Info'!$A:$I,3,FALSE)=0, "N/A", VLOOKUP(orders[[#This Row],[Customer ID]],'Customer Info'!$A:$I,3,FALSE))</f>
        <v>N/A</v>
      </c>
      <c r="M387" t="str">
        <f>IF(VLOOKUP(orders[[#This Row],[Customer ID]],'Customer Info'!$A:$I,4,FALSE)=0, "N/A", VLOOKUP(orders[[#This Row],[Customer ID]],'Customer Info'!$A:$I,4,FALSE))</f>
        <v>+1 (717) 990-3931</v>
      </c>
      <c r="N387" t="str">
        <f>VLOOKUP(orders[[#This Row],[Customer ID]],'Customer Info'!$A:$I,5,FALSE)</f>
        <v>4 Sundown Circle</v>
      </c>
      <c r="O387" t="str">
        <f>VLOOKUP(orders[[#This Row],[Customer ID]],'Customer Info'!$A:$I,6,FALSE)</f>
        <v>Harrisburg</v>
      </c>
      <c r="P387" t="str">
        <f>VLOOKUP(orders[[#This Row],[Customer ID]],'Customer Info'!$A:$I,7,FALSE)</f>
        <v>United States</v>
      </c>
      <c r="Q387">
        <f>VLOOKUP(orders[[#This Row],[Customer ID]],'Customer Info'!$A:$I,8,FALSE)</f>
        <v>17126</v>
      </c>
      <c r="R387" s="2" t="str">
        <f>VLOOKUP(orders[[#This Row],[Customer ID]],'Customer Info'!$A:$I,9,FALSE)</f>
        <v>Yes</v>
      </c>
    </row>
    <row r="388" spans="1:18" x14ac:dyDescent="0.2">
      <c r="A388" s="1" t="s">
        <v>776</v>
      </c>
      <c r="B388" s="3">
        <v>43870</v>
      </c>
      <c r="C388" t="s">
        <v>777</v>
      </c>
      <c r="D388" t="s">
        <v>209</v>
      </c>
      <c r="E388">
        <v>4</v>
      </c>
      <c r="F388" s="1" t="s">
        <v>6198</v>
      </c>
      <c r="G388" t="s">
        <v>6199</v>
      </c>
      <c r="H388">
        <v>2.5</v>
      </c>
      <c r="I388">
        <v>29.784999999999997</v>
      </c>
      <c r="J388" s="2">
        <v>119.13999999999999</v>
      </c>
      <c r="K388" t="str">
        <f>VLOOKUP(orders[[#This Row],[Customer ID]],'Customer Info'!$A:$I,2,FALSE)</f>
        <v>Nickey Dimbleby</v>
      </c>
      <c r="L388" t="str">
        <f>IF(VLOOKUP(orders[[#This Row],[Customer ID]],'Customer Info'!$A:$I,3,FALSE)=0, "N/A", VLOOKUP(orders[[#This Row],[Customer ID]],'Customer Info'!$A:$I,3,FALSE))</f>
        <v>N/A</v>
      </c>
      <c r="M388" t="str">
        <f>IF(VLOOKUP(orders[[#This Row],[Customer ID]],'Customer Info'!$A:$I,4,FALSE)=0, "N/A", VLOOKUP(orders[[#This Row],[Customer ID]],'Customer Info'!$A:$I,4,FALSE))</f>
        <v>+1 (469) 579-2051</v>
      </c>
      <c r="N388" t="str">
        <f>VLOOKUP(orders[[#This Row],[Customer ID]],'Customer Info'!$A:$I,5,FALSE)</f>
        <v>525 Warner Hill</v>
      </c>
      <c r="O388" t="str">
        <f>VLOOKUP(orders[[#This Row],[Customer ID]],'Customer Info'!$A:$I,6,FALSE)</f>
        <v>Dallas</v>
      </c>
      <c r="P388" t="str">
        <f>VLOOKUP(orders[[#This Row],[Customer ID]],'Customer Info'!$A:$I,7,FALSE)</f>
        <v>United States</v>
      </c>
      <c r="Q388">
        <f>VLOOKUP(orders[[#This Row],[Customer ID]],'Customer Info'!$A:$I,8,FALSE)</f>
        <v>75216</v>
      </c>
      <c r="R388" s="2" t="str">
        <f>VLOOKUP(orders[[#This Row],[Customer ID]],'Customer Info'!$A:$I,9,FALSE)</f>
        <v>No</v>
      </c>
    </row>
    <row r="389" spans="1:18" x14ac:dyDescent="0.2">
      <c r="A389" s="1" t="s">
        <v>778</v>
      </c>
      <c r="B389" s="3">
        <v>44559</v>
      </c>
      <c r="C389" t="s">
        <v>779</v>
      </c>
      <c r="D389" t="s">
        <v>83</v>
      </c>
      <c r="E389">
        <v>5</v>
      </c>
      <c r="F389" s="1" t="s">
        <v>6201</v>
      </c>
      <c r="G389" t="s">
        <v>6197</v>
      </c>
      <c r="H389">
        <v>0.5</v>
      </c>
      <c r="I389">
        <v>8.73</v>
      </c>
      <c r="J389" s="2">
        <v>43.650000000000006</v>
      </c>
      <c r="K389" t="str">
        <f>VLOOKUP(orders[[#This Row],[Customer ID]],'Customer Info'!$A:$I,2,FALSE)</f>
        <v>Virgil Baumadier</v>
      </c>
      <c r="L389" t="str">
        <f>IF(VLOOKUP(orders[[#This Row],[Customer ID]],'Customer Info'!$A:$I,3,FALSE)=0, "N/A", VLOOKUP(orders[[#This Row],[Customer ID]],'Customer Info'!$A:$I,3,FALSE))</f>
        <v>vbaumadierap@google.cn</v>
      </c>
      <c r="M389" t="str">
        <f>IF(VLOOKUP(orders[[#This Row],[Customer ID]],'Customer Info'!$A:$I,4,FALSE)=0, "N/A", VLOOKUP(orders[[#This Row],[Customer ID]],'Customer Info'!$A:$I,4,FALSE))</f>
        <v>+1 (816) 987-4857</v>
      </c>
      <c r="N389" t="str">
        <f>VLOOKUP(orders[[#This Row],[Customer ID]],'Customer Info'!$A:$I,5,FALSE)</f>
        <v>89508 Atwood Way</v>
      </c>
      <c r="O389" t="str">
        <f>VLOOKUP(orders[[#This Row],[Customer ID]],'Customer Info'!$A:$I,6,FALSE)</f>
        <v>Kansas City</v>
      </c>
      <c r="P389" t="str">
        <f>VLOOKUP(orders[[#This Row],[Customer ID]],'Customer Info'!$A:$I,7,FALSE)</f>
        <v>United States</v>
      </c>
      <c r="Q389">
        <f>VLOOKUP(orders[[#This Row],[Customer ID]],'Customer Info'!$A:$I,8,FALSE)</f>
        <v>64125</v>
      </c>
      <c r="R389" s="2" t="str">
        <f>VLOOKUP(orders[[#This Row],[Customer ID]],'Customer Info'!$A:$I,9,FALSE)</f>
        <v>Yes</v>
      </c>
    </row>
    <row r="390" spans="1:18" x14ac:dyDescent="0.2">
      <c r="A390" s="1" t="s">
        <v>780</v>
      </c>
      <c r="B390" s="3">
        <v>44083</v>
      </c>
      <c r="C390" t="s">
        <v>781</v>
      </c>
      <c r="D390" t="s">
        <v>59</v>
      </c>
      <c r="E390">
        <v>6</v>
      </c>
      <c r="F390" s="1" t="s">
        <v>6198</v>
      </c>
      <c r="G390" t="s">
        <v>6202</v>
      </c>
      <c r="H390">
        <v>0.2</v>
      </c>
      <c r="I390">
        <v>2.9849999999999999</v>
      </c>
      <c r="J390" s="2">
        <v>17.91</v>
      </c>
      <c r="K390" t="str">
        <f>VLOOKUP(orders[[#This Row],[Customer ID]],'Customer Info'!$A:$I,2,FALSE)</f>
        <v>Lenore Messenbird</v>
      </c>
      <c r="L390" t="str">
        <f>IF(VLOOKUP(orders[[#This Row],[Customer ID]],'Customer Info'!$A:$I,3,FALSE)=0, "N/A", VLOOKUP(orders[[#This Row],[Customer ID]],'Customer Info'!$A:$I,3,FALSE))</f>
        <v>N/A</v>
      </c>
      <c r="M390" t="str">
        <f>IF(VLOOKUP(orders[[#This Row],[Customer ID]],'Customer Info'!$A:$I,4,FALSE)=0, "N/A", VLOOKUP(orders[[#This Row],[Customer ID]],'Customer Info'!$A:$I,4,FALSE))</f>
        <v>+1 (217) 713-5108</v>
      </c>
      <c r="N390" t="str">
        <f>VLOOKUP(orders[[#This Row],[Customer ID]],'Customer Info'!$A:$I,5,FALSE)</f>
        <v>7881 Dahle Center</v>
      </c>
      <c r="O390" t="str">
        <f>VLOOKUP(orders[[#This Row],[Customer ID]],'Customer Info'!$A:$I,6,FALSE)</f>
        <v>Springfield</v>
      </c>
      <c r="P390" t="str">
        <f>VLOOKUP(orders[[#This Row],[Customer ID]],'Customer Info'!$A:$I,7,FALSE)</f>
        <v>United States</v>
      </c>
      <c r="Q390">
        <f>VLOOKUP(orders[[#This Row],[Customer ID]],'Customer Info'!$A:$I,8,FALSE)</f>
        <v>62723</v>
      </c>
      <c r="R390" s="2" t="str">
        <f>VLOOKUP(orders[[#This Row],[Customer ID]],'Customer Info'!$A:$I,9,FALSE)</f>
        <v>Yes</v>
      </c>
    </row>
    <row r="391" spans="1:18" x14ac:dyDescent="0.2">
      <c r="A391" s="1" t="s">
        <v>782</v>
      </c>
      <c r="B391" s="3">
        <v>44455</v>
      </c>
      <c r="C391" t="s">
        <v>783</v>
      </c>
      <c r="D391" t="s">
        <v>142</v>
      </c>
      <c r="E391">
        <v>5</v>
      </c>
      <c r="F391" s="1" t="s">
        <v>6200</v>
      </c>
      <c r="G391" t="s">
        <v>6199</v>
      </c>
      <c r="H391">
        <v>1</v>
      </c>
      <c r="I391">
        <v>14.85</v>
      </c>
      <c r="J391" s="2">
        <v>74.25</v>
      </c>
      <c r="K391" t="str">
        <f>VLOOKUP(orders[[#This Row],[Customer ID]],'Customer Info'!$A:$I,2,FALSE)</f>
        <v>Shirleen Welds</v>
      </c>
      <c r="L391" t="str">
        <f>IF(VLOOKUP(orders[[#This Row],[Customer ID]],'Customer Info'!$A:$I,3,FALSE)=0, "N/A", VLOOKUP(orders[[#This Row],[Customer ID]],'Customer Info'!$A:$I,3,FALSE))</f>
        <v>sweldsar@wired.com</v>
      </c>
      <c r="M391" t="str">
        <f>IF(VLOOKUP(orders[[#This Row],[Customer ID]],'Customer Info'!$A:$I,4,FALSE)=0, "N/A", VLOOKUP(orders[[#This Row],[Customer ID]],'Customer Info'!$A:$I,4,FALSE))</f>
        <v>+1 (203) 568-7058</v>
      </c>
      <c r="N391" t="str">
        <f>VLOOKUP(orders[[#This Row],[Customer ID]],'Customer Info'!$A:$I,5,FALSE)</f>
        <v>002 Summer Ridge Terrace</v>
      </c>
      <c r="O391" t="str">
        <f>VLOOKUP(orders[[#This Row],[Customer ID]],'Customer Info'!$A:$I,6,FALSE)</f>
        <v>New Haven</v>
      </c>
      <c r="P391" t="str">
        <f>VLOOKUP(orders[[#This Row],[Customer ID]],'Customer Info'!$A:$I,7,FALSE)</f>
        <v>United States</v>
      </c>
      <c r="Q391">
        <f>VLOOKUP(orders[[#This Row],[Customer ID]],'Customer Info'!$A:$I,8,FALSE)</f>
        <v>6510</v>
      </c>
      <c r="R391" s="2" t="str">
        <f>VLOOKUP(orders[[#This Row],[Customer ID]],'Customer Info'!$A:$I,9,FALSE)</f>
        <v>Yes</v>
      </c>
    </row>
    <row r="392" spans="1:18" x14ac:dyDescent="0.2">
      <c r="A392" s="1" t="s">
        <v>784</v>
      </c>
      <c r="B392" s="3">
        <v>44130</v>
      </c>
      <c r="C392" t="s">
        <v>785</v>
      </c>
      <c r="D392" t="s">
        <v>43</v>
      </c>
      <c r="E392">
        <v>3</v>
      </c>
      <c r="F392" s="1" t="s">
        <v>6201</v>
      </c>
      <c r="G392" t="s">
        <v>6202</v>
      </c>
      <c r="H392">
        <v>0.2</v>
      </c>
      <c r="I392">
        <v>3.8849999999999998</v>
      </c>
      <c r="J392" s="2">
        <v>11.654999999999999</v>
      </c>
      <c r="K392" t="str">
        <f>VLOOKUP(orders[[#This Row],[Customer ID]],'Customer Info'!$A:$I,2,FALSE)</f>
        <v>Maisie Sarvar</v>
      </c>
      <c r="L392" t="str">
        <f>IF(VLOOKUP(orders[[#This Row],[Customer ID]],'Customer Info'!$A:$I,3,FALSE)=0, "N/A", VLOOKUP(orders[[#This Row],[Customer ID]],'Customer Info'!$A:$I,3,FALSE))</f>
        <v>msarvaras@artisteer.com</v>
      </c>
      <c r="M392" t="str">
        <f>IF(VLOOKUP(orders[[#This Row],[Customer ID]],'Customer Info'!$A:$I,4,FALSE)=0, "N/A", VLOOKUP(orders[[#This Row],[Customer ID]],'Customer Info'!$A:$I,4,FALSE))</f>
        <v>+1 (404) 401-6865</v>
      </c>
      <c r="N392" t="str">
        <f>VLOOKUP(orders[[#This Row],[Customer ID]],'Customer Info'!$A:$I,5,FALSE)</f>
        <v>83 Saint Paul Drive</v>
      </c>
      <c r="O392" t="str">
        <f>VLOOKUP(orders[[#This Row],[Customer ID]],'Customer Info'!$A:$I,6,FALSE)</f>
        <v>Lawrenceville</v>
      </c>
      <c r="P392" t="str">
        <f>VLOOKUP(orders[[#This Row],[Customer ID]],'Customer Info'!$A:$I,7,FALSE)</f>
        <v>United States</v>
      </c>
      <c r="Q392">
        <f>VLOOKUP(orders[[#This Row],[Customer ID]],'Customer Info'!$A:$I,8,FALSE)</f>
        <v>30045</v>
      </c>
      <c r="R392" s="2" t="str">
        <f>VLOOKUP(orders[[#This Row],[Customer ID]],'Customer Info'!$A:$I,9,FALSE)</f>
        <v>Yes</v>
      </c>
    </row>
    <row r="393" spans="1:18" x14ac:dyDescent="0.2">
      <c r="A393" s="1" t="s">
        <v>786</v>
      </c>
      <c r="B393" s="3">
        <v>43536</v>
      </c>
      <c r="C393" t="s">
        <v>787</v>
      </c>
      <c r="D393" t="s">
        <v>128</v>
      </c>
      <c r="E393">
        <v>3</v>
      </c>
      <c r="F393" s="1" t="s">
        <v>6201</v>
      </c>
      <c r="G393" t="s">
        <v>6202</v>
      </c>
      <c r="H393">
        <v>0.5</v>
      </c>
      <c r="I393">
        <v>7.77</v>
      </c>
      <c r="J393" s="2">
        <v>23.31</v>
      </c>
      <c r="K393" t="str">
        <f>VLOOKUP(orders[[#This Row],[Customer ID]],'Customer Info'!$A:$I,2,FALSE)</f>
        <v>Andrej Havick</v>
      </c>
      <c r="L393" t="str">
        <f>IF(VLOOKUP(orders[[#This Row],[Customer ID]],'Customer Info'!$A:$I,3,FALSE)=0, "N/A", VLOOKUP(orders[[#This Row],[Customer ID]],'Customer Info'!$A:$I,3,FALSE))</f>
        <v>ahavickat@nsw.gov.au</v>
      </c>
      <c r="M393" t="str">
        <f>IF(VLOOKUP(orders[[#This Row],[Customer ID]],'Customer Info'!$A:$I,4,FALSE)=0, "N/A", VLOOKUP(orders[[#This Row],[Customer ID]],'Customer Info'!$A:$I,4,FALSE))</f>
        <v>+1 (828) 769-0743</v>
      </c>
      <c r="N393" t="str">
        <f>VLOOKUP(orders[[#This Row],[Customer ID]],'Customer Info'!$A:$I,5,FALSE)</f>
        <v>720 Pennsylvania Pass</v>
      </c>
      <c r="O393" t="str">
        <f>VLOOKUP(orders[[#This Row],[Customer ID]],'Customer Info'!$A:$I,6,FALSE)</f>
        <v>Asheville</v>
      </c>
      <c r="P393" t="str">
        <f>VLOOKUP(orders[[#This Row],[Customer ID]],'Customer Info'!$A:$I,7,FALSE)</f>
        <v>United States</v>
      </c>
      <c r="Q393">
        <f>VLOOKUP(orders[[#This Row],[Customer ID]],'Customer Info'!$A:$I,8,FALSE)</f>
        <v>28805</v>
      </c>
      <c r="R393" s="2" t="str">
        <f>VLOOKUP(orders[[#This Row],[Customer ID]],'Customer Info'!$A:$I,9,FALSE)</f>
        <v>Yes</v>
      </c>
    </row>
    <row r="394" spans="1:18" x14ac:dyDescent="0.2">
      <c r="A394" s="1" t="s">
        <v>788</v>
      </c>
      <c r="B394" s="3">
        <v>44245</v>
      </c>
      <c r="C394" t="s">
        <v>789</v>
      </c>
      <c r="D394" t="s">
        <v>21</v>
      </c>
      <c r="E394">
        <v>2</v>
      </c>
      <c r="F394" s="1" t="s">
        <v>6200</v>
      </c>
      <c r="G394" t="s">
        <v>6202</v>
      </c>
      <c r="H394">
        <v>0.5</v>
      </c>
      <c r="I394">
        <v>7.29</v>
      </c>
      <c r="J394" s="2">
        <v>14.58</v>
      </c>
      <c r="K394" t="str">
        <f>VLOOKUP(orders[[#This Row],[Customer ID]],'Customer Info'!$A:$I,2,FALSE)</f>
        <v>Sloan Diviny</v>
      </c>
      <c r="L394" t="str">
        <f>IF(VLOOKUP(orders[[#This Row],[Customer ID]],'Customer Info'!$A:$I,3,FALSE)=0, "N/A", VLOOKUP(orders[[#This Row],[Customer ID]],'Customer Info'!$A:$I,3,FALSE))</f>
        <v>sdivinyau@ask.com</v>
      </c>
      <c r="M394" t="str">
        <f>IF(VLOOKUP(orders[[#This Row],[Customer ID]],'Customer Info'!$A:$I,4,FALSE)=0, "N/A", VLOOKUP(orders[[#This Row],[Customer ID]],'Customer Info'!$A:$I,4,FALSE))</f>
        <v>N/A</v>
      </c>
      <c r="N394" t="str">
        <f>VLOOKUP(orders[[#This Row],[Customer ID]],'Customer Info'!$A:$I,5,FALSE)</f>
        <v>3904 Birchwood Terrace</v>
      </c>
      <c r="O394" t="str">
        <f>VLOOKUP(orders[[#This Row],[Customer ID]],'Customer Info'!$A:$I,6,FALSE)</f>
        <v>Saint Paul</v>
      </c>
      <c r="P394" t="str">
        <f>VLOOKUP(orders[[#This Row],[Customer ID]],'Customer Info'!$A:$I,7,FALSE)</f>
        <v>United States</v>
      </c>
      <c r="Q394">
        <f>VLOOKUP(orders[[#This Row],[Customer ID]],'Customer Info'!$A:$I,8,FALSE)</f>
        <v>55123</v>
      </c>
      <c r="R394" s="2" t="str">
        <f>VLOOKUP(orders[[#This Row],[Customer ID]],'Customer Info'!$A:$I,9,FALSE)</f>
        <v>Yes</v>
      </c>
    </row>
    <row r="395" spans="1:18" x14ac:dyDescent="0.2">
      <c r="A395" s="1" t="s">
        <v>790</v>
      </c>
      <c r="B395" s="3">
        <v>44133</v>
      </c>
      <c r="C395" t="s">
        <v>791</v>
      </c>
      <c r="D395" t="s">
        <v>72</v>
      </c>
      <c r="E395">
        <v>2</v>
      </c>
      <c r="F395" s="1" t="s">
        <v>6198</v>
      </c>
      <c r="G395" t="s">
        <v>6197</v>
      </c>
      <c r="H395">
        <v>0.5</v>
      </c>
      <c r="I395">
        <v>6.75</v>
      </c>
      <c r="J395" s="2">
        <v>13.5</v>
      </c>
      <c r="K395" t="str">
        <f>VLOOKUP(orders[[#This Row],[Customer ID]],'Customer Info'!$A:$I,2,FALSE)</f>
        <v>Itch Norquoy</v>
      </c>
      <c r="L395" t="str">
        <f>IF(VLOOKUP(orders[[#This Row],[Customer ID]],'Customer Info'!$A:$I,3,FALSE)=0, "N/A", VLOOKUP(orders[[#This Row],[Customer ID]],'Customer Info'!$A:$I,3,FALSE))</f>
        <v>inorquoyav@businessweek.com</v>
      </c>
      <c r="M395" t="str">
        <f>IF(VLOOKUP(orders[[#This Row],[Customer ID]],'Customer Info'!$A:$I,4,FALSE)=0, "N/A", VLOOKUP(orders[[#This Row],[Customer ID]],'Customer Info'!$A:$I,4,FALSE))</f>
        <v>N/A</v>
      </c>
      <c r="N395" t="str">
        <f>VLOOKUP(orders[[#This Row],[Customer ID]],'Customer Info'!$A:$I,5,FALSE)</f>
        <v>1 Welch Court</v>
      </c>
      <c r="O395" t="str">
        <f>VLOOKUP(orders[[#This Row],[Customer ID]],'Customer Info'!$A:$I,6,FALSE)</f>
        <v>Minneapolis</v>
      </c>
      <c r="P395" t="str">
        <f>VLOOKUP(orders[[#This Row],[Customer ID]],'Customer Info'!$A:$I,7,FALSE)</f>
        <v>United States</v>
      </c>
      <c r="Q395">
        <f>VLOOKUP(orders[[#This Row],[Customer ID]],'Customer Info'!$A:$I,8,FALSE)</f>
        <v>55458</v>
      </c>
      <c r="R395" s="2" t="str">
        <f>VLOOKUP(orders[[#This Row],[Customer ID]],'Customer Info'!$A:$I,9,FALSE)</f>
        <v>No</v>
      </c>
    </row>
    <row r="396" spans="1:18" x14ac:dyDescent="0.2">
      <c r="A396" s="1" t="s">
        <v>792</v>
      </c>
      <c r="B396" s="3">
        <v>44445</v>
      </c>
      <c r="C396" t="s">
        <v>793</v>
      </c>
      <c r="D396" t="s">
        <v>142</v>
      </c>
      <c r="E396">
        <v>6</v>
      </c>
      <c r="F396" s="1" t="s">
        <v>6200</v>
      </c>
      <c r="G396" t="s">
        <v>6199</v>
      </c>
      <c r="H396">
        <v>1</v>
      </c>
      <c r="I396">
        <v>14.85</v>
      </c>
      <c r="J396" s="2">
        <v>89.1</v>
      </c>
      <c r="K396" t="str">
        <f>VLOOKUP(orders[[#This Row],[Customer ID]],'Customer Info'!$A:$I,2,FALSE)</f>
        <v>Anson Iddison</v>
      </c>
      <c r="L396" t="str">
        <f>IF(VLOOKUP(orders[[#This Row],[Customer ID]],'Customer Info'!$A:$I,3,FALSE)=0, "N/A", VLOOKUP(orders[[#This Row],[Customer ID]],'Customer Info'!$A:$I,3,FALSE))</f>
        <v>aiddisonaw@usa.gov</v>
      </c>
      <c r="M396" t="str">
        <f>IF(VLOOKUP(orders[[#This Row],[Customer ID]],'Customer Info'!$A:$I,4,FALSE)=0, "N/A", VLOOKUP(orders[[#This Row],[Customer ID]],'Customer Info'!$A:$I,4,FALSE))</f>
        <v>+1 (714) 658-0310</v>
      </c>
      <c r="N396" t="str">
        <f>VLOOKUP(orders[[#This Row],[Customer ID]],'Customer Info'!$A:$I,5,FALSE)</f>
        <v>8 Steensland Junction</v>
      </c>
      <c r="O396" t="str">
        <f>VLOOKUP(orders[[#This Row],[Customer ID]],'Customer Info'!$A:$I,6,FALSE)</f>
        <v>Santa Ana</v>
      </c>
      <c r="P396" t="str">
        <f>VLOOKUP(orders[[#This Row],[Customer ID]],'Customer Info'!$A:$I,7,FALSE)</f>
        <v>United States</v>
      </c>
      <c r="Q396">
        <f>VLOOKUP(orders[[#This Row],[Customer ID]],'Customer Info'!$A:$I,8,FALSE)</f>
        <v>92725</v>
      </c>
      <c r="R396" s="2" t="str">
        <f>VLOOKUP(orders[[#This Row],[Customer ID]],'Customer Info'!$A:$I,9,FALSE)</f>
        <v>No</v>
      </c>
    </row>
    <row r="397" spans="1:18" x14ac:dyDescent="0.2">
      <c r="A397" s="1" t="s">
        <v>792</v>
      </c>
      <c r="B397" s="3">
        <v>44445</v>
      </c>
      <c r="C397" t="s">
        <v>793</v>
      </c>
      <c r="D397" t="s">
        <v>120</v>
      </c>
      <c r="E397">
        <v>1</v>
      </c>
      <c r="F397" s="1" t="s">
        <v>6198</v>
      </c>
      <c r="G397" t="s">
        <v>6199</v>
      </c>
      <c r="H397">
        <v>0.2</v>
      </c>
      <c r="I397">
        <v>3.8849999999999998</v>
      </c>
      <c r="J397" s="2">
        <v>3.8849999999999998</v>
      </c>
      <c r="K397" t="str">
        <f>VLOOKUP(orders[[#This Row],[Customer ID]],'Customer Info'!$A:$I,2,FALSE)</f>
        <v>Anson Iddison</v>
      </c>
      <c r="L397" t="str">
        <f>IF(VLOOKUP(orders[[#This Row],[Customer ID]],'Customer Info'!$A:$I,3,FALSE)=0, "N/A", VLOOKUP(orders[[#This Row],[Customer ID]],'Customer Info'!$A:$I,3,FALSE))</f>
        <v>aiddisonaw@usa.gov</v>
      </c>
      <c r="M397" t="str">
        <f>IF(VLOOKUP(orders[[#This Row],[Customer ID]],'Customer Info'!$A:$I,4,FALSE)=0, "N/A", VLOOKUP(orders[[#This Row],[Customer ID]],'Customer Info'!$A:$I,4,FALSE))</f>
        <v>+1 (714) 658-0310</v>
      </c>
      <c r="N397" t="str">
        <f>VLOOKUP(orders[[#This Row],[Customer ID]],'Customer Info'!$A:$I,5,FALSE)</f>
        <v>8 Steensland Junction</v>
      </c>
      <c r="O397" t="str">
        <f>VLOOKUP(orders[[#This Row],[Customer ID]],'Customer Info'!$A:$I,6,FALSE)</f>
        <v>Santa Ana</v>
      </c>
      <c r="P397" t="str">
        <f>VLOOKUP(orders[[#This Row],[Customer ID]],'Customer Info'!$A:$I,7,FALSE)</f>
        <v>United States</v>
      </c>
      <c r="Q397">
        <f>VLOOKUP(orders[[#This Row],[Customer ID]],'Customer Info'!$A:$I,8,FALSE)</f>
        <v>92725</v>
      </c>
      <c r="R397" s="2" t="str">
        <f>VLOOKUP(orders[[#This Row],[Customer ID]],'Customer Info'!$A:$I,9,FALSE)</f>
        <v>No</v>
      </c>
    </row>
    <row r="398" spans="1:18" x14ac:dyDescent="0.2">
      <c r="A398" s="1" t="s">
        <v>794</v>
      </c>
      <c r="B398" s="3">
        <v>44083</v>
      </c>
      <c r="C398" t="s">
        <v>795</v>
      </c>
      <c r="D398" t="s">
        <v>15</v>
      </c>
      <c r="E398">
        <v>4</v>
      </c>
      <c r="F398" s="1" t="s">
        <v>6196</v>
      </c>
      <c r="G398" t="s">
        <v>6199</v>
      </c>
      <c r="H398">
        <v>2.5</v>
      </c>
      <c r="I398">
        <v>27.484999999999996</v>
      </c>
      <c r="J398" s="2">
        <v>109.93999999999998</v>
      </c>
      <c r="K398" t="str">
        <f>VLOOKUP(orders[[#This Row],[Customer ID]],'Customer Info'!$A:$I,2,FALSE)</f>
        <v>Randal Longfield</v>
      </c>
      <c r="L398" t="str">
        <f>IF(VLOOKUP(orders[[#This Row],[Customer ID]],'Customer Info'!$A:$I,3,FALSE)=0, "N/A", VLOOKUP(orders[[#This Row],[Customer ID]],'Customer Info'!$A:$I,3,FALSE))</f>
        <v>rlongfielday@bluehost.com</v>
      </c>
      <c r="M398" t="str">
        <f>IF(VLOOKUP(orders[[#This Row],[Customer ID]],'Customer Info'!$A:$I,4,FALSE)=0, "N/A", VLOOKUP(orders[[#This Row],[Customer ID]],'Customer Info'!$A:$I,4,FALSE))</f>
        <v>+1 (612) 210-6966</v>
      </c>
      <c r="N398" t="str">
        <f>VLOOKUP(orders[[#This Row],[Customer ID]],'Customer Info'!$A:$I,5,FALSE)</f>
        <v>513 Commercial Avenue</v>
      </c>
      <c r="O398" t="str">
        <f>VLOOKUP(orders[[#This Row],[Customer ID]],'Customer Info'!$A:$I,6,FALSE)</f>
        <v>Minneapolis</v>
      </c>
      <c r="P398" t="str">
        <f>VLOOKUP(orders[[#This Row],[Customer ID]],'Customer Info'!$A:$I,7,FALSE)</f>
        <v>United States</v>
      </c>
      <c r="Q398">
        <f>VLOOKUP(orders[[#This Row],[Customer ID]],'Customer Info'!$A:$I,8,FALSE)</f>
        <v>55458</v>
      </c>
      <c r="R398" s="2" t="str">
        <f>VLOOKUP(orders[[#This Row],[Customer ID]],'Customer Info'!$A:$I,9,FALSE)</f>
        <v>No</v>
      </c>
    </row>
    <row r="399" spans="1:18" x14ac:dyDescent="0.2">
      <c r="A399" s="1" t="s">
        <v>796</v>
      </c>
      <c r="B399" s="3">
        <v>44465</v>
      </c>
      <c r="C399" t="s">
        <v>797</v>
      </c>
      <c r="D399" t="s">
        <v>128</v>
      </c>
      <c r="E399">
        <v>6</v>
      </c>
      <c r="F399" s="1" t="s">
        <v>6201</v>
      </c>
      <c r="G399" t="s">
        <v>6202</v>
      </c>
      <c r="H399">
        <v>0.5</v>
      </c>
      <c r="I399">
        <v>7.77</v>
      </c>
      <c r="J399" s="2">
        <v>46.62</v>
      </c>
      <c r="K399" t="str">
        <f>VLOOKUP(orders[[#This Row],[Customer ID]],'Customer Info'!$A:$I,2,FALSE)</f>
        <v>Gregorius Kislingbury</v>
      </c>
      <c r="L399" t="str">
        <f>IF(VLOOKUP(orders[[#This Row],[Customer ID]],'Customer Info'!$A:$I,3,FALSE)=0, "N/A", VLOOKUP(orders[[#This Row],[Customer ID]],'Customer Info'!$A:$I,3,FALSE))</f>
        <v>gkislingburyaz@samsung.com</v>
      </c>
      <c r="M399" t="str">
        <f>IF(VLOOKUP(orders[[#This Row],[Customer ID]],'Customer Info'!$A:$I,4,FALSE)=0, "N/A", VLOOKUP(orders[[#This Row],[Customer ID]],'Customer Info'!$A:$I,4,FALSE))</f>
        <v>N/A</v>
      </c>
      <c r="N399" t="str">
        <f>VLOOKUP(orders[[#This Row],[Customer ID]],'Customer Info'!$A:$I,5,FALSE)</f>
        <v>4 Jenifer Street</v>
      </c>
      <c r="O399" t="str">
        <f>VLOOKUP(orders[[#This Row],[Customer ID]],'Customer Info'!$A:$I,6,FALSE)</f>
        <v>Washington</v>
      </c>
      <c r="P399" t="str">
        <f>VLOOKUP(orders[[#This Row],[Customer ID]],'Customer Info'!$A:$I,7,FALSE)</f>
        <v>United States</v>
      </c>
      <c r="Q399">
        <f>VLOOKUP(orders[[#This Row],[Customer ID]],'Customer Info'!$A:$I,8,FALSE)</f>
        <v>20420</v>
      </c>
      <c r="R399" s="2" t="str">
        <f>VLOOKUP(orders[[#This Row],[Customer ID]],'Customer Info'!$A:$I,9,FALSE)</f>
        <v>Yes</v>
      </c>
    </row>
    <row r="400" spans="1:18" x14ac:dyDescent="0.2">
      <c r="A400" s="1" t="s">
        <v>798</v>
      </c>
      <c r="B400" s="3">
        <v>44140</v>
      </c>
      <c r="C400" t="s">
        <v>799</v>
      </c>
      <c r="D400" t="s">
        <v>197</v>
      </c>
      <c r="E400">
        <v>5</v>
      </c>
      <c r="F400" s="1" t="s">
        <v>6198</v>
      </c>
      <c r="G400" t="s">
        <v>6199</v>
      </c>
      <c r="H400">
        <v>0.5</v>
      </c>
      <c r="I400">
        <v>7.77</v>
      </c>
      <c r="J400" s="2">
        <v>38.849999999999994</v>
      </c>
      <c r="K400" t="str">
        <f>VLOOKUP(orders[[#This Row],[Customer ID]],'Customer Info'!$A:$I,2,FALSE)</f>
        <v>Xenos Gibbons</v>
      </c>
      <c r="L400" t="str">
        <f>IF(VLOOKUP(orders[[#This Row],[Customer ID]],'Customer Info'!$A:$I,3,FALSE)=0, "N/A", VLOOKUP(orders[[#This Row],[Customer ID]],'Customer Info'!$A:$I,3,FALSE))</f>
        <v>xgibbonsb0@artisteer.com</v>
      </c>
      <c r="M400" t="str">
        <f>IF(VLOOKUP(orders[[#This Row],[Customer ID]],'Customer Info'!$A:$I,4,FALSE)=0, "N/A", VLOOKUP(orders[[#This Row],[Customer ID]],'Customer Info'!$A:$I,4,FALSE))</f>
        <v>+1 (909) 614-0008</v>
      </c>
      <c r="N400" t="str">
        <f>VLOOKUP(orders[[#This Row],[Customer ID]],'Customer Info'!$A:$I,5,FALSE)</f>
        <v>002 7th Junction</v>
      </c>
      <c r="O400" t="str">
        <f>VLOOKUP(orders[[#This Row],[Customer ID]],'Customer Info'!$A:$I,6,FALSE)</f>
        <v>San Bernardino</v>
      </c>
      <c r="P400" t="str">
        <f>VLOOKUP(orders[[#This Row],[Customer ID]],'Customer Info'!$A:$I,7,FALSE)</f>
        <v>United States</v>
      </c>
      <c r="Q400">
        <f>VLOOKUP(orders[[#This Row],[Customer ID]],'Customer Info'!$A:$I,8,FALSE)</f>
        <v>92415</v>
      </c>
      <c r="R400" s="2" t="str">
        <f>VLOOKUP(orders[[#This Row],[Customer ID]],'Customer Info'!$A:$I,9,FALSE)</f>
        <v>No</v>
      </c>
    </row>
    <row r="401" spans="1:18" x14ac:dyDescent="0.2">
      <c r="A401" s="1" t="s">
        <v>800</v>
      </c>
      <c r="B401" s="3">
        <v>43720</v>
      </c>
      <c r="C401" t="s">
        <v>801</v>
      </c>
      <c r="D401" t="s">
        <v>128</v>
      </c>
      <c r="E401">
        <v>4</v>
      </c>
      <c r="F401" s="1" t="s">
        <v>6201</v>
      </c>
      <c r="G401" t="s">
        <v>6202</v>
      </c>
      <c r="H401">
        <v>0.5</v>
      </c>
      <c r="I401">
        <v>7.77</v>
      </c>
      <c r="J401" s="2">
        <v>31.08</v>
      </c>
      <c r="K401" t="str">
        <f>VLOOKUP(orders[[#This Row],[Customer ID]],'Customer Info'!$A:$I,2,FALSE)</f>
        <v>Fleur Parres</v>
      </c>
      <c r="L401" t="str">
        <f>IF(VLOOKUP(orders[[#This Row],[Customer ID]],'Customer Info'!$A:$I,3,FALSE)=0, "N/A", VLOOKUP(orders[[#This Row],[Customer ID]],'Customer Info'!$A:$I,3,FALSE))</f>
        <v>fparresb1@imageshack.us</v>
      </c>
      <c r="M401" t="str">
        <f>IF(VLOOKUP(orders[[#This Row],[Customer ID]],'Customer Info'!$A:$I,4,FALSE)=0, "N/A", VLOOKUP(orders[[#This Row],[Customer ID]],'Customer Info'!$A:$I,4,FALSE))</f>
        <v>+1 (585) 672-4256</v>
      </c>
      <c r="N401" t="str">
        <f>VLOOKUP(orders[[#This Row],[Customer ID]],'Customer Info'!$A:$I,5,FALSE)</f>
        <v>641 Steensland Pass</v>
      </c>
      <c r="O401" t="str">
        <f>VLOOKUP(orders[[#This Row],[Customer ID]],'Customer Info'!$A:$I,6,FALSE)</f>
        <v>Rochester</v>
      </c>
      <c r="P401" t="str">
        <f>VLOOKUP(orders[[#This Row],[Customer ID]],'Customer Info'!$A:$I,7,FALSE)</f>
        <v>United States</v>
      </c>
      <c r="Q401">
        <f>VLOOKUP(orders[[#This Row],[Customer ID]],'Customer Info'!$A:$I,8,FALSE)</f>
        <v>14609</v>
      </c>
      <c r="R401" s="2" t="str">
        <f>VLOOKUP(orders[[#This Row],[Customer ID]],'Customer Info'!$A:$I,9,FALSE)</f>
        <v>Yes</v>
      </c>
    </row>
    <row r="402" spans="1:18" x14ac:dyDescent="0.2">
      <c r="A402" s="1" t="s">
        <v>802</v>
      </c>
      <c r="B402" s="3">
        <v>43677</v>
      </c>
      <c r="C402" t="s">
        <v>803</v>
      </c>
      <c r="D402" t="s">
        <v>59</v>
      </c>
      <c r="E402">
        <v>6</v>
      </c>
      <c r="F402" s="1" t="s">
        <v>6198</v>
      </c>
      <c r="G402" t="s">
        <v>6202</v>
      </c>
      <c r="H402">
        <v>0.2</v>
      </c>
      <c r="I402">
        <v>2.9849999999999999</v>
      </c>
      <c r="J402" s="2">
        <v>17.91</v>
      </c>
      <c r="K402" t="str">
        <f>VLOOKUP(orders[[#This Row],[Customer ID]],'Customer Info'!$A:$I,2,FALSE)</f>
        <v>Gran Sibray</v>
      </c>
      <c r="L402" t="str">
        <f>IF(VLOOKUP(orders[[#This Row],[Customer ID]],'Customer Info'!$A:$I,3,FALSE)=0, "N/A", VLOOKUP(orders[[#This Row],[Customer ID]],'Customer Info'!$A:$I,3,FALSE))</f>
        <v>gsibrayb2@wsj.com</v>
      </c>
      <c r="M402" t="str">
        <f>IF(VLOOKUP(orders[[#This Row],[Customer ID]],'Customer Info'!$A:$I,4,FALSE)=0, "N/A", VLOOKUP(orders[[#This Row],[Customer ID]],'Customer Info'!$A:$I,4,FALSE))</f>
        <v>+1 (360) 389-5295</v>
      </c>
      <c r="N402" t="str">
        <f>VLOOKUP(orders[[#This Row],[Customer ID]],'Customer Info'!$A:$I,5,FALSE)</f>
        <v>5018 Iowa Pass</v>
      </c>
      <c r="O402" t="str">
        <f>VLOOKUP(orders[[#This Row],[Customer ID]],'Customer Info'!$A:$I,6,FALSE)</f>
        <v>Vancouver</v>
      </c>
      <c r="P402" t="str">
        <f>VLOOKUP(orders[[#This Row],[Customer ID]],'Customer Info'!$A:$I,7,FALSE)</f>
        <v>United States</v>
      </c>
      <c r="Q402">
        <f>VLOOKUP(orders[[#This Row],[Customer ID]],'Customer Info'!$A:$I,8,FALSE)</f>
        <v>98664</v>
      </c>
      <c r="R402" s="2" t="str">
        <f>VLOOKUP(orders[[#This Row],[Customer ID]],'Customer Info'!$A:$I,9,FALSE)</f>
        <v>Yes</v>
      </c>
    </row>
    <row r="403" spans="1:18" x14ac:dyDescent="0.2">
      <c r="A403" s="1" t="s">
        <v>804</v>
      </c>
      <c r="B403" s="3">
        <v>43539</v>
      </c>
      <c r="C403" t="s">
        <v>805</v>
      </c>
      <c r="D403" t="s">
        <v>535</v>
      </c>
      <c r="E403">
        <v>6</v>
      </c>
      <c r="F403" s="1" t="s">
        <v>6200</v>
      </c>
      <c r="G403" t="s">
        <v>6202</v>
      </c>
      <c r="H403">
        <v>2.5</v>
      </c>
      <c r="I403">
        <v>27.945</v>
      </c>
      <c r="J403" s="2">
        <v>167.67000000000002</v>
      </c>
      <c r="K403" t="str">
        <f>VLOOKUP(orders[[#This Row],[Customer ID]],'Customer Info'!$A:$I,2,FALSE)</f>
        <v>Ingelbert Hotchkin</v>
      </c>
      <c r="L403" t="str">
        <f>IF(VLOOKUP(orders[[#This Row],[Customer ID]],'Customer Info'!$A:$I,3,FALSE)=0, "N/A", VLOOKUP(orders[[#This Row],[Customer ID]],'Customer Info'!$A:$I,3,FALSE))</f>
        <v>ihotchkinb3@mit.edu</v>
      </c>
      <c r="M403" t="str">
        <f>IF(VLOOKUP(orders[[#This Row],[Customer ID]],'Customer Info'!$A:$I,4,FALSE)=0, "N/A", VLOOKUP(orders[[#This Row],[Customer ID]],'Customer Info'!$A:$I,4,FALSE))</f>
        <v>+44 (387) 464-9544</v>
      </c>
      <c r="N403" t="str">
        <f>VLOOKUP(orders[[#This Row],[Customer ID]],'Customer Info'!$A:$I,5,FALSE)</f>
        <v>322 Basil Pass</v>
      </c>
      <c r="O403" t="str">
        <f>VLOOKUP(orders[[#This Row],[Customer ID]],'Customer Info'!$A:$I,6,FALSE)</f>
        <v>Preston</v>
      </c>
      <c r="P403" t="str">
        <f>VLOOKUP(orders[[#This Row],[Customer ID]],'Customer Info'!$A:$I,7,FALSE)</f>
        <v>United Kingdom</v>
      </c>
      <c r="Q403" t="str">
        <f>VLOOKUP(orders[[#This Row],[Customer ID]],'Customer Info'!$A:$I,8,FALSE)</f>
        <v>PR1</v>
      </c>
      <c r="R403" s="2" t="str">
        <f>VLOOKUP(orders[[#This Row],[Customer ID]],'Customer Info'!$A:$I,9,FALSE)</f>
        <v>No</v>
      </c>
    </row>
    <row r="404" spans="1:18" x14ac:dyDescent="0.2">
      <c r="A404" s="1" t="s">
        <v>806</v>
      </c>
      <c r="B404" s="3">
        <v>44332</v>
      </c>
      <c r="C404" t="s">
        <v>807</v>
      </c>
      <c r="D404" t="s">
        <v>137</v>
      </c>
      <c r="E404">
        <v>4</v>
      </c>
      <c r="F404" s="1" t="s">
        <v>6201</v>
      </c>
      <c r="G404" t="s">
        <v>6199</v>
      </c>
      <c r="H404">
        <v>1</v>
      </c>
      <c r="I404">
        <v>15.85</v>
      </c>
      <c r="J404" s="2">
        <v>63.4</v>
      </c>
      <c r="K404" t="str">
        <f>VLOOKUP(orders[[#This Row],[Customer ID]],'Customer Info'!$A:$I,2,FALSE)</f>
        <v>Neely Broadberrie</v>
      </c>
      <c r="L404" t="str">
        <f>IF(VLOOKUP(orders[[#This Row],[Customer ID]],'Customer Info'!$A:$I,3,FALSE)=0, "N/A", VLOOKUP(orders[[#This Row],[Customer ID]],'Customer Info'!$A:$I,3,FALSE))</f>
        <v>nbroadberrieb4@gnu.org</v>
      </c>
      <c r="M404" t="str">
        <f>IF(VLOOKUP(orders[[#This Row],[Customer ID]],'Customer Info'!$A:$I,4,FALSE)=0, "N/A", VLOOKUP(orders[[#This Row],[Customer ID]],'Customer Info'!$A:$I,4,FALSE))</f>
        <v>+1 (202) 327-2217</v>
      </c>
      <c r="N404" t="str">
        <f>VLOOKUP(orders[[#This Row],[Customer ID]],'Customer Info'!$A:$I,5,FALSE)</f>
        <v>8571 Buena Vista Junction</v>
      </c>
      <c r="O404" t="str">
        <f>VLOOKUP(orders[[#This Row],[Customer ID]],'Customer Info'!$A:$I,6,FALSE)</f>
        <v>Washington</v>
      </c>
      <c r="P404" t="str">
        <f>VLOOKUP(orders[[#This Row],[Customer ID]],'Customer Info'!$A:$I,7,FALSE)</f>
        <v>United States</v>
      </c>
      <c r="Q404">
        <f>VLOOKUP(orders[[#This Row],[Customer ID]],'Customer Info'!$A:$I,8,FALSE)</f>
        <v>20057</v>
      </c>
      <c r="R404" s="2" t="str">
        <f>VLOOKUP(orders[[#This Row],[Customer ID]],'Customer Info'!$A:$I,9,FALSE)</f>
        <v>No</v>
      </c>
    </row>
    <row r="405" spans="1:18" x14ac:dyDescent="0.2">
      <c r="A405" s="1" t="s">
        <v>808</v>
      </c>
      <c r="B405" s="3">
        <v>43591</v>
      </c>
      <c r="C405" t="s">
        <v>809</v>
      </c>
      <c r="D405" t="s">
        <v>82</v>
      </c>
      <c r="E405">
        <v>2</v>
      </c>
      <c r="F405" s="1" t="s">
        <v>6201</v>
      </c>
      <c r="G405" t="s">
        <v>6197</v>
      </c>
      <c r="H405">
        <v>0.2</v>
      </c>
      <c r="I405">
        <v>4.3650000000000002</v>
      </c>
      <c r="J405" s="2">
        <v>8.73</v>
      </c>
      <c r="K405" t="str">
        <f>VLOOKUP(orders[[#This Row],[Customer ID]],'Customer Info'!$A:$I,2,FALSE)</f>
        <v>Rutger Pithcock</v>
      </c>
      <c r="L405" t="str">
        <f>IF(VLOOKUP(orders[[#This Row],[Customer ID]],'Customer Info'!$A:$I,3,FALSE)=0, "N/A", VLOOKUP(orders[[#This Row],[Customer ID]],'Customer Info'!$A:$I,3,FALSE))</f>
        <v>rpithcockb5@yellowbook.com</v>
      </c>
      <c r="M405" t="str">
        <f>IF(VLOOKUP(orders[[#This Row],[Customer ID]],'Customer Info'!$A:$I,4,FALSE)=0, "N/A", VLOOKUP(orders[[#This Row],[Customer ID]],'Customer Info'!$A:$I,4,FALSE))</f>
        <v>+1 (865) 655-9540</v>
      </c>
      <c r="N405" t="str">
        <f>VLOOKUP(orders[[#This Row],[Customer ID]],'Customer Info'!$A:$I,5,FALSE)</f>
        <v>2425 Corben Street</v>
      </c>
      <c r="O405" t="str">
        <f>VLOOKUP(orders[[#This Row],[Customer ID]],'Customer Info'!$A:$I,6,FALSE)</f>
        <v>Knoxville</v>
      </c>
      <c r="P405" t="str">
        <f>VLOOKUP(orders[[#This Row],[Customer ID]],'Customer Info'!$A:$I,7,FALSE)</f>
        <v>United States</v>
      </c>
      <c r="Q405">
        <f>VLOOKUP(orders[[#This Row],[Customer ID]],'Customer Info'!$A:$I,8,FALSE)</f>
        <v>37924</v>
      </c>
      <c r="R405" s="2" t="str">
        <f>VLOOKUP(orders[[#This Row],[Customer ID]],'Customer Info'!$A:$I,9,FALSE)</f>
        <v>Yes</v>
      </c>
    </row>
    <row r="406" spans="1:18" x14ac:dyDescent="0.2">
      <c r="A406" s="1" t="s">
        <v>810</v>
      </c>
      <c r="B406" s="3">
        <v>43502</v>
      </c>
      <c r="C406" t="s">
        <v>811</v>
      </c>
      <c r="D406" t="s">
        <v>184</v>
      </c>
      <c r="E406">
        <v>3</v>
      </c>
      <c r="F406" s="1" t="s">
        <v>6196</v>
      </c>
      <c r="G406" t="s">
        <v>6202</v>
      </c>
      <c r="H406">
        <v>1</v>
      </c>
      <c r="I406">
        <v>8.9499999999999993</v>
      </c>
      <c r="J406" s="2">
        <v>26.849999999999998</v>
      </c>
      <c r="K406" t="str">
        <f>VLOOKUP(orders[[#This Row],[Customer ID]],'Customer Info'!$A:$I,2,FALSE)</f>
        <v>Gale Croysdale</v>
      </c>
      <c r="L406" t="str">
        <f>IF(VLOOKUP(orders[[#This Row],[Customer ID]],'Customer Info'!$A:$I,3,FALSE)=0, "N/A", VLOOKUP(orders[[#This Row],[Customer ID]],'Customer Info'!$A:$I,3,FALSE))</f>
        <v>gcroysdaleb6@nih.gov</v>
      </c>
      <c r="M406" t="str">
        <f>IF(VLOOKUP(orders[[#This Row],[Customer ID]],'Customer Info'!$A:$I,4,FALSE)=0, "N/A", VLOOKUP(orders[[#This Row],[Customer ID]],'Customer Info'!$A:$I,4,FALSE))</f>
        <v>+1 (304) 384-2939</v>
      </c>
      <c r="N406" t="str">
        <f>VLOOKUP(orders[[#This Row],[Customer ID]],'Customer Info'!$A:$I,5,FALSE)</f>
        <v>1657 Delladonna Hill</v>
      </c>
      <c r="O406" t="str">
        <f>VLOOKUP(orders[[#This Row],[Customer ID]],'Customer Info'!$A:$I,6,FALSE)</f>
        <v>Charleston</v>
      </c>
      <c r="P406" t="str">
        <f>VLOOKUP(orders[[#This Row],[Customer ID]],'Customer Info'!$A:$I,7,FALSE)</f>
        <v>United States</v>
      </c>
      <c r="Q406">
        <f>VLOOKUP(orders[[#This Row],[Customer ID]],'Customer Info'!$A:$I,8,FALSE)</f>
        <v>25336</v>
      </c>
      <c r="R406" s="2" t="str">
        <f>VLOOKUP(orders[[#This Row],[Customer ID]],'Customer Info'!$A:$I,9,FALSE)</f>
        <v>Yes</v>
      </c>
    </row>
    <row r="407" spans="1:18" x14ac:dyDescent="0.2">
      <c r="A407" s="1" t="s">
        <v>812</v>
      </c>
      <c r="B407" s="3">
        <v>44295</v>
      </c>
      <c r="C407" t="s">
        <v>813</v>
      </c>
      <c r="D407" t="s">
        <v>24</v>
      </c>
      <c r="E407">
        <v>2</v>
      </c>
      <c r="F407" s="1" t="s">
        <v>6201</v>
      </c>
      <c r="G407" t="s">
        <v>6199</v>
      </c>
      <c r="H407">
        <v>0.2</v>
      </c>
      <c r="I407">
        <v>4.7549999999999999</v>
      </c>
      <c r="J407" s="2">
        <v>9.51</v>
      </c>
      <c r="K407" t="str">
        <f>VLOOKUP(orders[[#This Row],[Customer ID]],'Customer Info'!$A:$I,2,FALSE)</f>
        <v>Benedetto Gozzett</v>
      </c>
      <c r="L407" t="str">
        <f>IF(VLOOKUP(orders[[#This Row],[Customer ID]],'Customer Info'!$A:$I,3,FALSE)=0, "N/A", VLOOKUP(orders[[#This Row],[Customer ID]],'Customer Info'!$A:$I,3,FALSE))</f>
        <v>bgozzettb7@github.com</v>
      </c>
      <c r="M407" t="str">
        <f>IF(VLOOKUP(orders[[#This Row],[Customer ID]],'Customer Info'!$A:$I,4,FALSE)=0, "N/A", VLOOKUP(orders[[#This Row],[Customer ID]],'Customer Info'!$A:$I,4,FALSE))</f>
        <v>+1 (214) 700-0229</v>
      </c>
      <c r="N407" t="str">
        <f>VLOOKUP(orders[[#This Row],[Customer ID]],'Customer Info'!$A:$I,5,FALSE)</f>
        <v>0389 Hintze Pass</v>
      </c>
      <c r="O407" t="str">
        <f>VLOOKUP(orders[[#This Row],[Customer ID]],'Customer Info'!$A:$I,6,FALSE)</f>
        <v>Dallas</v>
      </c>
      <c r="P407" t="str">
        <f>VLOOKUP(orders[[#This Row],[Customer ID]],'Customer Info'!$A:$I,7,FALSE)</f>
        <v>United States</v>
      </c>
      <c r="Q407">
        <f>VLOOKUP(orders[[#This Row],[Customer ID]],'Customer Info'!$A:$I,8,FALSE)</f>
        <v>75372</v>
      </c>
      <c r="R407" s="2" t="str">
        <f>VLOOKUP(orders[[#This Row],[Customer ID]],'Customer Info'!$A:$I,9,FALSE)</f>
        <v>No</v>
      </c>
    </row>
    <row r="408" spans="1:18" x14ac:dyDescent="0.2">
      <c r="A408" s="1" t="s">
        <v>814</v>
      </c>
      <c r="B408" s="3">
        <v>43971</v>
      </c>
      <c r="C408" t="s">
        <v>815</v>
      </c>
      <c r="D408" t="s">
        <v>32</v>
      </c>
      <c r="E408">
        <v>4</v>
      </c>
      <c r="F408" s="1" t="s">
        <v>6198</v>
      </c>
      <c r="G408" t="s">
        <v>6202</v>
      </c>
      <c r="H408">
        <v>1</v>
      </c>
      <c r="I408">
        <v>9.9499999999999993</v>
      </c>
      <c r="J408" s="2">
        <v>39.799999999999997</v>
      </c>
      <c r="K408" t="str">
        <f>VLOOKUP(orders[[#This Row],[Customer ID]],'Customer Info'!$A:$I,2,FALSE)</f>
        <v>Tania Craggs</v>
      </c>
      <c r="L408" t="str">
        <f>IF(VLOOKUP(orders[[#This Row],[Customer ID]],'Customer Info'!$A:$I,3,FALSE)=0, "N/A", VLOOKUP(orders[[#This Row],[Customer ID]],'Customer Info'!$A:$I,3,FALSE))</f>
        <v>tcraggsb8@house.gov</v>
      </c>
      <c r="M408" t="str">
        <f>IF(VLOOKUP(orders[[#This Row],[Customer ID]],'Customer Info'!$A:$I,4,FALSE)=0, "N/A", VLOOKUP(orders[[#This Row],[Customer ID]],'Customer Info'!$A:$I,4,FALSE))</f>
        <v>+353 (239) 197-6142</v>
      </c>
      <c r="N408" t="str">
        <f>VLOOKUP(orders[[#This Row],[Customer ID]],'Customer Info'!$A:$I,5,FALSE)</f>
        <v>0 Eagan Parkway</v>
      </c>
      <c r="O408" t="str">
        <f>VLOOKUP(orders[[#This Row],[Customer ID]],'Customer Info'!$A:$I,6,FALSE)</f>
        <v>Whitegate</v>
      </c>
      <c r="P408" t="str">
        <f>VLOOKUP(orders[[#This Row],[Customer ID]],'Customer Info'!$A:$I,7,FALSE)</f>
        <v>Ireland</v>
      </c>
      <c r="Q408" t="str">
        <f>VLOOKUP(orders[[#This Row],[Customer ID]],'Customer Info'!$A:$I,8,FALSE)</f>
        <v>D15</v>
      </c>
      <c r="R408" s="2" t="str">
        <f>VLOOKUP(orders[[#This Row],[Customer ID]],'Customer Info'!$A:$I,9,FALSE)</f>
        <v>No</v>
      </c>
    </row>
    <row r="409" spans="1:18" x14ac:dyDescent="0.2">
      <c r="A409" s="1" t="s">
        <v>816</v>
      </c>
      <c r="B409" s="3">
        <v>44167</v>
      </c>
      <c r="C409" t="s">
        <v>817</v>
      </c>
      <c r="D409" t="s">
        <v>8</v>
      </c>
      <c r="E409">
        <v>3</v>
      </c>
      <c r="F409" s="1" t="s">
        <v>6200</v>
      </c>
      <c r="G409" t="s">
        <v>6197</v>
      </c>
      <c r="H409">
        <v>0.5</v>
      </c>
      <c r="I409">
        <v>8.25</v>
      </c>
      <c r="J409" s="2">
        <v>24.75</v>
      </c>
      <c r="K409" t="str">
        <f>VLOOKUP(orders[[#This Row],[Customer ID]],'Customer Info'!$A:$I,2,FALSE)</f>
        <v>Leonie Cullrford</v>
      </c>
      <c r="L409" t="str">
        <f>IF(VLOOKUP(orders[[#This Row],[Customer ID]],'Customer Info'!$A:$I,3,FALSE)=0, "N/A", VLOOKUP(orders[[#This Row],[Customer ID]],'Customer Info'!$A:$I,3,FALSE))</f>
        <v>lcullrfordb9@xing.com</v>
      </c>
      <c r="M409" t="str">
        <f>IF(VLOOKUP(orders[[#This Row],[Customer ID]],'Customer Info'!$A:$I,4,FALSE)=0, "N/A", VLOOKUP(orders[[#This Row],[Customer ID]],'Customer Info'!$A:$I,4,FALSE))</f>
        <v>+1 (530) 998-9789</v>
      </c>
      <c r="N409" t="str">
        <f>VLOOKUP(orders[[#This Row],[Customer ID]],'Customer Info'!$A:$I,5,FALSE)</f>
        <v>71 Sycamore Crossing</v>
      </c>
      <c r="O409" t="str">
        <f>VLOOKUP(orders[[#This Row],[Customer ID]],'Customer Info'!$A:$I,6,FALSE)</f>
        <v>Chico</v>
      </c>
      <c r="P409" t="str">
        <f>VLOOKUP(orders[[#This Row],[Customer ID]],'Customer Info'!$A:$I,7,FALSE)</f>
        <v>United States</v>
      </c>
      <c r="Q409">
        <f>VLOOKUP(orders[[#This Row],[Customer ID]],'Customer Info'!$A:$I,8,FALSE)</f>
        <v>95973</v>
      </c>
      <c r="R409" s="2" t="str">
        <f>VLOOKUP(orders[[#This Row],[Customer ID]],'Customer Info'!$A:$I,9,FALSE)</f>
        <v>Yes</v>
      </c>
    </row>
    <row r="410" spans="1:18" x14ac:dyDescent="0.2">
      <c r="A410" s="1" t="s">
        <v>818</v>
      </c>
      <c r="B410" s="3">
        <v>44416</v>
      </c>
      <c r="C410" t="s">
        <v>819</v>
      </c>
      <c r="D410" t="s">
        <v>14</v>
      </c>
      <c r="E410">
        <v>5</v>
      </c>
      <c r="F410" s="1" t="s">
        <v>6200</v>
      </c>
      <c r="G410" t="s">
        <v>6197</v>
      </c>
      <c r="H410">
        <v>1</v>
      </c>
      <c r="I410">
        <v>13.75</v>
      </c>
      <c r="J410" s="2">
        <v>68.75</v>
      </c>
      <c r="K410" t="str">
        <f>VLOOKUP(orders[[#This Row],[Customer ID]],'Customer Info'!$A:$I,2,FALSE)</f>
        <v>Auguste Rizon</v>
      </c>
      <c r="L410" t="str">
        <f>IF(VLOOKUP(orders[[#This Row],[Customer ID]],'Customer Info'!$A:$I,3,FALSE)=0, "N/A", VLOOKUP(orders[[#This Row],[Customer ID]],'Customer Info'!$A:$I,3,FALSE))</f>
        <v>arizonba@xing.com</v>
      </c>
      <c r="M410" t="str">
        <f>IF(VLOOKUP(orders[[#This Row],[Customer ID]],'Customer Info'!$A:$I,4,FALSE)=0, "N/A", VLOOKUP(orders[[#This Row],[Customer ID]],'Customer Info'!$A:$I,4,FALSE))</f>
        <v>+1 (501) 732-3644</v>
      </c>
      <c r="N410" t="str">
        <f>VLOOKUP(orders[[#This Row],[Customer ID]],'Customer Info'!$A:$I,5,FALSE)</f>
        <v>19 Merrick Pass</v>
      </c>
      <c r="O410" t="str">
        <f>VLOOKUP(orders[[#This Row],[Customer ID]],'Customer Info'!$A:$I,6,FALSE)</f>
        <v>Little Rock</v>
      </c>
      <c r="P410" t="str">
        <f>VLOOKUP(orders[[#This Row],[Customer ID]],'Customer Info'!$A:$I,7,FALSE)</f>
        <v>United States</v>
      </c>
      <c r="Q410">
        <f>VLOOKUP(orders[[#This Row],[Customer ID]],'Customer Info'!$A:$I,8,FALSE)</f>
        <v>72215</v>
      </c>
      <c r="R410" s="2" t="str">
        <f>VLOOKUP(orders[[#This Row],[Customer ID]],'Customer Info'!$A:$I,9,FALSE)</f>
        <v>Yes</v>
      </c>
    </row>
    <row r="411" spans="1:18" x14ac:dyDescent="0.2">
      <c r="A411" s="1" t="s">
        <v>820</v>
      </c>
      <c r="B411" s="3">
        <v>44595</v>
      </c>
      <c r="C411" t="s">
        <v>821</v>
      </c>
      <c r="D411" t="s">
        <v>8</v>
      </c>
      <c r="E411">
        <v>6</v>
      </c>
      <c r="F411" s="1" t="s">
        <v>6200</v>
      </c>
      <c r="G411" t="s">
        <v>6197</v>
      </c>
      <c r="H411">
        <v>0.5</v>
      </c>
      <c r="I411">
        <v>8.25</v>
      </c>
      <c r="J411" s="2">
        <v>49.5</v>
      </c>
      <c r="K411" t="str">
        <f>VLOOKUP(orders[[#This Row],[Customer ID]],'Customer Info'!$A:$I,2,FALSE)</f>
        <v>Lorin Guerrazzi</v>
      </c>
      <c r="L411" t="str">
        <f>IF(VLOOKUP(orders[[#This Row],[Customer ID]],'Customer Info'!$A:$I,3,FALSE)=0, "N/A", VLOOKUP(orders[[#This Row],[Customer ID]],'Customer Info'!$A:$I,3,FALSE))</f>
        <v>N/A</v>
      </c>
      <c r="M411" t="str">
        <f>IF(VLOOKUP(orders[[#This Row],[Customer ID]],'Customer Info'!$A:$I,4,FALSE)=0, "N/A", VLOOKUP(orders[[#This Row],[Customer ID]],'Customer Info'!$A:$I,4,FALSE))</f>
        <v>+353 (764) 294-5957</v>
      </c>
      <c r="N411" t="str">
        <f>VLOOKUP(orders[[#This Row],[Customer ID]],'Customer Info'!$A:$I,5,FALSE)</f>
        <v>8244 La Follette Street</v>
      </c>
      <c r="O411" t="str">
        <f>VLOOKUP(orders[[#This Row],[Customer ID]],'Customer Info'!$A:$I,6,FALSE)</f>
        <v>Balrothery</v>
      </c>
      <c r="P411" t="str">
        <f>VLOOKUP(orders[[#This Row],[Customer ID]],'Customer Info'!$A:$I,7,FALSE)</f>
        <v>Ireland</v>
      </c>
      <c r="Q411" t="str">
        <f>VLOOKUP(orders[[#This Row],[Customer ID]],'Customer Info'!$A:$I,8,FALSE)</f>
        <v>K32</v>
      </c>
      <c r="R411" s="2" t="str">
        <f>VLOOKUP(orders[[#This Row],[Customer ID]],'Customer Info'!$A:$I,9,FALSE)</f>
        <v>No</v>
      </c>
    </row>
    <row r="412" spans="1:18" x14ac:dyDescent="0.2">
      <c r="A412" s="1" t="s">
        <v>822</v>
      </c>
      <c r="B412" s="3">
        <v>44659</v>
      </c>
      <c r="C412" t="s">
        <v>823</v>
      </c>
      <c r="D412" t="s">
        <v>176</v>
      </c>
      <c r="E412">
        <v>2</v>
      </c>
      <c r="F412" s="1" t="s">
        <v>6198</v>
      </c>
      <c r="G412" t="s">
        <v>6197</v>
      </c>
      <c r="H412">
        <v>2.5</v>
      </c>
      <c r="I412">
        <v>25.874999999999996</v>
      </c>
      <c r="J412" s="2">
        <v>51.749999999999993</v>
      </c>
      <c r="K412" t="str">
        <f>VLOOKUP(orders[[#This Row],[Customer ID]],'Customer Info'!$A:$I,2,FALSE)</f>
        <v>Felice Miell</v>
      </c>
      <c r="L412" t="str">
        <f>IF(VLOOKUP(orders[[#This Row],[Customer ID]],'Customer Info'!$A:$I,3,FALSE)=0, "N/A", VLOOKUP(orders[[#This Row],[Customer ID]],'Customer Info'!$A:$I,3,FALSE))</f>
        <v>fmiellbc@spiegel.de</v>
      </c>
      <c r="M412" t="str">
        <f>IF(VLOOKUP(orders[[#This Row],[Customer ID]],'Customer Info'!$A:$I,4,FALSE)=0, "N/A", VLOOKUP(orders[[#This Row],[Customer ID]],'Customer Info'!$A:$I,4,FALSE))</f>
        <v>+1 (732) 770-5368</v>
      </c>
      <c r="N412" t="str">
        <f>VLOOKUP(orders[[#This Row],[Customer ID]],'Customer Info'!$A:$I,5,FALSE)</f>
        <v>35 Hoepker Pass</v>
      </c>
      <c r="O412" t="str">
        <f>VLOOKUP(orders[[#This Row],[Customer ID]],'Customer Info'!$A:$I,6,FALSE)</f>
        <v>New Brunswick</v>
      </c>
      <c r="P412" t="str">
        <f>VLOOKUP(orders[[#This Row],[Customer ID]],'Customer Info'!$A:$I,7,FALSE)</f>
        <v>United States</v>
      </c>
      <c r="Q412">
        <f>VLOOKUP(orders[[#This Row],[Customer ID]],'Customer Info'!$A:$I,8,FALSE)</f>
        <v>8922</v>
      </c>
      <c r="R412" s="2" t="str">
        <f>VLOOKUP(orders[[#This Row],[Customer ID]],'Customer Info'!$A:$I,9,FALSE)</f>
        <v>Yes</v>
      </c>
    </row>
    <row r="413" spans="1:18" x14ac:dyDescent="0.2">
      <c r="A413" s="1" t="s">
        <v>824</v>
      </c>
      <c r="B413" s="3">
        <v>44203</v>
      </c>
      <c r="C413" t="s">
        <v>825</v>
      </c>
      <c r="D413" t="s">
        <v>137</v>
      </c>
      <c r="E413">
        <v>3</v>
      </c>
      <c r="F413" s="1" t="s">
        <v>6201</v>
      </c>
      <c r="G413" t="s">
        <v>6199</v>
      </c>
      <c r="H413">
        <v>1</v>
      </c>
      <c r="I413">
        <v>15.85</v>
      </c>
      <c r="J413" s="2">
        <v>47.55</v>
      </c>
      <c r="K413" t="str">
        <f>VLOOKUP(orders[[#This Row],[Customer ID]],'Customer Info'!$A:$I,2,FALSE)</f>
        <v>Hamish Skeech</v>
      </c>
      <c r="L413" t="str">
        <f>IF(VLOOKUP(orders[[#This Row],[Customer ID]],'Customer Info'!$A:$I,3,FALSE)=0, "N/A", VLOOKUP(orders[[#This Row],[Customer ID]],'Customer Info'!$A:$I,3,FALSE))</f>
        <v>N/A</v>
      </c>
      <c r="M413" t="str">
        <f>IF(VLOOKUP(orders[[#This Row],[Customer ID]],'Customer Info'!$A:$I,4,FALSE)=0, "N/A", VLOOKUP(orders[[#This Row],[Customer ID]],'Customer Info'!$A:$I,4,FALSE))</f>
        <v>+353 (677) 415-3920</v>
      </c>
      <c r="N413" t="str">
        <f>VLOOKUP(orders[[#This Row],[Customer ID]],'Customer Info'!$A:$I,5,FALSE)</f>
        <v>5662 Messerschmidt Lane</v>
      </c>
      <c r="O413" t="str">
        <f>VLOOKUP(orders[[#This Row],[Customer ID]],'Customer Info'!$A:$I,6,FALSE)</f>
        <v>Valleymount</v>
      </c>
      <c r="P413" t="str">
        <f>VLOOKUP(orders[[#This Row],[Customer ID]],'Customer Info'!$A:$I,7,FALSE)</f>
        <v>Ireland</v>
      </c>
      <c r="Q413" t="str">
        <f>VLOOKUP(orders[[#This Row],[Customer ID]],'Customer Info'!$A:$I,8,FALSE)</f>
        <v>A83</v>
      </c>
      <c r="R413" s="2" t="str">
        <f>VLOOKUP(orders[[#This Row],[Customer ID]],'Customer Info'!$A:$I,9,FALSE)</f>
        <v>Yes</v>
      </c>
    </row>
    <row r="414" spans="1:18" x14ac:dyDescent="0.2">
      <c r="A414" s="1" t="s">
        <v>826</v>
      </c>
      <c r="B414" s="3">
        <v>44441</v>
      </c>
      <c r="C414" t="s">
        <v>827</v>
      </c>
      <c r="D414" t="s">
        <v>120</v>
      </c>
      <c r="E414">
        <v>4</v>
      </c>
      <c r="F414" s="1" t="s">
        <v>6198</v>
      </c>
      <c r="G414" t="s">
        <v>6199</v>
      </c>
      <c r="H414">
        <v>0.2</v>
      </c>
      <c r="I414">
        <v>3.8849999999999998</v>
      </c>
      <c r="J414" s="2">
        <v>15.54</v>
      </c>
      <c r="K414" t="str">
        <f>VLOOKUP(orders[[#This Row],[Customer ID]],'Customer Info'!$A:$I,2,FALSE)</f>
        <v>Giordano Lorenzin</v>
      </c>
      <c r="L414" t="str">
        <f>IF(VLOOKUP(orders[[#This Row],[Customer ID]],'Customer Info'!$A:$I,3,FALSE)=0, "N/A", VLOOKUP(orders[[#This Row],[Customer ID]],'Customer Info'!$A:$I,3,FALSE))</f>
        <v>N/A</v>
      </c>
      <c r="M414" t="str">
        <f>IF(VLOOKUP(orders[[#This Row],[Customer ID]],'Customer Info'!$A:$I,4,FALSE)=0, "N/A", VLOOKUP(orders[[#This Row],[Customer ID]],'Customer Info'!$A:$I,4,FALSE))</f>
        <v>+1 (415) 414-0382</v>
      </c>
      <c r="N414" t="str">
        <f>VLOOKUP(orders[[#This Row],[Customer ID]],'Customer Info'!$A:$I,5,FALSE)</f>
        <v>577 Roth Pass</v>
      </c>
      <c r="O414" t="str">
        <f>VLOOKUP(orders[[#This Row],[Customer ID]],'Customer Info'!$A:$I,6,FALSE)</f>
        <v>San Francisco</v>
      </c>
      <c r="P414" t="str">
        <f>VLOOKUP(orders[[#This Row],[Customer ID]],'Customer Info'!$A:$I,7,FALSE)</f>
        <v>United States</v>
      </c>
      <c r="Q414">
        <f>VLOOKUP(orders[[#This Row],[Customer ID]],'Customer Info'!$A:$I,8,FALSE)</f>
        <v>94132</v>
      </c>
      <c r="R414" s="2" t="str">
        <f>VLOOKUP(orders[[#This Row],[Customer ID]],'Customer Info'!$A:$I,9,FALSE)</f>
        <v>No</v>
      </c>
    </row>
    <row r="415" spans="1:18" x14ac:dyDescent="0.2">
      <c r="A415" s="1" t="s">
        <v>828</v>
      </c>
      <c r="B415" s="3">
        <v>44504</v>
      </c>
      <c r="C415" t="s">
        <v>829</v>
      </c>
      <c r="D415" t="s">
        <v>101</v>
      </c>
      <c r="E415">
        <v>6</v>
      </c>
      <c r="F415" s="1" t="s">
        <v>6201</v>
      </c>
      <c r="G415" t="s">
        <v>6197</v>
      </c>
      <c r="H415">
        <v>1</v>
      </c>
      <c r="I415">
        <v>14.55</v>
      </c>
      <c r="J415" s="2">
        <v>87.300000000000011</v>
      </c>
      <c r="K415" t="str">
        <f>VLOOKUP(orders[[#This Row],[Customer ID]],'Customer Info'!$A:$I,2,FALSE)</f>
        <v>Harwilll Bishell</v>
      </c>
      <c r="L415" t="str">
        <f>IF(VLOOKUP(orders[[#This Row],[Customer ID]],'Customer Info'!$A:$I,3,FALSE)=0, "N/A", VLOOKUP(orders[[#This Row],[Customer ID]],'Customer Info'!$A:$I,3,FALSE))</f>
        <v>N/A</v>
      </c>
      <c r="M415" t="str">
        <f>IF(VLOOKUP(orders[[#This Row],[Customer ID]],'Customer Info'!$A:$I,4,FALSE)=0, "N/A", VLOOKUP(orders[[#This Row],[Customer ID]],'Customer Info'!$A:$I,4,FALSE))</f>
        <v>+1 (337) 322-9762</v>
      </c>
      <c r="N415" t="str">
        <f>VLOOKUP(orders[[#This Row],[Customer ID]],'Customer Info'!$A:$I,5,FALSE)</f>
        <v>7960 Roth Center</v>
      </c>
      <c r="O415" t="str">
        <f>VLOOKUP(orders[[#This Row],[Customer ID]],'Customer Info'!$A:$I,6,FALSE)</f>
        <v>Lafayette</v>
      </c>
      <c r="P415" t="str">
        <f>VLOOKUP(orders[[#This Row],[Customer ID]],'Customer Info'!$A:$I,7,FALSE)</f>
        <v>United States</v>
      </c>
      <c r="Q415">
        <f>VLOOKUP(orders[[#This Row],[Customer ID]],'Customer Info'!$A:$I,8,FALSE)</f>
        <v>70505</v>
      </c>
      <c r="R415" s="2" t="str">
        <f>VLOOKUP(orders[[#This Row],[Customer ID]],'Customer Info'!$A:$I,9,FALSE)</f>
        <v>Yes</v>
      </c>
    </row>
    <row r="416" spans="1:18" x14ac:dyDescent="0.2">
      <c r="A416" s="1" t="s">
        <v>830</v>
      </c>
      <c r="B416" s="3">
        <v>44410</v>
      </c>
      <c r="C416" t="s">
        <v>831</v>
      </c>
      <c r="D416" t="s">
        <v>66</v>
      </c>
      <c r="E416">
        <v>5</v>
      </c>
      <c r="F416" s="1" t="s">
        <v>6198</v>
      </c>
      <c r="G416" t="s">
        <v>6197</v>
      </c>
      <c r="H416">
        <v>1</v>
      </c>
      <c r="I416">
        <v>11.25</v>
      </c>
      <c r="J416" s="2">
        <v>56.25</v>
      </c>
      <c r="K416" t="str">
        <f>VLOOKUP(orders[[#This Row],[Customer ID]],'Customer Info'!$A:$I,2,FALSE)</f>
        <v>Freeland Missenden</v>
      </c>
      <c r="L416" t="str">
        <f>IF(VLOOKUP(orders[[#This Row],[Customer ID]],'Customer Info'!$A:$I,3,FALSE)=0, "N/A", VLOOKUP(orders[[#This Row],[Customer ID]],'Customer Info'!$A:$I,3,FALSE))</f>
        <v>N/A</v>
      </c>
      <c r="M416" t="str">
        <f>IF(VLOOKUP(orders[[#This Row],[Customer ID]],'Customer Info'!$A:$I,4,FALSE)=0, "N/A", VLOOKUP(orders[[#This Row],[Customer ID]],'Customer Info'!$A:$I,4,FALSE))</f>
        <v>+1 (619) 481-1493</v>
      </c>
      <c r="N416" t="str">
        <f>VLOOKUP(orders[[#This Row],[Customer ID]],'Customer Info'!$A:$I,5,FALSE)</f>
        <v>1 Randy Place</v>
      </c>
      <c r="O416" t="str">
        <f>VLOOKUP(orders[[#This Row],[Customer ID]],'Customer Info'!$A:$I,6,FALSE)</f>
        <v>San Diego</v>
      </c>
      <c r="P416" t="str">
        <f>VLOOKUP(orders[[#This Row],[Customer ID]],'Customer Info'!$A:$I,7,FALSE)</f>
        <v>United States</v>
      </c>
      <c r="Q416">
        <f>VLOOKUP(orders[[#This Row],[Customer ID]],'Customer Info'!$A:$I,8,FALSE)</f>
        <v>92191</v>
      </c>
      <c r="R416" s="2" t="str">
        <f>VLOOKUP(orders[[#This Row],[Customer ID]],'Customer Info'!$A:$I,9,FALSE)</f>
        <v>Yes</v>
      </c>
    </row>
    <row r="417" spans="1:18" x14ac:dyDescent="0.2">
      <c r="A417" s="1" t="s">
        <v>832</v>
      </c>
      <c r="B417" s="3">
        <v>43857</v>
      </c>
      <c r="C417" t="s">
        <v>833</v>
      </c>
      <c r="D417" t="s">
        <v>109</v>
      </c>
      <c r="E417">
        <v>1</v>
      </c>
      <c r="F417" s="1" t="s">
        <v>6201</v>
      </c>
      <c r="G417" t="s">
        <v>6199</v>
      </c>
      <c r="H417">
        <v>2.5</v>
      </c>
      <c r="I417">
        <v>36.454999999999998</v>
      </c>
      <c r="J417" s="2">
        <v>36.454999999999998</v>
      </c>
      <c r="K417" t="str">
        <f>VLOOKUP(orders[[#This Row],[Customer ID]],'Customer Info'!$A:$I,2,FALSE)</f>
        <v>Waylan Springall</v>
      </c>
      <c r="L417" t="str">
        <f>IF(VLOOKUP(orders[[#This Row],[Customer ID]],'Customer Info'!$A:$I,3,FALSE)=0, "N/A", VLOOKUP(orders[[#This Row],[Customer ID]],'Customer Info'!$A:$I,3,FALSE))</f>
        <v>wspringallbh@jugem.jp</v>
      </c>
      <c r="M417" t="str">
        <f>IF(VLOOKUP(orders[[#This Row],[Customer ID]],'Customer Info'!$A:$I,4,FALSE)=0, "N/A", VLOOKUP(orders[[#This Row],[Customer ID]],'Customer Info'!$A:$I,4,FALSE))</f>
        <v>+1 (626) 495-9253</v>
      </c>
      <c r="N417" t="str">
        <f>VLOOKUP(orders[[#This Row],[Customer ID]],'Customer Info'!$A:$I,5,FALSE)</f>
        <v>99 Schurz Pass</v>
      </c>
      <c r="O417" t="str">
        <f>VLOOKUP(orders[[#This Row],[Customer ID]],'Customer Info'!$A:$I,6,FALSE)</f>
        <v>Alhambra</v>
      </c>
      <c r="P417" t="str">
        <f>VLOOKUP(orders[[#This Row],[Customer ID]],'Customer Info'!$A:$I,7,FALSE)</f>
        <v>United States</v>
      </c>
      <c r="Q417">
        <f>VLOOKUP(orders[[#This Row],[Customer ID]],'Customer Info'!$A:$I,8,FALSE)</f>
        <v>91841</v>
      </c>
      <c r="R417" s="2" t="str">
        <f>VLOOKUP(orders[[#This Row],[Customer ID]],'Customer Info'!$A:$I,9,FALSE)</f>
        <v>Yes</v>
      </c>
    </row>
    <row r="418" spans="1:18" x14ac:dyDescent="0.2">
      <c r="A418" s="1" t="s">
        <v>834</v>
      </c>
      <c r="B418" s="3">
        <v>43802</v>
      </c>
      <c r="C418" t="s">
        <v>835</v>
      </c>
      <c r="D418" t="s">
        <v>187</v>
      </c>
      <c r="E418">
        <v>3</v>
      </c>
      <c r="F418" s="1" t="s">
        <v>6196</v>
      </c>
      <c r="G418" t="s">
        <v>6199</v>
      </c>
      <c r="H418">
        <v>0.2</v>
      </c>
      <c r="I418">
        <v>3.5849999999999995</v>
      </c>
      <c r="J418" s="2">
        <v>10.754999999999999</v>
      </c>
      <c r="K418" t="str">
        <f>VLOOKUP(orders[[#This Row],[Customer ID]],'Customer Info'!$A:$I,2,FALSE)</f>
        <v>Kiri Avramow</v>
      </c>
      <c r="L418" t="str">
        <f>IF(VLOOKUP(orders[[#This Row],[Customer ID]],'Customer Info'!$A:$I,3,FALSE)=0, "N/A", VLOOKUP(orders[[#This Row],[Customer ID]],'Customer Info'!$A:$I,3,FALSE))</f>
        <v>N/A</v>
      </c>
      <c r="M418" t="str">
        <f>IF(VLOOKUP(orders[[#This Row],[Customer ID]],'Customer Info'!$A:$I,4,FALSE)=0, "N/A", VLOOKUP(orders[[#This Row],[Customer ID]],'Customer Info'!$A:$I,4,FALSE))</f>
        <v>+1 (903) 801-9492</v>
      </c>
      <c r="N418" t="str">
        <f>VLOOKUP(orders[[#This Row],[Customer ID]],'Customer Info'!$A:$I,5,FALSE)</f>
        <v>2443 Bluejay Alley</v>
      </c>
      <c r="O418" t="str">
        <f>VLOOKUP(orders[[#This Row],[Customer ID]],'Customer Info'!$A:$I,6,FALSE)</f>
        <v>Tyler</v>
      </c>
      <c r="P418" t="str">
        <f>VLOOKUP(orders[[#This Row],[Customer ID]],'Customer Info'!$A:$I,7,FALSE)</f>
        <v>United States</v>
      </c>
      <c r="Q418">
        <f>VLOOKUP(orders[[#This Row],[Customer ID]],'Customer Info'!$A:$I,8,FALSE)</f>
        <v>75799</v>
      </c>
      <c r="R418" s="2" t="str">
        <f>VLOOKUP(orders[[#This Row],[Customer ID]],'Customer Info'!$A:$I,9,FALSE)</f>
        <v>Yes</v>
      </c>
    </row>
    <row r="419" spans="1:18" x14ac:dyDescent="0.2">
      <c r="A419" s="1" t="s">
        <v>836</v>
      </c>
      <c r="B419" s="3">
        <v>43683</v>
      </c>
      <c r="C419" t="s">
        <v>837</v>
      </c>
      <c r="D419" t="s">
        <v>167</v>
      </c>
      <c r="E419">
        <v>3</v>
      </c>
      <c r="F419" s="1" t="s">
        <v>6196</v>
      </c>
      <c r="G419" t="s">
        <v>6197</v>
      </c>
      <c r="H419">
        <v>0.2</v>
      </c>
      <c r="I419">
        <v>2.9849999999999999</v>
      </c>
      <c r="J419" s="2">
        <v>8.9550000000000001</v>
      </c>
      <c r="K419" t="str">
        <f>VLOOKUP(orders[[#This Row],[Customer ID]],'Customer Info'!$A:$I,2,FALSE)</f>
        <v>Gregg Hawkyens</v>
      </c>
      <c r="L419" t="str">
        <f>IF(VLOOKUP(orders[[#This Row],[Customer ID]],'Customer Info'!$A:$I,3,FALSE)=0, "N/A", VLOOKUP(orders[[#This Row],[Customer ID]],'Customer Info'!$A:$I,3,FALSE))</f>
        <v>ghawkyensbj@census.gov</v>
      </c>
      <c r="M419" t="str">
        <f>IF(VLOOKUP(orders[[#This Row],[Customer ID]],'Customer Info'!$A:$I,4,FALSE)=0, "N/A", VLOOKUP(orders[[#This Row],[Customer ID]],'Customer Info'!$A:$I,4,FALSE))</f>
        <v>N/A</v>
      </c>
      <c r="N419" t="str">
        <f>VLOOKUP(orders[[#This Row],[Customer ID]],'Customer Info'!$A:$I,5,FALSE)</f>
        <v>48 Vidon Street</v>
      </c>
      <c r="O419" t="str">
        <f>VLOOKUP(orders[[#This Row],[Customer ID]],'Customer Info'!$A:$I,6,FALSE)</f>
        <v>Lafayette</v>
      </c>
      <c r="P419" t="str">
        <f>VLOOKUP(orders[[#This Row],[Customer ID]],'Customer Info'!$A:$I,7,FALSE)</f>
        <v>United States</v>
      </c>
      <c r="Q419">
        <f>VLOOKUP(orders[[#This Row],[Customer ID]],'Customer Info'!$A:$I,8,FALSE)</f>
        <v>70593</v>
      </c>
      <c r="R419" s="2" t="str">
        <f>VLOOKUP(orders[[#This Row],[Customer ID]],'Customer Info'!$A:$I,9,FALSE)</f>
        <v>No</v>
      </c>
    </row>
    <row r="420" spans="1:18" x14ac:dyDescent="0.2">
      <c r="A420" s="1" t="s">
        <v>838</v>
      </c>
      <c r="B420" s="3">
        <v>43901</v>
      </c>
      <c r="C420" t="s">
        <v>839</v>
      </c>
      <c r="D420" t="s">
        <v>197</v>
      </c>
      <c r="E420">
        <v>3</v>
      </c>
      <c r="F420" s="1" t="s">
        <v>6198</v>
      </c>
      <c r="G420" t="s">
        <v>6199</v>
      </c>
      <c r="H420">
        <v>0.5</v>
      </c>
      <c r="I420">
        <v>7.77</v>
      </c>
      <c r="J420" s="2">
        <v>23.31</v>
      </c>
      <c r="K420" t="str">
        <f>VLOOKUP(orders[[#This Row],[Customer ID]],'Customer Info'!$A:$I,2,FALSE)</f>
        <v>Reggis Pracy</v>
      </c>
      <c r="L420" t="str">
        <f>IF(VLOOKUP(orders[[#This Row],[Customer ID]],'Customer Info'!$A:$I,3,FALSE)=0, "N/A", VLOOKUP(orders[[#This Row],[Customer ID]],'Customer Info'!$A:$I,3,FALSE))</f>
        <v>N/A</v>
      </c>
      <c r="M420" t="str">
        <f>IF(VLOOKUP(orders[[#This Row],[Customer ID]],'Customer Info'!$A:$I,4,FALSE)=0, "N/A", VLOOKUP(orders[[#This Row],[Customer ID]],'Customer Info'!$A:$I,4,FALSE))</f>
        <v>+1 (937) 683-0925</v>
      </c>
      <c r="N420" t="str">
        <f>VLOOKUP(orders[[#This Row],[Customer ID]],'Customer Info'!$A:$I,5,FALSE)</f>
        <v>33211 Pleasure Circle</v>
      </c>
      <c r="O420" t="str">
        <f>VLOOKUP(orders[[#This Row],[Customer ID]],'Customer Info'!$A:$I,6,FALSE)</f>
        <v>Dayton</v>
      </c>
      <c r="P420" t="str">
        <f>VLOOKUP(orders[[#This Row],[Customer ID]],'Customer Info'!$A:$I,7,FALSE)</f>
        <v>United States</v>
      </c>
      <c r="Q420">
        <f>VLOOKUP(orders[[#This Row],[Customer ID]],'Customer Info'!$A:$I,8,FALSE)</f>
        <v>45426</v>
      </c>
      <c r="R420" s="2" t="str">
        <f>VLOOKUP(orders[[#This Row],[Customer ID]],'Customer Info'!$A:$I,9,FALSE)</f>
        <v>Yes</v>
      </c>
    </row>
    <row r="421" spans="1:18" x14ac:dyDescent="0.2">
      <c r="A421" s="1" t="s">
        <v>840</v>
      </c>
      <c r="B421" s="3">
        <v>44457</v>
      </c>
      <c r="C421" t="s">
        <v>841</v>
      </c>
      <c r="D421" t="s">
        <v>209</v>
      </c>
      <c r="E421">
        <v>1</v>
      </c>
      <c r="F421" s="1" t="s">
        <v>6198</v>
      </c>
      <c r="G421" t="s">
        <v>6199</v>
      </c>
      <c r="H421">
        <v>2.5</v>
      </c>
      <c r="I421">
        <v>29.784999999999997</v>
      </c>
      <c r="J421" s="2">
        <v>29.784999999999997</v>
      </c>
      <c r="K421" t="str">
        <f>VLOOKUP(orders[[#This Row],[Customer ID]],'Customer Info'!$A:$I,2,FALSE)</f>
        <v>Paula Denis</v>
      </c>
      <c r="L421" t="str">
        <f>IF(VLOOKUP(orders[[#This Row],[Customer ID]],'Customer Info'!$A:$I,3,FALSE)=0, "N/A", VLOOKUP(orders[[#This Row],[Customer ID]],'Customer Info'!$A:$I,3,FALSE))</f>
        <v>N/A</v>
      </c>
      <c r="M421" t="str">
        <f>IF(VLOOKUP(orders[[#This Row],[Customer ID]],'Customer Info'!$A:$I,4,FALSE)=0, "N/A", VLOOKUP(orders[[#This Row],[Customer ID]],'Customer Info'!$A:$I,4,FALSE))</f>
        <v>+1 (602) 598-9823</v>
      </c>
      <c r="N421" t="str">
        <f>VLOOKUP(orders[[#This Row],[Customer ID]],'Customer Info'!$A:$I,5,FALSE)</f>
        <v>74 Texas Road</v>
      </c>
      <c r="O421" t="str">
        <f>VLOOKUP(orders[[#This Row],[Customer ID]],'Customer Info'!$A:$I,6,FALSE)</f>
        <v>Phoenix</v>
      </c>
      <c r="P421" t="str">
        <f>VLOOKUP(orders[[#This Row],[Customer ID]],'Customer Info'!$A:$I,7,FALSE)</f>
        <v>United States</v>
      </c>
      <c r="Q421">
        <f>VLOOKUP(orders[[#This Row],[Customer ID]],'Customer Info'!$A:$I,8,FALSE)</f>
        <v>85072</v>
      </c>
      <c r="R421" s="2" t="str">
        <f>VLOOKUP(orders[[#This Row],[Customer ID]],'Customer Info'!$A:$I,9,FALSE)</f>
        <v>Yes</v>
      </c>
    </row>
    <row r="422" spans="1:18" x14ac:dyDescent="0.2">
      <c r="A422" s="1" t="s">
        <v>842</v>
      </c>
      <c r="B422" s="3">
        <v>44142</v>
      </c>
      <c r="C422" t="s">
        <v>843</v>
      </c>
      <c r="D422" t="s">
        <v>209</v>
      </c>
      <c r="E422">
        <v>5</v>
      </c>
      <c r="F422" s="1" t="s">
        <v>6198</v>
      </c>
      <c r="G422" t="s">
        <v>6199</v>
      </c>
      <c r="H422">
        <v>2.5</v>
      </c>
      <c r="I422">
        <v>29.784999999999997</v>
      </c>
      <c r="J422" s="2">
        <v>148.92499999999998</v>
      </c>
      <c r="K422" t="str">
        <f>VLOOKUP(orders[[#This Row],[Customer ID]],'Customer Info'!$A:$I,2,FALSE)</f>
        <v>Broderick McGilvra</v>
      </c>
      <c r="L422" t="str">
        <f>IF(VLOOKUP(orders[[#This Row],[Customer ID]],'Customer Info'!$A:$I,3,FALSE)=0, "N/A", VLOOKUP(orders[[#This Row],[Customer ID]],'Customer Info'!$A:$I,3,FALSE))</f>
        <v>bmcgilvrabm@so-net.ne.jp</v>
      </c>
      <c r="M422" t="str">
        <f>IF(VLOOKUP(orders[[#This Row],[Customer ID]],'Customer Info'!$A:$I,4,FALSE)=0, "N/A", VLOOKUP(orders[[#This Row],[Customer ID]],'Customer Info'!$A:$I,4,FALSE))</f>
        <v>N/A</v>
      </c>
      <c r="N422" t="str">
        <f>VLOOKUP(orders[[#This Row],[Customer ID]],'Customer Info'!$A:$I,5,FALSE)</f>
        <v>880 Mockingbird Plaza</v>
      </c>
      <c r="O422" t="str">
        <f>VLOOKUP(orders[[#This Row],[Customer ID]],'Customer Info'!$A:$I,6,FALSE)</f>
        <v>Sacramento</v>
      </c>
      <c r="P422" t="str">
        <f>VLOOKUP(orders[[#This Row],[Customer ID]],'Customer Info'!$A:$I,7,FALSE)</f>
        <v>United States</v>
      </c>
      <c r="Q422">
        <f>VLOOKUP(orders[[#This Row],[Customer ID]],'Customer Info'!$A:$I,8,FALSE)</f>
        <v>94263</v>
      </c>
      <c r="R422" s="2" t="str">
        <f>VLOOKUP(orders[[#This Row],[Customer ID]],'Customer Info'!$A:$I,9,FALSE)</f>
        <v>Yes</v>
      </c>
    </row>
    <row r="423" spans="1:18" x14ac:dyDescent="0.2">
      <c r="A423" s="1" t="s">
        <v>844</v>
      </c>
      <c r="B423" s="3">
        <v>44739</v>
      </c>
      <c r="C423" t="s">
        <v>845</v>
      </c>
      <c r="D423" t="s">
        <v>83</v>
      </c>
      <c r="E423">
        <v>1</v>
      </c>
      <c r="F423" s="1" t="s">
        <v>6201</v>
      </c>
      <c r="G423" t="s">
        <v>6197</v>
      </c>
      <c r="H423">
        <v>0.5</v>
      </c>
      <c r="I423">
        <v>8.73</v>
      </c>
      <c r="J423" s="2">
        <v>8.73</v>
      </c>
      <c r="K423" t="str">
        <f>VLOOKUP(orders[[#This Row],[Customer ID]],'Customer Info'!$A:$I,2,FALSE)</f>
        <v>Annabella Danzey</v>
      </c>
      <c r="L423" t="str">
        <f>IF(VLOOKUP(orders[[#This Row],[Customer ID]],'Customer Info'!$A:$I,3,FALSE)=0, "N/A", VLOOKUP(orders[[#This Row],[Customer ID]],'Customer Info'!$A:$I,3,FALSE))</f>
        <v>adanzeybn@github.com</v>
      </c>
      <c r="M423" t="str">
        <f>IF(VLOOKUP(orders[[#This Row],[Customer ID]],'Customer Info'!$A:$I,4,FALSE)=0, "N/A", VLOOKUP(orders[[#This Row],[Customer ID]],'Customer Info'!$A:$I,4,FALSE))</f>
        <v>+1 (402) 633-9913</v>
      </c>
      <c r="N423" t="str">
        <f>VLOOKUP(orders[[#This Row],[Customer ID]],'Customer Info'!$A:$I,5,FALSE)</f>
        <v>5692 Eastwood Hill</v>
      </c>
      <c r="O423" t="str">
        <f>VLOOKUP(orders[[#This Row],[Customer ID]],'Customer Info'!$A:$I,6,FALSE)</f>
        <v>Lincoln</v>
      </c>
      <c r="P423" t="str">
        <f>VLOOKUP(orders[[#This Row],[Customer ID]],'Customer Info'!$A:$I,7,FALSE)</f>
        <v>United States</v>
      </c>
      <c r="Q423">
        <f>VLOOKUP(orders[[#This Row],[Customer ID]],'Customer Info'!$A:$I,8,FALSE)</f>
        <v>68505</v>
      </c>
      <c r="R423" s="2" t="str">
        <f>VLOOKUP(orders[[#This Row],[Customer ID]],'Customer Info'!$A:$I,9,FALSE)</f>
        <v>Yes</v>
      </c>
    </row>
    <row r="424" spans="1:18" x14ac:dyDescent="0.2">
      <c r="A424" s="1" t="s">
        <v>846</v>
      </c>
      <c r="B424" s="3">
        <v>43866</v>
      </c>
      <c r="C424" t="s">
        <v>754</v>
      </c>
      <c r="D424" t="s">
        <v>128</v>
      </c>
      <c r="E424">
        <v>4</v>
      </c>
      <c r="F424" s="1" t="s">
        <v>6201</v>
      </c>
      <c r="G424" t="s">
        <v>6202</v>
      </c>
      <c r="H424">
        <v>0.5</v>
      </c>
      <c r="I424">
        <v>7.77</v>
      </c>
      <c r="J424" s="2">
        <v>31.08</v>
      </c>
      <c r="K424" t="str">
        <f>VLOOKUP(orders[[#This Row],[Customer ID]],'Customer Info'!$A:$I,2,FALSE)</f>
        <v>Terri Farra</v>
      </c>
      <c r="L424" t="str">
        <f>IF(VLOOKUP(orders[[#This Row],[Customer ID]],'Customer Info'!$A:$I,3,FALSE)=0, "N/A", VLOOKUP(orders[[#This Row],[Customer ID]],'Customer Info'!$A:$I,3,FALSE))</f>
        <v>tfarraac@behance.net</v>
      </c>
      <c r="M424" t="str">
        <f>IF(VLOOKUP(orders[[#This Row],[Customer ID]],'Customer Info'!$A:$I,4,FALSE)=0, "N/A", VLOOKUP(orders[[#This Row],[Customer ID]],'Customer Info'!$A:$I,4,FALSE))</f>
        <v>+1 (432) 648-9589</v>
      </c>
      <c r="N424" t="str">
        <f>VLOOKUP(orders[[#This Row],[Customer ID]],'Customer Info'!$A:$I,5,FALSE)</f>
        <v>06448 Burrows Terrace</v>
      </c>
      <c r="O424" t="str">
        <f>VLOOKUP(orders[[#This Row],[Customer ID]],'Customer Info'!$A:$I,6,FALSE)</f>
        <v>Odessa</v>
      </c>
      <c r="P424" t="str">
        <f>VLOOKUP(orders[[#This Row],[Customer ID]],'Customer Info'!$A:$I,7,FALSE)</f>
        <v>United States</v>
      </c>
      <c r="Q424">
        <f>VLOOKUP(orders[[#This Row],[Customer ID]],'Customer Info'!$A:$I,8,FALSE)</f>
        <v>79764</v>
      </c>
      <c r="R424" s="2" t="str">
        <f>VLOOKUP(orders[[#This Row],[Customer ID]],'Customer Info'!$A:$I,9,FALSE)</f>
        <v>No</v>
      </c>
    </row>
    <row r="425" spans="1:18" x14ac:dyDescent="0.2">
      <c r="A425" s="1" t="s">
        <v>846</v>
      </c>
      <c r="B425" s="3">
        <v>43866</v>
      </c>
      <c r="C425" t="s">
        <v>754</v>
      </c>
      <c r="D425" t="s">
        <v>123</v>
      </c>
      <c r="E425">
        <v>6</v>
      </c>
      <c r="F425" s="1" t="s">
        <v>6198</v>
      </c>
      <c r="G425" t="s">
        <v>6202</v>
      </c>
      <c r="H425">
        <v>2.5</v>
      </c>
      <c r="I425">
        <v>22.884999999999998</v>
      </c>
      <c r="J425" s="2">
        <v>137.31</v>
      </c>
      <c r="K425" t="str">
        <f>VLOOKUP(orders[[#This Row],[Customer ID]],'Customer Info'!$A:$I,2,FALSE)</f>
        <v>Terri Farra</v>
      </c>
      <c r="L425" t="str">
        <f>IF(VLOOKUP(orders[[#This Row],[Customer ID]],'Customer Info'!$A:$I,3,FALSE)=0, "N/A", VLOOKUP(orders[[#This Row],[Customer ID]],'Customer Info'!$A:$I,3,FALSE))</f>
        <v>tfarraac@behance.net</v>
      </c>
      <c r="M425" t="str">
        <f>IF(VLOOKUP(orders[[#This Row],[Customer ID]],'Customer Info'!$A:$I,4,FALSE)=0, "N/A", VLOOKUP(orders[[#This Row],[Customer ID]],'Customer Info'!$A:$I,4,FALSE))</f>
        <v>+1 (432) 648-9589</v>
      </c>
      <c r="N425" t="str">
        <f>VLOOKUP(orders[[#This Row],[Customer ID]],'Customer Info'!$A:$I,5,FALSE)</f>
        <v>06448 Burrows Terrace</v>
      </c>
      <c r="O425" t="str">
        <f>VLOOKUP(orders[[#This Row],[Customer ID]],'Customer Info'!$A:$I,6,FALSE)</f>
        <v>Odessa</v>
      </c>
      <c r="P425" t="str">
        <f>VLOOKUP(orders[[#This Row],[Customer ID]],'Customer Info'!$A:$I,7,FALSE)</f>
        <v>United States</v>
      </c>
      <c r="Q425">
        <f>VLOOKUP(orders[[#This Row],[Customer ID]],'Customer Info'!$A:$I,8,FALSE)</f>
        <v>79764</v>
      </c>
      <c r="R425" s="2" t="str">
        <f>VLOOKUP(orders[[#This Row],[Customer ID]],'Customer Info'!$A:$I,9,FALSE)</f>
        <v>No</v>
      </c>
    </row>
    <row r="426" spans="1:18" x14ac:dyDescent="0.2">
      <c r="A426" s="1" t="s">
        <v>847</v>
      </c>
      <c r="B426" s="3">
        <v>43868</v>
      </c>
      <c r="C426" t="s">
        <v>848</v>
      </c>
      <c r="D426" t="s">
        <v>77</v>
      </c>
      <c r="E426">
        <v>5</v>
      </c>
      <c r="F426" s="1" t="s">
        <v>6198</v>
      </c>
      <c r="G426" t="s">
        <v>6202</v>
      </c>
      <c r="H426">
        <v>0.5</v>
      </c>
      <c r="I426">
        <v>5.97</v>
      </c>
      <c r="J426" s="2">
        <v>29.849999999999998</v>
      </c>
      <c r="K426" t="str">
        <f>VLOOKUP(orders[[#This Row],[Customer ID]],'Customer Info'!$A:$I,2,FALSE)</f>
        <v>Nevins Glowacz</v>
      </c>
      <c r="L426" t="str">
        <f>IF(VLOOKUP(orders[[#This Row],[Customer ID]],'Customer Info'!$A:$I,3,FALSE)=0, "N/A", VLOOKUP(orders[[#This Row],[Customer ID]],'Customer Info'!$A:$I,3,FALSE))</f>
        <v>N/A</v>
      </c>
      <c r="M426" t="str">
        <f>IF(VLOOKUP(orders[[#This Row],[Customer ID]],'Customer Info'!$A:$I,4,FALSE)=0, "N/A", VLOOKUP(orders[[#This Row],[Customer ID]],'Customer Info'!$A:$I,4,FALSE))</f>
        <v>+1 (608) 617-1365</v>
      </c>
      <c r="N426" t="str">
        <f>VLOOKUP(orders[[#This Row],[Customer ID]],'Customer Info'!$A:$I,5,FALSE)</f>
        <v>8103 Maywood Center</v>
      </c>
      <c r="O426" t="str">
        <f>VLOOKUP(orders[[#This Row],[Customer ID]],'Customer Info'!$A:$I,6,FALSE)</f>
        <v>Madison</v>
      </c>
      <c r="P426" t="str">
        <f>VLOOKUP(orders[[#This Row],[Customer ID]],'Customer Info'!$A:$I,7,FALSE)</f>
        <v>United States</v>
      </c>
      <c r="Q426">
        <f>VLOOKUP(orders[[#This Row],[Customer ID]],'Customer Info'!$A:$I,8,FALSE)</f>
        <v>53726</v>
      </c>
      <c r="R426" s="2" t="str">
        <f>VLOOKUP(orders[[#This Row],[Customer ID]],'Customer Info'!$A:$I,9,FALSE)</f>
        <v>No</v>
      </c>
    </row>
    <row r="427" spans="1:18" x14ac:dyDescent="0.2">
      <c r="A427" s="1" t="s">
        <v>849</v>
      </c>
      <c r="B427" s="3">
        <v>44183</v>
      </c>
      <c r="C427" t="s">
        <v>850</v>
      </c>
      <c r="D427" t="s">
        <v>27</v>
      </c>
      <c r="E427">
        <v>3</v>
      </c>
      <c r="F427" s="1" t="s">
        <v>6196</v>
      </c>
      <c r="G427" t="s">
        <v>6197</v>
      </c>
      <c r="H427">
        <v>0.5</v>
      </c>
      <c r="I427">
        <v>5.97</v>
      </c>
      <c r="J427" s="2">
        <v>17.91</v>
      </c>
      <c r="K427" t="str">
        <f>VLOOKUP(orders[[#This Row],[Customer ID]],'Customer Info'!$A:$I,2,FALSE)</f>
        <v>Adelice Isabell</v>
      </c>
      <c r="L427" t="str">
        <f>IF(VLOOKUP(orders[[#This Row],[Customer ID]],'Customer Info'!$A:$I,3,FALSE)=0, "N/A", VLOOKUP(orders[[#This Row],[Customer ID]],'Customer Info'!$A:$I,3,FALSE))</f>
        <v>N/A</v>
      </c>
      <c r="M427" t="str">
        <f>IF(VLOOKUP(orders[[#This Row],[Customer ID]],'Customer Info'!$A:$I,4,FALSE)=0, "N/A", VLOOKUP(orders[[#This Row],[Customer ID]],'Customer Info'!$A:$I,4,FALSE))</f>
        <v>+1 (304) 604-2131</v>
      </c>
      <c r="N427" t="str">
        <f>VLOOKUP(orders[[#This Row],[Customer ID]],'Customer Info'!$A:$I,5,FALSE)</f>
        <v>93 Hintze Point</v>
      </c>
      <c r="O427" t="str">
        <f>VLOOKUP(orders[[#This Row],[Customer ID]],'Customer Info'!$A:$I,6,FALSE)</f>
        <v>Charleston</v>
      </c>
      <c r="P427" t="str">
        <f>VLOOKUP(orders[[#This Row],[Customer ID]],'Customer Info'!$A:$I,7,FALSE)</f>
        <v>United States</v>
      </c>
      <c r="Q427">
        <f>VLOOKUP(orders[[#This Row],[Customer ID]],'Customer Info'!$A:$I,8,FALSE)</f>
        <v>25336</v>
      </c>
      <c r="R427" s="2" t="str">
        <f>VLOOKUP(orders[[#This Row],[Customer ID]],'Customer Info'!$A:$I,9,FALSE)</f>
        <v>No</v>
      </c>
    </row>
    <row r="428" spans="1:18" x14ac:dyDescent="0.2">
      <c r="A428" s="1" t="s">
        <v>851</v>
      </c>
      <c r="B428" s="3">
        <v>44431</v>
      </c>
      <c r="C428" t="s">
        <v>852</v>
      </c>
      <c r="D428" t="s">
        <v>181</v>
      </c>
      <c r="E428">
        <v>3</v>
      </c>
      <c r="F428" s="1" t="s">
        <v>6200</v>
      </c>
      <c r="G428" t="s">
        <v>6199</v>
      </c>
      <c r="H428">
        <v>0.5</v>
      </c>
      <c r="I428">
        <v>8.91</v>
      </c>
      <c r="J428" s="2">
        <v>26.73</v>
      </c>
      <c r="K428" t="str">
        <f>VLOOKUP(orders[[#This Row],[Customer ID]],'Customer Info'!$A:$I,2,FALSE)</f>
        <v>Yulma Dombrell</v>
      </c>
      <c r="L428" t="str">
        <f>IF(VLOOKUP(orders[[#This Row],[Customer ID]],'Customer Info'!$A:$I,3,FALSE)=0, "N/A", VLOOKUP(orders[[#This Row],[Customer ID]],'Customer Info'!$A:$I,3,FALSE))</f>
        <v>ydombrellbs@dedecms.com</v>
      </c>
      <c r="M428" t="str">
        <f>IF(VLOOKUP(orders[[#This Row],[Customer ID]],'Customer Info'!$A:$I,4,FALSE)=0, "N/A", VLOOKUP(orders[[#This Row],[Customer ID]],'Customer Info'!$A:$I,4,FALSE))</f>
        <v>+1 (501) 136-0040</v>
      </c>
      <c r="N428" t="str">
        <f>VLOOKUP(orders[[#This Row],[Customer ID]],'Customer Info'!$A:$I,5,FALSE)</f>
        <v>83 Sunbrook Lane</v>
      </c>
      <c r="O428" t="str">
        <f>VLOOKUP(orders[[#This Row],[Customer ID]],'Customer Info'!$A:$I,6,FALSE)</f>
        <v>Little Rock</v>
      </c>
      <c r="P428" t="str">
        <f>VLOOKUP(orders[[#This Row],[Customer ID]],'Customer Info'!$A:$I,7,FALSE)</f>
        <v>United States</v>
      </c>
      <c r="Q428">
        <f>VLOOKUP(orders[[#This Row],[Customer ID]],'Customer Info'!$A:$I,8,FALSE)</f>
        <v>72204</v>
      </c>
      <c r="R428" s="2" t="str">
        <f>VLOOKUP(orders[[#This Row],[Customer ID]],'Customer Info'!$A:$I,9,FALSE)</f>
        <v>Yes</v>
      </c>
    </row>
    <row r="429" spans="1:18" x14ac:dyDescent="0.2">
      <c r="A429" s="1" t="s">
        <v>853</v>
      </c>
      <c r="B429" s="3">
        <v>44428</v>
      </c>
      <c r="C429" t="s">
        <v>854</v>
      </c>
      <c r="D429" t="s">
        <v>184</v>
      </c>
      <c r="E429">
        <v>2</v>
      </c>
      <c r="F429" s="1" t="s">
        <v>6196</v>
      </c>
      <c r="G429" t="s">
        <v>6202</v>
      </c>
      <c r="H429">
        <v>1</v>
      </c>
      <c r="I429">
        <v>8.9499999999999993</v>
      </c>
      <c r="J429" s="2">
        <v>17.899999999999999</v>
      </c>
      <c r="K429" t="str">
        <f>VLOOKUP(orders[[#This Row],[Customer ID]],'Customer Info'!$A:$I,2,FALSE)</f>
        <v>Alric Darth</v>
      </c>
      <c r="L429" t="str">
        <f>IF(VLOOKUP(orders[[#This Row],[Customer ID]],'Customer Info'!$A:$I,3,FALSE)=0, "N/A", VLOOKUP(orders[[#This Row],[Customer ID]],'Customer Info'!$A:$I,3,FALSE))</f>
        <v>adarthbt@t.co</v>
      </c>
      <c r="M429" t="str">
        <f>IF(VLOOKUP(orders[[#This Row],[Customer ID]],'Customer Info'!$A:$I,4,FALSE)=0, "N/A", VLOOKUP(orders[[#This Row],[Customer ID]],'Customer Info'!$A:$I,4,FALSE))</f>
        <v>+1 (907) 557-6903</v>
      </c>
      <c r="N429" t="str">
        <f>VLOOKUP(orders[[#This Row],[Customer ID]],'Customer Info'!$A:$I,5,FALSE)</f>
        <v>86 Pawling Court</v>
      </c>
      <c r="O429" t="str">
        <f>VLOOKUP(orders[[#This Row],[Customer ID]],'Customer Info'!$A:$I,6,FALSE)</f>
        <v>Anchorage</v>
      </c>
      <c r="P429" t="str">
        <f>VLOOKUP(orders[[#This Row],[Customer ID]],'Customer Info'!$A:$I,7,FALSE)</f>
        <v>United States</v>
      </c>
      <c r="Q429">
        <f>VLOOKUP(orders[[#This Row],[Customer ID]],'Customer Info'!$A:$I,8,FALSE)</f>
        <v>99507</v>
      </c>
      <c r="R429" s="2" t="str">
        <f>VLOOKUP(orders[[#This Row],[Customer ID]],'Customer Info'!$A:$I,9,FALSE)</f>
        <v>No</v>
      </c>
    </row>
    <row r="430" spans="1:18" x14ac:dyDescent="0.2">
      <c r="A430" s="1" t="s">
        <v>855</v>
      </c>
      <c r="B430" s="3">
        <v>43556</v>
      </c>
      <c r="C430" t="s">
        <v>856</v>
      </c>
      <c r="D430" t="s">
        <v>187</v>
      </c>
      <c r="E430">
        <v>4</v>
      </c>
      <c r="F430" s="1" t="s">
        <v>6196</v>
      </c>
      <c r="G430" t="s">
        <v>6199</v>
      </c>
      <c r="H430">
        <v>0.2</v>
      </c>
      <c r="I430">
        <v>3.5849999999999995</v>
      </c>
      <c r="J430" s="2">
        <v>14.339999999999998</v>
      </c>
      <c r="K430" t="str">
        <f>VLOOKUP(orders[[#This Row],[Customer ID]],'Customer Info'!$A:$I,2,FALSE)</f>
        <v>Manuel Darrigoe</v>
      </c>
      <c r="L430" t="str">
        <f>IF(VLOOKUP(orders[[#This Row],[Customer ID]],'Customer Info'!$A:$I,3,FALSE)=0, "N/A", VLOOKUP(orders[[#This Row],[Customer ID]],'Customer Info'!$A:$I,3,FALSE))</f>
        <v>mdarrigoebu@hud.gov</v>
      </c>
      <c r="M430" t="str">
        <f>IF(VLOOKUP(orders[[#This Row],[Customer ID]],'Customer Info'!$A:$I,4,FALSE)=0, "N/A", VLOOKUP(orders[[#This Row],[Customer ID]],'Customer Info'!$A:$I,4,FALSE))</f>
        <v>+353 (973) 320-9537</v>
      </c>
      <c r="N430" t="str">
        <f>VLOOKUP(orders[[#This Row],[Customer ID]],'Customer Info'!$A:$I,5,FALSE)</f>
        <v>744 Prairie Rose Court</v>
      </c>
      <c r="O430" t="str">
        <f>VLOOKUP(orders[[#This Row],[Customer ID]],'Customer Info'!$A:$I,6,FALSE)</f>
        <v>Longwood</v>
      </c>
      <c r="P430" t="str">
        <f>VLOOKUP(orders[[#This Row],[Customer ID]],'Customer Info'!$A:$I,7,FALSE)</f>
        <v>Ireland</v>
      </c>
      <c r="Q430" t="str">
        <f>VLOOKUP(orders[[#This Row],[Customer ID]],'Customer Info'!$A:$I,8,FALSE)</f>
        <v>D02</v>
      </c>
      <c r="R430" s="2" t="str">
        <f>VLOOKUP(orders[[#This Row],[Customer ID]],'Customer Info'!$A:$I,9,FALSE)</f>
        <v>Yes</v>
      </c>
    </row>
    <row r="431" spans="1:18" x14ac:dyDescent="0.2">
      <c r="A431" s="1" t="s">
        <v>857</v>
      </c>
      <c r="B431" s="3">
        <v>44224</v>
      </c>
      <c r="C431" t="s">
        <v>858</v>
      </c>
      <c r="D431" t="s">
        <v>176</v>
      </c>
      <c r="E431">
        <v>3</v>
      </c>
      <c r="F431" s="1" t="s">
        <v>6198</v>
      </c>
      <c r="G431" t="s">
        <v>6197</v>
      </c>
      <c r="H431">
        <v>2.5</v>
      </c>
      <c r="I431">
        <v>25.874999999999996</v>
      </c>
      <c r="J431" s="2">
        <v>77.624999999999986</v>
      </c>
      <c r="K431" t="str">
        <f>VLOOKUP(orders[[#This Row],[Customer ID]],'Customer Info'!$A:$I,2,FALSE)</f>
        <v>Kynthia Berick</v>
      </c>
      <c r="L431" t="str">
        <f>IF(VLOOKUP(orders[[#This Row],[Customer ID]],'Customer Info'!$A:$I,3,FALSE)=0, "N/A", VLOOKUP(orders[[#This Row],[Customer ID]],'Customer Info'!$A:$I,3,FALSE))</f>
        <v>N/A</v>
      </c>
      <c r="M431" t="str">
        <f>IF(VLOOKUP(orders[[#This Row],[Customer ID]],'Customer Info'!$A:$I,4,FALSE)=0, "N/A", VLOOKUP(orders[[#This Row],[Customer ID]],'Customer Info'!$A:$I,4,FALSE))</f>
        <v>+1 (562) 331-4713</v>
      </c>
      <c r="N431" t="str">
        <f>VLOOKUP(orders[[#This Row],[Customer ID]],'Customer Info'!$A:$I,5,FALSE)</f>
        <v>1678 Armistice Alley</v>
      </c>
      <c r="O431" t="str">
        <f>VLOOKUP(orders[[#This Row],[Customer ID]],'Customer Info'!$A:$I,6,FALSE)</f>
        <v>San Francisco</v>
      </c>
      <c r="P431" t="str">
        <f>VLOOKUP(orders[[#This Row],[Customer ID]],'Customer Info'!$A:$I,7,FALSE)</f>
        <v>United States</v>
      </c>
      <c r="Q431">
        <f>VLOOKUP(orders[[#This Row],[Customer ID]],'Customer Info'!$A:$I,8,FALSE)</f>
        <v>94110</v>
      </c>
      <c r="R431" s="2" t="str">
        <f>VLOOKUP(orders[[#This Row],[Customer ID]],'Customer Info'!$A:$I,9,FALSE)</f>
        <v>Yes</v>
      </c>
    </row>
    <row r="432" spans="1:18" x14ac:dyDescent="0.2">
      <c r="A432" s="1" t="s">
        <v>859</v>
      </c>
      <c r="B432" s="3">
        <v>43759</v>
      </c>
      <c r="C432" t="s">
        <v>860</v>
      </c>
      <c r="D432" t="s">
        <v>194</v>
      </c>
      <c r="E432">
        <v>5</v>
      </c>
      <c r="F432" s="1" t="s">
        <v>6196</v>
      </c>
      <c r="G432" t="s">
        <v>6199</v>
      </c>
      <c r="H432">
        <v>1</v>
      </c>
      <c r="I432">
        <v>11.95</v>
      </c>
      <c r="J432" s="2">
        <v>59.75</v>
      </c>
      <c r="K432" t="str">
        <f>VLOOKUP(orders[[#This Row],[Customer ID]],'Customer Info'!$A:$I,2,FALSE)</f>
        <v>Minetta Ackrill</v>
      </c>
      <c r="L432" t="str">
        <f>IF(VLOOKUP(orders[[#This Row],[Customer ID]],'Customer Info'!$A:$I,3,FALSE)=0, "N/A", VLOOKUP(orders[[#This Row],[Customer ID]],'Customer Info'!$A:$I,3,FALSE))</f>
        <v>mackrillbw@bandcamp.com</v>
      </c>
      <c r="M432" t="str">
        <f>IF(VLOOKUP(orders[[#This Row],[Customer ID]],'Customer Info'!$A:$I,4,FALSE)=0, "N/A", VLOOKUP(orders[[#This Row],[Customer ID]],'Customer Info'!$A:$I,4,FALSE))</f>
        <v>+1 (330) 603-2373</v>
      </c>
      <c r="N432" t="str">
        <f>VLOOKUP(orders[[#This Row],[Customer ID]],'Customer Info'!$A:$I,5,FALSE)</f>
        <v>4 Arizona Road</v>
      </c>
      <c r="O432" t="str">
        <f>VLOOKUP(orders[[#This Row],[Customer ID]],'Customer Info'!$A:$I,6,FALSE)</f>
        <v>Warren</v>
      </c>
      <c r="P432" t="str">
        <f>VLOOKUP(orders[[#This Row],[Customer ID]],'Customer Info'!$A:$I,7,FALSE)</f>
        <v>United States</v>
      </c>
      <c r="Q432">
        <f>VLOOKUP(orders[[#This Row],[Customer ID]],'Customer Info'!$A:$I,8,FALSE)</f>
        <v>44485</v>
      </c>
      <c r="R432" s="2" t="str">
        <f>VLOOKUP(orders[[#This Row],[Customer ID]],'Customer Info'!$A:$I,9,FALSE)</f>
        <v>No</v>
      </c>
    </row>
    <row r="433" spans="1:18" x14ac:dyDescent="0.2">
      <c r="A433" s="1" t="s">
        <v>861</v>
      </c>
      <c r="B433" s="3">
        <v>44367</v>
      </c>
      <c r="C433" t="s">
        <v>754</v>
      </c>
      <c r="D433" t="s">
        <v>11</v>
      </c>
      <c r="E433">
        <v>6</v>
      </c>
      <c r="F433" s="1" t="s">
        <v>6198</v>
      </c>
      <c r="G433" t="s">
        <v>6199</v>
      </c>
      <c r="H433">
        <v>1</v>
      </c>
      <c r="I433">
        <v>12.95</v>
      </c>
      <c r="J433" s="2">
        <v>77.699999999999989</v>
      </c>
      <c r="K433" t="str">
        <f>VLOOKUP(orders[[#This Row],[Customer ID]],'Customer Info'!$A:$I,2,FALSE)</f>
        <v>Terri Farra</v>
      </c>
      <c r="L433" t="str">
        <f>IF(VLOOKUP(orders[[#This Row],[Customer ID]],'Customer Info'!$A:$I,3,FALSE)=0, "N/A", VLOOKUP(orders[[#This Row],[Customer ID]],'Customer Info'!$A:$I,3,FALSE))</f>
        <v>tfarraac@behance.net</v>
      </c>
      <c r="M433" t="str">
        <f>IF(VLOOKUP(orders[[#This Row],[Customer ID]],'Customer Info'!$A:$I,4,FALSE)=0, "N/A", VLOOKUP(orders[[#This Row],[Customer ID]],'Customer Info'!$A:$I,4,FALSE))</f>
        <v>+1 (432) 648-9589</v>
      </c>
      <c r="N433" t="str">
        <f>VLOOKUP(orders[[#This Row],[Customer ID]],'Customer Info'!$A:$I,5,FALSE)</f>
        <v>06448 Burrows Terrace</v>
      </c>
      <c r="O433" t="str">
        <f>VLOOKUP(orders[[#This Row],[Customer ID]],'Customer Info'!$A:$I,6,FALSE)</f>
        <v>Odessa</v>
      </c>
      <c r="P433" t="str">
        <f>VLOOKUP(orders[[#This Row],[Customer ID]],'Customer Info'!$A:$I,7,FALSE)</f>
        <v>United States</v>
      </c>
      <c r="Q433">
        <f>VLOOKUP(orders[[#This Row],[Customer ID]],'Customer Info'!$A:$I,8,FALSE)</f>
        <v>79764</v>
      </c>
      <c r="R433" s="2" t="str">
        <f>VLOOKUP(orders[[#This Row],[Customer ID]],'Customer Info'!$A:$I,9,FALSE)</f>
        <v>No</v>
      </c>
    </row>
    <row r="434" spans="1:18" x14ac:dyDescent="0.2">
      <c r="A434" s="1" t="s">
        <v>862</v>
      </c>
      <c r="B434" s="3">
        <v>44504</v>
      </c>
      <c r="C434" t="s">
        <v>863</v>
      </c>
      <c r="D434" t="s">
        <v>106</v>
      </c>
      <c r="E434">
        <v>2</v>
      </c>
      <c r="F434" s="1" t="s">
        <v>6196</v>
      </c>
      <c r="G434" t="s">
        <v>6202</v>
      </c>
      <c r="H434">
        <v>0.2</v>
      </c>
      <c r="I434">
        <v>2.6849999999999996</v>
      </c>
      <c r="J434" s="2">
        <v>5.3699999999999992</v>
      </c>
      <c r="K434" t="str">
        <f>VLOOKUP(orders[[#This Row],[Customer ID]],'Customer Info'!$A:$I,2,FALSE)</f>
        <v>Melosa Kippen</v>
      </c>
      <c r="L434" t="str">
        <f>IF(VLOOKUP(orders[[#This Row],[Customer ID]],'Customer Info'!$A:$I,3,FALSE)=0, "N/A", VLOOKUP(orders[[#This Row],[Customer ID]],'Customer Info'!$A:$I,3,FALSE))</f>
        <v>mkippenby@dion.ne.jp</v>
      </c>
      <c r="M434" t="str">
        <f>IF(VLOOKUP(orders[[#This Row],[Customer ID]],'Customer Info'!$A:$I,4,FALSE)=0, "N/A", VLOOKUP(orders[[#This Row],[Customer ID]],'Customer Info'!$A:$I,4,FALSE))</f>
        <v>+1 (601) 262-2557</v>
      </c>
      <c r="N434" t="str">
        <f>VLOOKUP(orders[[#This Row],[Customer ID]],'Customer Info'!$A:$I,5,FALSE)</f>
        <v>87 Brentwood Hill</v>
      </c>
      <c r="O434" t="str">
        <f>VLOOKUP(orders[[#This Row],[Customer ID]],'Customer Info'!$A:$I,6,FALSE)</f>
        <v>Jackson</v>
      </c>
      <c r="P434" t="str">
        <f>VLOOKUP(orders[[#This Row],[Customer ID]],'Customer Info'!$A:$I,7,FALSE)</f>
        <v>United States</v>
      </c>
      <c r="Q434">
        <f>VLOOKUP(orders[[#This Row],[Customer ID]],'Customer Info'!$A:$I,8,FALSE)</f>
        <v>39236</v>
      </c>
      <c r="R434" s="2" t="str">
        <f>VLOOKUP(orders[[#This Row],[Customer ID]],'Customer Info'!$A:$I,9,FALSE)</f>
        <v>Yes</v>
      </c>
    </row>
    <row r="435" spans="1:18" x14ac:dyDescent="0.2">
      <c r="A435" s="1" t="s">
        <v>864</v>
      </c>
      <c r="B435" s="3">
        <v>44291</v>
      </c>
      <c r="C435" t="s">
        <v>865</v>
      </c>
      <c r="D435" t="s">
        <v>535</v>
      </c>
      <c r="E435">
        <v>3</v>
      </c>
      <c r="F435" s="1" t="s">
        <v>6200</v>
      </c>
      <c r="G435" t="s">
        <v>6202</v>
      </c>
      <c r="H435">
        <v>2.5</v>
      </c>
      <c r="I435">
        <v>27.945</v>
      </c>
      <c r="J435" s="2">
        <v>83.835000000000008</v>
      </c>
      <c r="K435" t="str">
        <f>VLOOKUP(orders[[#This Row],[Customer ID]],'Customer Info'!$A:$I,2,FALSE)</f>
        <v>Witty Ranson</v>
      </c>
      <c r="L435" t="str">
        <f>IF(VLOOKUP(orders[[#This Row],[Customer ID]],'Customer Info'!$A:$I,3,FALSE)=0, "N/A", VLOOKUP(orders[[#This Row],[Customer ID]],'Customer Info'!$A:$I,3,FALSE))</f>
        <v>wransonbz@ted.com</v>
      </c>
      <c r="M435" t="str">
        <f>IF(VLOOKUP(orders[[#This Row],[Customer ID]],'Customer Info'!$A:$I,4,FALSE)=0, "N/A", VLOOKUP(orders[[#This Row],[Customer ID]],'Customer Info'!$A:$I,4,FALSE))</f>
        <v>+353 (376) 165-2897</v>
      </c>
      <c r="N435" t="str">
        <f>VLOOKUP(orders[[#This Row],[Customer ID]],'Customer Info'!$A:$I,5,FALSE)</f>
        <v>012 Debra Center</v>
      </c>
      <c r="O435" t="str">
        <f>VLOOKUP(orders[[#This Row],[Customer ID]],'Customer Info'!$A:$I,6,FALSE)</f>
        <v>Kildare</v>
      </c>
      <c r="P435" t="str">
        <f>VLOOKUP(orders[[#This Row],[Customer ID]],'Customer Info'!$A:$I,7,FALSE)</f>
        <v>Ireland</v>
      </c>
      <c r="Q435" t="str">
        <f>VLOOKUP(orders[[#This Row],[Customer ID]],'Customer Info'!$A:$I,8,FALSE)</f>
        <v>R51</v>
      </c>
      <c r="R435" s="2" t="str">
        <f>VLOOKUP(orders[[#This Row],[Customer ID]],'Customer Info'!$A:$I,9,FALSE)</f>
        <v>Yes</v>
      </c>
    </row>
    <row r="436" spans="1:18" x14ac:dyDescent="0.2">
      <c r="A436" s="1" t="s">
        <v>866</v>
      </c>
      <c r="B436" s="3">
        <v>43808</v>
      </c>
      <c r="C436" t="s">
        <v>867</v>
      </c>
      <c r="D436" t="s">
        <v>66</v>
      </c>
      <c r="E436">
        <v>2</v>
      </c>
      <c r="F436" s="1" t="s">
        <v>6198</v>
      </c>
      <c r="G436" t="s">
        <v>6197</v>
      </c>
      <c r="H436">
        <v>1</v>
      </c>
      <c r="I436">
        <v>11.25</v>
      </c>
      <c r="J436" s="2">
        <v>22.5</v>
      </c>
      <c r="K436" t="str">
        <f>VLOOKUP(orders[[#This Row],[Customer ID]],'Customer Info'!$A:$I,2,FALSE)</f>
        <v>Rod Gowdie</v>
      </c>
      <c r="L436" t="str">
        <f>IF(VLOOKUP(orders[[#This Row],[Customer ID]],'Customer Info'!$A:$I,3,FALSE)=0, "N/A", VLOOKUP(orders[[#This Row],[Customer ID]],'Customer Info'!$A:$I,3,FALSE))</f>
        <v>N/A</v>
      </c>
      <c r="M436" t="str">
        <f>IF(VLOOKUP(orders[[#This Row],[Customer ID]],'Customer Info'!$A:$I,4,FALSE)=0, "N/A", VLOOKUP(orders[[#This Row],[Customer ID]],'Customer Info'!$A:$I,4,FALSE))</f>
        <v>+1 (360) 347-6756</v>
      </c>
      <c r="N436" t="str">
        <f>VLOOKUP(orders[[#This Row],[Customer ID]],'Customer Info'!$A:$I,5,FALSE)</f>
        <v>7 Hansons Trail</v>
      </c>
      <c r="O436" t="str">
        <f>VLOOKUP(orders[[#This Row],[Customer ID]],'Customer Info'!$A:$I,6,FALSE)</f>
        <v>Milwaukee</v>
      </c>
      <c r="P436" t="str">
        <f>VLOOKUP(orders[[#This Row],[Customer ID]],'Customer Info'!$A:$I,7,FALSE)</f>
        <v>United States</v>
      </c>
      <c r="Q436">
        <f>VLOOKUP(orders[[#This Row],[Customer ID]],'Customer Info'!$A:$I,8,FALSE)</f>
        <v>53277</v>
      </c>
      <c r="R436" s="2" t="str">
        <f>VLOOKUP(orders[[#This Row],[Customer ID]],'Customer Info'!$A:$I,9,FALSE)</f>
        <v>No</v>
      </c>
    </row>
    <row r="437" spans="1:18" x14ac:dyDescent="0.2">
      <c r="A437" s="1" t="s">
        <v>868</v>
      </c>
      <c r="B437" s="3">
        <v>44563</v>
      </c>
      <c r="C437" t="s">
        <v>869</v>
      </c>
      <c r="D437" t="s">
        <v>202</v>
      </c>
      <c r="E437">
        <v>6</v>
      </c>
      <c r="F437" s="1" t="s">
        <v>6201</v>
      </c>
      <c r="G437" t="s">
        <v>6197</v>
      </c>
      <c r="H437">
        <v>2.5</v>
      </c>
      <c r="I437">
        <v>33.464999999999996</v>
      </c>
      <c r="J437" s="2">
        <v>200.78999999999996</v>
      </c>
      <c r="K437" t="str">
        <f>VLOOKUP(orders[[#This Row],[Customer ID]],'Customer Info'!$A:$I,2,FALSE)</f>
        <v>Lemuel Rignold</v>
      </c>
      <c r="L437" t="str">
        <f>IF(VLOOKUP(orders[[#This Row],[Customer ID]],'Customer Info'!$A:$I,3,FALSE)=0, "N/A", VLOOKUP(orders[[#This Row],[Customer ID]],'Customer Info'!$A:$I,3,FALSE))</f>
        <v>lrignoldc1@miibeian.gov.cn</v>
      </c>
      <c r="M437" t="str">
        <f>IF(VLOOKUP(orders[[#This Row],[Customer ID]],'Customer Info'!$A:$I,4,FALSE)=0, "N/A", VLOOKUP(orders[[#This Row],[Customer ID]],'Customer Info'!$A:$I,4,FALSE))</f>
        <v>+1 (916) 472-7804</v>
      </c>
      <c r="N437" t="str">
        <f>VLOOKUP(orders[[#This Row],[Customer ID]],'Customer Info'!$A:$I,5,FALSE)</f>
        <v>15027 Mcbride Pass</v>
      </c>
      <c r="O437" t="str">
        <f>VLOOKUP(orders[[#This Row],[Customer ID]],'Customer Info'!$A:$I,6,FALSE)</f>
        <v>Sacramento</v>
      </c>
      <c r="P437" t="str">
        <f>VLOOKUP(orders[[#This Row],[Customer ID]],'Customer Info'!$A:$I,7,FALSE)</f>
        <v>United States</v>
      </c>
      <c r="Q437">
        <f>VLOOKUP(orders[[#This Row],[Customer ID]],'Customer Info'!$A:$I,8,FALSE)</f>
        <v>94250</v>
      </c>
      <c r="R437" s="2" t="str">
        <f>VLOOKUP(orders[[#This Row],[Customer ID]],'Customer Info'!$A:$I,9,FALSE)</f>
        <v>Yes</v>
      </c>
    </row>
    <row r="438" spans="1:18" x14ac:dyDescent="0.2">
      <c r="A438" s="1" t="s">
        <v>870</v>
      </c>
      <c r="B438" s="3">
        <v>43807</v>
      </c>
      <c r="C438" t="s">
        <v>871</v>
      </c>
      <c r="D438" t="s">
        <v>66</v>
      </c>
      <c r="E438">
        <v>6</v>
      </c>
      <c r="F438" s="1" t="s">
        <v>6198</v>
      </c>
      <c r="G438" t="s">
        <v>6197</v>
      </c>
      <c r="H438">
        <v>1</v>
      </c>
      <c r="I438">
        <v>11.25</v>
      </c>
      <c r="J438" s="2">
        <v>67.5</v>
      </c>
      <c r="K438" t="str">
        <f>VLOOKUP(orders[[#This Row],[Customer ID]],'Customer Info'!$A:$I,2,FALSE)</f>
        <v>Nevsa Fields</v>
      </c>
      <c r="L438" t="str">
        <f>IF(VLOOKUP(orders[[#This Row],[Customer ID]],'Customer Info'!$A:$I,3,FALSE)=0, "N/A", VLOOKUP(orders[[#This Row],[Customer ID]],'Customer Info'!$A:$I,3,FALSE))</f>
        <v>N/A</v>
      </c>
      <c r="M438" t="str">
        <f>IF(VLOOKUP(orders[[#This Row],[Customer ID]],'Customer Info'!$A:$I,4,FALSE)=0, "N/A", VLOOKUP(orders[[#This Row],[Customer ID]],'Customer Info'!$A:$I,4,FALSE))</f>
        <v>+1 (617) 535-7583</v>
      </c>
      <c r="N438" t="str">
        <f>VLOOKUP(orders[[#This Row],[Customer ID]],'Customer Info'!$A:$I,5,FALSE)</f>
        <v>09 Lotheville Place</v>
      </c>
      <c r="O438" t="str">
        <f>VLOOKUP(orders[[#This Row],[Customer ID]],'Customer Info'!$A:$I,6,FALSE)</f>
        <v>Boston</v>
      </c>
      <c r="P438" t="str">
        <f>VLOOKUP(orders[[#This Row],[Customer ID]],'Customer Info'!$A:$I,7,FALSE)</f>
        <v>United States</v>
      </c>
      <c r="Q438">
        <f>VLOOKUP(orders[[#This Row],[Customer ID]],'Customer Info'!$A:$I,8,FALSE)</f>
        <v>2298</v>
      </c>
      <c r="R438" s="2" t="str">
        <f>VLOOKUP(orders[[#This Row],[Customer ID]],'Customer Info'!$A:$I,9,FALSE)</f>
        <v>No</v>
      </c>
    </row>
    <row r="439" spans="1:18" x14ac:dyDescent="0.2">
      <c r="A439" s="1" t="s">
        <v>872</v>
      </c>
      <c r="B439" s="3">
        <v>44528</v>
      </c>
      <c r="C439" t="s">
        <v>873</v>
      </c>
      <c r="D439" t="s">
        <v>8</v>
      </c>
      <c r="E439">
        <v>1</v>
      </c>
      <c r="F439" s="1" t="s">
        <v>6200</v>
      </c>
      <c r="G439" t="s">
        <v>6197</v>
      </c>
      <c r="H439">
        <v>0.5</v>
      </c>
      <c r="I439">
        <v>8.25</v>
      </c>
      <c r="J439" s="2">
        <v>8.25</v>
      </c>
      <c r="K439" t="str">
        <f>VLOOKUP(orders[[#This Row],[Customer ID]],'Customer Info'!$A:$I,2,FALSE)</f>
        <v>Chance Rowthorn</v>
      </c>
      <c r="L439" t="str">
        <f>IF(VLOOKUP(orders[[#This Row],[Customer ID]],'Customer Info'!$A:$I,3,FALSE)=0, "N/A", VLOOKUP(orders[[#This Row],[Customer ID]],'Customer Info'!$A:$I,3,FALSE))</f>
        <v>crowthornc3@msn.com</v>
      </c>
      <c r="M439" t="str">
        <f>IF(VLOOKUP(orders[[#This Row],[Customer ID]],'Customer Info'!$A:$I,4,FALSE)=0, "N/A", VLOOKUP(orders[[#This Row],[Customer ID]],'Customer Info'!$A:$I,4,FALSE))</f>
        <v>+1 (785) 380-3311</v>
      </c>
      <c r="N439" t="str">
        <f>VLOOKUP(orders[[#This Row],[Customer ID]],'Customer Info'!$A:$I,5,FALSE)</f>
        <v>320 Rockefeller Alley</v>
      </c>
      <c r="O439" t="str">
        <f>VLOOKUP(orders[[#This Row],[Customer ID]],'Customer Info'!$A:$I,6,FALSE)</f>
        <v>Topeka</v>
      </c>
      <c r="P439" t="str">
        <f>VLOOKUP(orders[[#This Row],[Customer ID]],'Customer Info'!$A:$I,7,FALSE)</f>
        <v>United States</v>
      </c>
      <c r="Q439">
        <f>VLOOKUP(orders[[#This Row],[Customer ID]],'Customer Info'!$A:$I,8,FALSE)</f>
        <v>66622</v>
      </c>
      <c r="R439" s="2" t="str">
        <f>VLOOKUP(orders[[#This Row],[Customer ID]],'Customer Info'!$A:$I,9,FALSE)</f>
        <v>No</v>
      </c>
    </row>
    <row r="440" spans="1:18" x14ac:dyDescent="0.2">
      <c r="A440" s="1" t="s">
        <v>874</v>
      </c>
      <c r="B440" s="3">
        <v>44631</v>
      </c>
      <c r="C440" t="s">
        <v>875</v>
      </c>
      <c r="D440" t="s">
        <v>24</v>
      </c>
      <c r="E440">
        <v>2</v>
      </c>
      <c r="F440" s="1" t="s">
        <v>6201</v>
      </c>
      <c r="G440" t="s">
        <v>6199</v>
      </c>
      <c r="H440">
        <v>0.2</v>
      </c>
      <c r="I440">
        <v>4.7549999999999999</v>
      </c>
      <c r="J440" s="2">
        <v>9.51</v>
      </c>
      <c r="K440" t="str">
        <f>VLOOKUP(orders[[#This Row],[Customer ID]],'Customer Info'!$A:$I,2,FALSE)</f>
        <v>Orly Ryland</v>
      </c>
      <c r="L440" t="str">
        <f>IF(VLOOKUP(orders[[#This Row],[Customer ID]],'Customer Info'!$A:$I,3,FALSE)=0, "N/A", VLOOKUP(orders[[#This Row],[Customer ID]],'Customer Info'!$A:$I,3,FALSE))</f>
        <v>orylandc4@deviantart.com</v>
      </c>
      <c r="M440" t="str">
        <f>IF(VLOOKUP(orders[[#This Row],[Customer ID]],'Customer Info'!$A:$I,4,FALSE)=0, "N/A", VLOOKUP(orders[[#This Row],[Customer ID]],'Customer Info'!$A:$I,4,FALSE))</f>
        <v>+1 (701) 417-3513</v>
      </c>
      <c r="N440" t="str">
        <f>VLOOKUP(orders[[#This Row],[Customer ID]],'Customer Info'!$A:$I,5,FALSE)</f>
        <v>3513 Burning Wood Way</v>
      </c>
      <c r="O440" t="str">
        <f>VLOOKUP(orders[[#This Row],[Customer ID]],'Customer Info'!$A:$I,6,FALSE)</f>
        <v>Fargo</v>
      </c>
      <c r="P440" t="str">
        <f>VLOOKUP(orders[[#This Row],[Customer ID]],'Customer Info'!$A:$I,7,FALSE)</f>
        <v>United States</v>
      </c>
      <c r="Q440">
        <f>VLOOKUP(orders[[#This Row],[Customer ID]],'Customer Info'!$A:$I,8,FALSE)</f>
        <v>58122</v>
      </c>
      <c r="R440" s="2" t="str">
        <f>VLOOKUP(orders[[#This Row],[Customer ID]],'Customer Info'!$A:$I,9,FALSE)</f>
        <v>Yes</v>
      </c>
    </row>
    <row r="441" spans="1:18" x14ac:dyDescent="0.2">
      <c r="A441" s="1" t="s">
        <v>876</v>
      </c>
      <c r="B441" s="3">
        <v>44213</v>
      </c>
      <c r="C441" t="s">
        <v>877</v>
      </c>
      <c r="D441" t="s">
        <v>114</v>
      </c>
      <c r="E441">
        <v>1</v>
      </c>
      <c r="F441" s="1" t="s">
        <v>6201</v>
      </c>
      <c r="G441" t="s">
        <v>6202</v>
      </c>
      <c r="H441">
        <v>2.5</v>
      </c>
      <c r="I441">
        <v>29.784999999999997</v>
      </c>
      <c r="J441" s="2">
        <v>29.784999999999997</v>
      </c>
      <c r="K441" t="str">
        <f>VLOOKUP(orders[[#This Row],[Customer ID]],'Customer Info'!$A:$I,2,FALSE)</f>
        <v>Willabella Abramski</v>
      </c>
      <c r="L441" t="str">
        <f>IF(VLOOKUP(orders[[#This Row],[Customer ID]],'Customer Info'!$A:$I,3,FALSE)=0, "N/A", VLOOKUP(orders[[#This Row],[Customer ID]],'Customer Info'!$A:$I,3,FALSE))</f>
        <v>N/A</v>
      </c>
      <c r="M441" t="str">
        <f>IF(VLOOKUP(orders[[#This Row],[Customer ID]],'Customer Info'!$A:$I,4,FALSE)=0, "N/A", VLOOKUP(orders[[#This Row],[Customer ID]],'Customer Info'!$A:$I,4,FALSE))</f>
        <v>+1 (832) 263-0050</v>
      </c>
      <c r="N441" t="str">
        <f>VLOOKUP(orders[[#This Row],[Customer ID]],'Customer Info'!$A:$I,5,FALSE)</f>
        <v>40 Jenifer Alley</v>
      </c>
      <c r="O441" t="str">
        <f>VLOOKUP(orders[[#This Row],[Customer ID]],'Customer Info'!$A:$I,6,FALSE)</f>
        <v>Houston</v>
      </c>
      <c r="P441" t="str">
        <f>VLOOKUP(orders[[#This Row],[Customer ID]],'Customer Info'!$A:$I,7,FALSE)</f>
        <v>United States</v>
      </c>
      <c r="Q441">
        <f>VLOOKUP(orders[[#This Row],[Customer ID]],'Customer Info'!$A:$I,8,FALSE)</f>
        <v>77095</v>
      </c>
      <c r="R441" s="2" t="str">
        <f>VLOOKUP(orders[[#This Row],[Customer ID]],'Customer Info'!$A:$I,9,FALSE)</f>
        <v>No</v>
      </c>
    </row>
    <row r="442" spans="1:18" x14ac:dyDescent="0.2">
      <c r="A442" s="1" t="s">
        <v>878</v>
      </c>
      <c r="B442" s="3">
        <v>43483</v>
      </c>
      <c r="C442" t="s">
        <v>879</v>
      </c>
      <c r="D442" t="s">
        <v>128</v>
      </c>
      <c r="E442">
        <v>2</v>
      </c>
      <c r="F442" s="1" t="s">
        <v>6201</v>
      </c>
      <c r="G442" t="s">
        <v>6202</v>
      </c>
      <c r="H442">
        <v>0.5</v>
      </c>
      <c r="I442">
        <v>7.77</v>
      </c>
      <c r="J442" s="2">
        <v>15.54</v>
      </c>
      <c r="K442" t="str">
        <f>VLOOKUP(orders[[#This Row],[Customer ID]],'Customer Info'!$A:$I,2,FALSE)</f>
        <v>Morgen Seson</v>
      </c>
      <c r="L442" t="str">
        <f>IF(VLOOKUP(orders[[#This Row],[Customer ID]],'Customer Info'!$A:$I,3,FALSE)=0, "N/A", VLOOKUP(orders[[#This Row],[Customer ID]],'Customer Info'!$A:$I,3,FALSE))</f>
        <v>msesonck@census.gov</v>
      </c>
      <c r="M442" t="str">
        <f>IF(VLOOKUP(orders[[#This Row],[Customer ID]],'Customer Info'!$A:$I,4,FALSE)=0, "N/A", VLOOKUP(orders[[#This Row],[Customer ID]],'Customer Info'!$A:$I,4,FALSE))</f>
        <v>+1 (206) 642-0902</v>
      </c>
      <c r="N442" t="str">
        <f>VLOOKUP(orders[[#This Row],[Customer ID]],'Customer Info'!$A:$I,5,FALSE)</f>
        <v>92847 Schlimgen Road</v>
      </c>
      <c r="O442" t="str">
        <f>VLOOKUP(orders[[#This Row],[Customer ID]],'Customer Info'!$A:$I,6,FALSE)</f>
        <v>Seattle</v>
      </c>
      <c r="P442" t="str">
        <f>VLOOKUP(orders[[#This Row],[Customer ID]],'Customer Info'!$A:$I,7,FALSE)</f>
        <v>United States</v>
      </c>
      <c r="Q442">
        <f>VLOOKUP(orders[[#This Row],[Customer ID]],'Customer Info'!$A:$I,8,FALSE)</f>
        <v>98109</v>
      </c>
      <c r="R442" s="2" t="str">
        <f>VLOOKUP(orders[[#This Row],[Customer ID]],'Customer Info'!$A:$I,9,FALSE)</f>
        <v>No</v>
      </c>
    </row>
    <row r="443" spans="1:18" x14ac:dyDescent="0.2">
      <c r="A443" s="1" t="s">
        <v>880</v>
      </c>
      <c r="B443" s="3">
        <v>43562</v>
      </c>
      <c r="C443" t="s">
        <v>881</v>
      </c>
      <c r="D443" t="s">
        <v>181</v>
      </c>
      <c r="E443">
        <v>4</v>
      </c>
      <c r="F443" s="1" t="s">
        <v>6200</v>
      </c>
      <c r="G443" t="s">
        <v>6199</v>
      </c>
      <c r="H443">
        <v>0.5</v>
      </c>
      <c r="I443">
        <v>8.91</v>
      </c>
      <c r="J443" s="2">
        <v>35.64</v>
      </c>
      <c r="K443" t="str">
        <f>VLOOKUP(orders[[#This Row],[Customer ID]],'Customer Info'!$A:$I,2,FALSE)</f>
        <v>Chickie Ragless</v>
      </c>
      <c r="L443" t="str">
        <f>IF(VLOOKUP(orders[[#This Row],[Customer ID]],'Customer Info'!$A:$I,3,FALSE)=0, "N/A", VLOOKUP(orders[[#This Row],[Customer ID]],'Customer Info'!$A:$I,3,FALSE))</f>
        <v>craglessc7@webmd.com</v>
      </c>
      <c r="M443" t="str">
        <f>IF(VLOOKUP(orders[[#This Row],[Customer ID]],'Customer Info'!$A:$I,4,FALSE)=0, "N/A", VLOOKUP(orders[[#This Row],[Customer ID]],'Customer Info'!$A:$I,4,FALSE))</f>
        <v>+353 (736) 602-8469</v>
      </c>
      <c r="N443" t="str">
        <f>VLOOKUP(orders[[#This Row],[Customer ID]],'Customer Info'!$A:$I,5,FALSE)</f>
        <v>98053 Elmside Drive</v>
      </c>
      <c r="O443" t="str">
        <f>VLOOKUP(orders[[#This Row],[Customer ID]],'Customer Info'!$A:$I,6,FALSE)</f>
        <v>Caherconlish</v>
      </c>
      <c r="P443" t="str">
        <f>VLOOKUP(orders[[#This Row],[Customer ID]],'Customer Info'!$A:$I,7,FALSE)</f>
        <v>Ireland</v>
      </c>
      <c r="Q443" t="str">
        <f>VLOOKUP(orders[[#This Row],[Customer ID]],'Customer Info'!$A:$I,8,FALSE)</f>
        <v>F45</v>
      </c>
      <c r="R443" s="2" t="str">
        <f>VLOOKUP(orders[[#This Row],[Customer ID]],'Customer Info'!$A:$I,9,FALSE)</f>
        <v>No</v>
      </c>
    </row>
    <row r="444" spans="1:18" x14ac:dyDescent="0.2">
      <c r="A444" s="1" t="s">
        <v>882</v>
      </c>
      <c r="B444" s="3">
        <v>44230</v>
      </c>
      <c r="C444" t="s">
        <v>883</v>
      </c>
      <c r="D444" t="s">
        <v>176</v>
      </c>
      <c r="E444">
        <v>4</v>
      </c>
      <c r="F444" s="1" t="s">
        <v>6198</v>
      </c>
      <c r="G444" t="s">
        <v>6197</v>
      </c>
      <c r="H444">
        <v>2.5</v>
      </c>
      <c r="I444">
        <v>25.874999999999996</v>
      </c>
      <c r="J444" s="2">
        <v>103.49999999999999</v>
      </c>
      <c r="K444" t="str">
        <f>VLOOKUP(orders[[#This Row],[Customer ID]],'Customer Info'!$A:$I,2,FALSE)</f>
        <v>Freda Hollows</v>
      </c>
      <c r="L444" t="str">
        <f>IF(VLOOKUP(orders[[#This Row],[Customer ID]],'Customer Info'!$A:$I,3,FALSE)=0, "N/A", VLOOKUP(orders[[#This Row],[Customer ID]],'Customer Info'!$A:$I,3,FALSE))</f>
        <v>fhollowsc8@blogtalkradio.com</v>
      </c>
      <c r="M444" t="str">
        <f>IF(VLOOKUP(orders[[#This Row],[Customer ID]],'Customer Info'!$A:$I,4,FALSE)=0, "N/A", VLOOKUP(orders[[#This Row],[Customer ID]],'Customer Info'!$A:$I,4,FALSE))</f>
        <v>+1 (716) 632-6865</v>
      </c>
      <c r="N444" t="str">
        <f>VLOOKUP(orders[[#This Row],[Customer ID]],'Customer Info'!$A:$I,5,FALSE)</f>
        <v>353 Portage Center</v>
      </c>
      <c r="O444" t="str">
        <f>VLOOKUP(orders[[#This Row],[Customer ID]],'Customer Info'!$A:$I,6,FALSE)</f>
        <v>Buffalo</v>
      </c>
      <c r="P444" t="str">
        <f>VLOOKUP(orders[[#This Row],[Customer ID]],'Customer Info'!$A:$I,7,FALSE)</f>
        <v>United States</v>
      </c>
      <c r="Q444">
        <f>VLOOKUP(orders[[#This Row],[Customer ID]],'Customer Info'!$A:$I,8,FALSE)</f>
        <v>14205</v>
      </c>
      <c r="R444" s="2" t="str">
        <f>VLOOKUP(orders[[#This Row],[Customer ID]],'Customer Info'!$A:$I,9,FALSE)</f>
        <v>Yes</v>
      </c>
    </row>
    <row r="445" spans="1:18" x14ac:dyDescent="0.2">
      <c r="A445" s="1" t="s">
        <v>884</v>
      </c>
      <c r="B445" s="3">
        <v>43573</v>
      </c>
      <c r="C445" t="s">
        <v>885</v>
      </c>
      <c r="D445" t="s">
        <v>250</v>
      </c>
      <c r="E445">
        <v>3</v>
      </c>
      <c r="F445" s="1" t="s">
        <v>6200</v>
      </c>
      <c r="G445" t="s">
        <v>6202</v>
      </c>
      <c r="H445">
        <v>1</v>
      </c>
      <c r="I445">
        <v>12.15</v>
      </c>
      <c r="J445" s="2">
        <v>36.450000000000003</v>
      </c>
      <c r="K445" t="str">
        <f>VLOOKUP(orders[[#This Row],[Customer ID]],'Customer Info'!$A:$I,2,FALSE)</f>
        <v>Livy Lathleiff</v>
      </c>
      <c r="L445" t="str">
        <f>IF(VLOOKUP(orders[[#This Row],[Customer ID]],'Customer Info'!$A:$I,3,FALSE)=0, "N/A", VLOOKUP(orders[[#This Row],[Customer ID]],'Customer Info'!$A:$I,3,FALSE))</f>
        <v>llathleiffc9@nationalgeographic.com</v>
      </c>
      <c r="M445" t="str">
        <f>IF(VLOOKUP(orders[[#This Row],[Customer ID]],'Customer Info'!$A:$I,4,FALSE)=0, "N/A", VLOOKUP(orders[[#This Row],[Customer ID]],'Customer Info'!$A:$I,4,FALSE))</f>
        <v>+353 (895) 566-0110</v>
      </c>
      <c r="N445" t="str">
        <f>VLOOKUP(orders[[#This Row],[Customer ID]],'Customer Info'!$A:$I,5,FALSE)</f>
        <v>0671 Scoville Way</v>
      </c>
      <c r="O445" t="str">
        <f>VLOOKUP(orders[[#This Row],[Customer ID]],'Customer Info'!$A:$I,6,FALSE)</f>
        <v>Shankill</v>
      </c>
      <c r="P445" t="str">
        <f>VLOOKUP(orders[[#This Row],[Customer ID]],'Customer Info'!$A:$I,7,FALSE)</f>
        <v>Ireland</v>
      </c>
      <c r="Q445" t="str">
        <f>VLOOKUP(orders[[#This Row],[Customer ID]],'Customer Info'!$A:$I,8,FALSE)</f>
        <v>A98</v>
      </c>
      <c r="R445" s="2" t="str">
        <f>VLOOKUP(orders[[#This Row],[Customer ID]],'Customer Info'!$A:$I,9,FALSE)</f>
        <v>Yes</v>
      </c>
    </row>
    <row r="446" spans="1:18" x14ac:dyDescent="0.2">
      <c r="A446" s="1" t="s">
        <v>886</v>
      </c>
      <c r="B446" s="3">
        <v>44384</v>
      </c>
      <c r="C446" t="s">
        <v>887</v>
      </c>
      <c r="D446" t="s">
        <v>162</v>
      </c>
      <c r="E446">
        <v>5</v>
      </c>
      <c r="F446" s="1" t="s">
        <v>6196</v>
      </c>
      <c r="G446" t="s">
        <v>6199</v>
      </c>
      <c r="H446">
        <v>0.5</v>
      </c>
      <c r="I446">
        <v>7.169999999999999</v>
      </c>
      <c r="J446" s="2">
        <v>35.849999999999994</v>
      </c>
      <c r="K446" t="str">
        <f>VLOOKUP(orders[[#This Row],[Customer ID]],'Customer Info'!$A:$I,2,FALSE)</f>
        <v>Koralle Heads</v>
      </c>
      <c r="L446" t="str">
        <f>IF(VLOOKUP(orders[[#This Row],[Customer ID]],'Customer Info'!$A:$I,3,FALSE)=0, "N/A", VLOOKUP(orders[[#This Row],[Customer ID]],'Customer Info'!$A:$I,3,FALSE))</f>
        <v>kheadsca@jalbum.net</v>
      </c>
      <c r="M446" t="str">
        <f>IF(VLOOKUP(orders[[#This Row],[Customer ID]],'Customer Info'!$A:$I,4,FALSE)=0, "N/A", VLOOKUP(orders[[#This Row],[Customer ID]],'Customer Info'!$A:$I,4,FALSE))</f>
        <v>+1 (484) 131-2636</v>
      </c>
      <c r="N446" t="str">
        <f>VLOOKUP(orders[[#This Row],[Customer ID]],'Customer Info'!$A:$I,5,FALSE)</f>
        <v>2 Cherokee Hill</v>
      </c>
      <c r="O446" t="str">
        <f>VLOOKUP(orders[[#This Row],[Customer ID]],'Customer Info'!$A:$I,6,FALSE)</f>
        <v>Bethlehem</v>
      </c>
      <c r="P446" t="str">
        <f>VLOOKUP(orders[[#This Row],[Customer ID]],'Customer Info'!$A:$I,7,FALSE)</f>
        <v>United States</v>
      </c>
      <c r="Q446">
        <f>VLOOKUP(orders[[#This Row],[Customer ID]],'Customer Info'!$A:$I,8,FALSE)</f>
        <v>18018</v>
      </c>
      <c r="R446" s="2" t="str">
        <f>VLOOKUP(orders[[#This Row],[Customer ID]],'Customer Info'!$A:$I,9,FALSE)</f>
        <v>No</v>
      </c>
    </row>
    <row r="447" spans="1:18" x14ac:dyDescent="0.2">
      <c r="A447" s="1" t="s">
        <v>888</v>
      </c>
      <c r="B447" s="3">
        <v>44250</v>
      </c>
      <c r="C447" t="s">
        <v>889</v>
      </c>
      <c r="D447" t="s">
        <v>259</v>
      </c>
      <c r="E447">
        <v>5</v>
      </c>
      <c r="F447" s="1" t="s">
        <v>6200</v>
      </c>
      <c r="G447" t="s">
        <v>6199</v>
      </c>
      <c r="H447">
        <v>0.2</v>
      </c>
      <c r="I447">
        <v>4.4550000000000001</v>
      </c>
      <c r="J447" s="2">
        <v>22.274999999999999</v>
      </c>
      <c r="K447" t="str">
        <f>VLOOKUP(orders[[#This Row],[Customer ID]],'Customer Info'!$A:$I,2,FALSE)</f>
        <v>Theo Bowne</v>
      </c>
      <c r="L447" t="str">
        <f>IF(VLOOKUP(orders[[#This Row],[Customer ID]],'Customer Info'!$A:$I,3,FALSE)=0, "N/A", VLOOKUP(orders[[#This Row],[Customer ID]],'Customer Info'!$A:$I,3,FALSE))</f>
        <v>tbownecb@unicef.org</v>
      </c>
      <c r="M447" t="str">
        <f>IF(VLOOKUP(orders[[#This Row],[Customer ID]],'Customer Info'!$A:$I,4,FALSE)=0, "N/A", VLOOKUP(orders[[#This Row],[Customer ID]],'Customer Info'!$A:$I,4,FALSE))</f>
        <v>+353 (540) 432-8009</v>
      </c>
      <c r="N447" t="str">
        <f>VLOOKUP(orders[[#This Row],[Customer ID]],'Customer Info'!$A:$I,5,FALSE)</f>
        <v>79 Prairieview Point</v>
      </c>
      <c r="O447" t="str">
        <f>VLOOKUP(orders[[#This Row],[Customer ID]],'Customer Info'!$A:$I,6,FALSE)</f>
        <v>Watergrasshill</v>
      </c>
      <c r="P447" t="str">
        <f>VLOOKUP(orders[[#This Row],[Customer ID]],'Customer Info'!$A:$I,7,FALSE)</f>
        <v>Ireland</v>
      </c>
      <c r="Q447" t="str">
        <f>VLOOKUP(orders[[#This Row],[Customer ID]],'Customer Info'!$A:$I,8,FALSE)</f>
        <v>T56</v>
      </c>
      <c r="R447" s="2" t="str">
        <f>VLOOKUP(orders[[#This Row],[Customer ID]],'Customer Info'!$A:$I,9,FALSE)</f>
        <v>Yes</v>
      </c>
    </row>
    <row r="448" spans="1:18" x14ac:dyDescent="0.2">
      <c r="A448" s="1" t="s">
        <v>890</v>
      </c>
      <c r="B448" s="3">
        <v>44418</v>
      </c>
      <c r="C448" t="s">
        <v>891</v>
      </c>
      <c r="D448" t="s">
        <v>69</v>
      </c>
      <c r="E448">
        <v>6</v>
      </c>
      <c r="F448" s="1" t="s">
        <v>6200</v>
      </c>
      <c r="G448" t="s">
        <v>6197</v>
      </c>
      <c r="H448">
        <v>0.2</v>
      </c>
      <c r="I448">
        <v>4.125</v>
      </c>
      <c r="J448" s="2">
        <v>24.75</v>
      </c>
      <c r="K448" t="str">
        <f>VLOOKUP(orders[[#This Row],[Customer ID]],'Customer Info'!$A:$I,2,FALSE)</f>
        <v>Rasia Jacquemard</v>
      </c>
      <c r="L448" t="str">
        <f>IF(VLOOKUP(orders[[#This Row],[Customer ID]],'Customer Info'!$A:$I,3,FALSE)=0, "N/A", VLOOKUP(orders[[#This Row],[Customer ID]],'Customer Info'!$A:$I,3,FALSE))</f>
        <v>rjacquemardcc@acquirethisname.com</v>
      </c>
      <c r="M448" t="str">
        <f>IF(VLOOKUP(orders[[#This Row],[Customer ID]],'Customer Info'!$A:$I,4,FALSE)=0, "N/A", VLOOKUP(orders[[#This Row],[Customer ID]],'Customer Info'!$A:$I,4,FALSE))</f>
        <v>+353 (959) 389-1521</v>
      </c>
      <c r="N448" t="str">
        <f>VLOOKUP(orders[[#This Row],[Customer ID]],'Customer Info'!$A:$I,5,FALSE)</f>
        <v>415 Fremont Junction</v>
      </c>
      <c r="O448" t="str">
        <f>VLOOKUP(orders[[#This Row],[Customer ID]],'Customer Info'!$A:$I,6,FALSE)</f>
        <v>Monasterevin</v>
      </c>
      <c r="P448" t="str">
        <f>VLOOKUP(orders[[#This Row],[Customer ID]],'Customer Info'!$A:$I,7,FALSE)</f>
        <v>Ireland</v>
      </c>
      <c r="Q448" t="str">
        <f>VLOOKUP(orders[[#This Row],[Customer ID]],'Customer Info'!$A:$I,8,FALSE)</f>
        <v>W34</v>
      </c>
      <c r="R448" s="2" t="str">
        <f>VLOOKUP(orders[[#This Row],[Customer ID]],'Customer Info'!$A:$I,9,FALSE)</f>
        <v>No</v>
      </c>
    </row>
    <row r="449" spans="1:18" x14ac:dyDescent="0.2">
      <c r="A449" s="1" t="s">
        <v>892</v>
      </c>
      <c r="B449" s="3">
        <v>43784</v>
      </c>
      <c r="C449" t="s">
        <v>893</v>
      </c>
      <c r="D449" t="s">
        <v>202</v>
      </c>
      <c r="E449">
        <v>2</v>
      </c>
      <c r="F449" s="1" t="s">
        <v>6201</v>
      </c>
      <c r="G449" t="s">
        <v>6197</v>
      </c>
      <c r="H449">
        <v>2.5</v>
      </c>
      <c r="I449">
        <v>33.464999999999996</v>
      </c>
      <c r="J449" s="2">
        <v>66.929999999999993</v>
      </c>
      <c r="K449" t="str">
        <f>VLOOKUP(orders[[#This Row],[Customer ID]],'Customer Info'!$A:$I,2,FALSE)</f>
        <v>Kizzie Warman</v>
      </c>
      <c r="L449" t="str">
        <f>IF(VLOOKUP(orders[[#This Row],[Customer ID]],'Customer Info'!$A:$I,3,FALSE)=0, "N/A", VLOOKUP(orders[[#This Row],[Customer ID]],'Customer Info'!$A:$I,3,FALSE))</f>
        <v>kwarmancd@printfriendly.com</v>
      </c>
      <c r="M449" t="str">
        <f>IF(VLOOKUP(orders[[#This Row],[Customer ID]],'Customer Info'!$A:$I,4,FALSE)=0, "N/A", VLOOKUP(orders[[#This Row],[Customer ID]],'Customer Info'!$A:$I,4,FALSE))</f>
        <v>N/A</v>
      </c>
      <c r="N449" t="str">
        <f>VLOOKUP(orders[[#This Row],[Customer ID]],'Customer Info'!$A:$I,5,FALSE)</f>
        <v>67365 Homewood Center</v>
      </c>
      <c r="O449" t="str">
        <f>VLOOKUP(orders[[#This Row],[Customer ID]],'Customer Info'!$A:$I,6,FALSE)</f>
        <v>Sandyford</v>
      </c>
      <c r="P449" t="str">
        <f>VLOOKUP(orders[[#This Row],[Customer ID]],'Customer Info'!$A:$I,7,FALSE)</f>
        <v>Ireland</v>
      </c>
      <c r="Q449" t="str">
        <f>VLOOKUP(orders[[#This Row],[Customer ID]],'Customer Info'!$A:$I,8,FALSE)</f>
        <v>D04</v>
      </c>
      <c r="R449" s="2" t="str">
        <f>VLOOKUP(orders[[#This Row],[Customer ID]],'Customer Info'!$A:$I,9,FALSE)</f>
        <v>Yes</v>
      </c>
    </row>
    <row r="450" spans="1:18" x14ac:dyDescent="0.2">
      <c r="A450" s="1" t="s">
        <v>894</v>
      </c>
      <c r="B450" s="3">
        <v>43816</v>
      </c>
      <c r="C450" t="s">
        <v>895</v>
      </c>
      <c r="D450" t="s">
        <v>83</v>
      </c>
      <c r="E450">
        <v>1</v>
      </c>
      <c r="F450" s="1" t="s">
        <v>6201</v>
      </c>
      <c r="G450" t="s">
        <v>6197</v>
      </c>
      <c r="H450">
        <v>0.5</v>
      </c>
      <c r="I450">
        <v>8.73</v>
      </c>
      <c r="J450" s="2">
        <v>8.73</v>
      </c>
      <c r="K450" t="str">
        <f>VLOOKUP(orders[[#This Row],[Customer ID]],'Customer Info'!$A:$I,2,FALSE)</f>
        <v>Wain Cholomin</v>
      </c>
      <c r="L450" t="str">
        <f>IF(VLOOKUP(orders[[#This Row],[Customer ID]],'Customer Info'!$A:$I,3,FALSE)=0, "N/A", VLOOKUP(orders[[#This Row],[Customer ID]],'Customer Info'!$A:$I,3,FALSE))</f>
        <v>wcholomince@about.com</v>
      </c>
      <c r="M450" t="str">
        <f>IF(VLOOKUP(orders[[#This Row],[Customer ID]],'Customer Info'!$A:$I,4,FALSE)=0, "N/A", VLOOKUP(orders[[#This Row],[Customer ID]],'Customer Info'!$A:$I,4,FALSE))</f>
        <v>+44 (512) 340-9049</v>
      </c>
      <c r="N450" t="str">
        <f>VLOOKUP(orders[[#This Row],[Customer ID]],'Customer Info'!$A:$I,5,FALSE)</f>
        <v>566 Arrowood Way</v>
      </c>
      <c r="O450" t="str">
        <f>VLOOKUP(orders[[#This Row],[Customer ID]],'Customer Info'!$A:$I,6,FALSE)</f>
        <v>Birmingham</v>
      </c>
      <c r="P450" t="str">
        <f>VLOOKUP(orders[[#This Row],[Customer ID]],'Customer Info'!$A:$I,7,FALSE)</f>
        <v>United Kingdom</v>
      </c>
      <c r="Q450" t="str">
        <f>VLOOKUP(orders[[#This Row],[Customer ID]],'Customer Info'!$A:$I,8,FALSE)</f>
        <v>B12</v>
      </c>
      <c r="R450" s="2" t="str">
        <f>VLOOKUP(orders[[#This Row],[Customer ID]],'Customer Info'!$A:$I,9,FALSE)</f>
        <v>Yes</v>
      </c>
    </row>
    <row r="451" spans="1:18" x14ac:dyDescent="0.2">
      <c r="A451" s="1" t="s">
        <v>896</v>
      </c>
      <c r="B451" s="3">
        <v>43908</v>
      </c>
      <c r="C451" t="s">
        <v>897</v>
      </c>
      <c r="D451" t="s">
        <v>27</v>
      </c>
      <c r="E451">
        <v>3</v>
      </c>
      <c r="F451" s="1" t="s">
        <v>6196</v>
      </c>
      <c r="G451" t="s">
        <v>6197</v>
      </c>
      <c r="H451">
        <v>0.5</v>
      </c>
      <c r="I451">
        <v>5.97</v>
      </c>
      <c r="J451" s="2">
        <v>17.91</v>
      </c>
      <c r="K451" t="str">
        <f>VLOOKUP(orders[[#This Row],[Customer ID]],'Customer Info'!$A:$I,2,FALSE)</f>
        <v>Arleen Braidman</v>
      </c>
      <c r="L451" t="str">
        <f>IF(VLOOKUP(orders[[#This Row],[Customer ID]],'Customer Info'!$A:$I,3,FALSE)=0, "N/A", VLOOKUP(orders[[#This Row],[Customer ID]],'Customer Info'!$A:$I,3,FALSE))</f>
        <v>abraidmancf@census.gov</v>
      </c>
      <c r="M451" t="str">
        <f>IF(VLOOKUP(orders[[#This Row],[Customer ID]],'Customer Info'!$A:$I,4,FALSE)=0, "N/A", VLOOKUP(orders[[#This Row],[Customer ID]],'Customer Info'!$A:$I,4,FALSE))</f>
        <v>N/A</v>
      </c>
      <c r="N451" t="str">
        <f>VLOOKUP(orders[[#This Row],[Customer ID]],'Customer Info'!$A:$I,5,FALSE)</f>
        <v>4 Golf View Hill</v>
      </c>
      <c r="O451" t="str">
        <f>VLOOKUP(orders[[#This Row],[Customer ID]],'Customer Info'!$A:$I,6,FALSE)</f>
        <v>Phoenix</v>
      </c>
      <c r="P451" t="str">
        <f>VLOOKUP(orders[[#This Row],[Customer ID]],'Customer Info'!$A:$I,7,FALSE)</f>
        <v>United States</v>
      </c>
      <c r="Q451">
        <f>VLOOKUP(orders[[#This Row],[Customer ID]],'Customer Info'!$A:$I,8,FALSE)</f>
        <v>85099</v>
      </c>
      <c r="R451" s="2" t="str">
        <f>VLOOKUP(orders[[#This Row],[Customer ID]],'Customer Info'!$A:$I,9,FALSE)</f>
        <v>No</v>
      </c>
    </row>
    <row r="452" spans="1:18" x14ac:dyDescent="0.2">
      <c r="A452" s="1" t="s">
        <v>898</v>
      </c>
      <c r="B452" s="3">
        <v>44718</v>
      </c>
      <c r="C452" t="s">
        <v>899</v>
      </c>
      <c r="D452" t="s">
        <v>162</v>
      </c>
      <c r="E452">
        <v>1</v>
      </c>
      <c r="F452" s="1" t="s">
        <v>6196</v>
      </c>
      <c r="G452" t="s">
        <v>6199</v>
      </c>
      <c r="H452">
        <v>0.5</v>
      </c>
      <c r="I452">
        <v>7.169999999999999</v>
      </c>
      <c r="J452" s="2">
        <v>7.169999999999999</v>
      </c>
      <c r="K452" t="str">
        <f>VLOOKUP(orders[[#This Row],[Customer ID]],'Customer Info'!$A:$I,2,FALSE)</f>
        <v>Pru Durban</v>
      </c>
      <c r="L452" t="str">
        <f>IF(VLOOKUP(orders[[#This Row],[Customer ID]],'Customer Info'!$A:$I,3,FALSE)=0, "N/A", VLOOKUP(orders[[#This Row],[Customer ID]],'Customer Info'!$A:$I,3,FALSE))</f>
        <v>pdurbancg@symantec.com</v>
      </c>
      <c r="M452" t="str">
        <f>IF(VLOOKUP(orders[[#This Row],[Customer ID]],'Customer Info'!$A:$I,4,FALSE)=0, "N/A", VLOOKUP(orders[[#This Row],[Customer ID]],'Customer Info'!$A:$I,4,FALSE))</f>
        <v>+353 (709) 884-1892</v>
      </c>
      <c r="N452" t="str">
        <f>VLOOKUP(orders[[#This Row],[Customer ID]],'Customer Info'!$A:$I,5,FALSE)</f>
        <v>2 Forest Street</v>
      </c>
      <c r="O452" t="str">
        <f>VLOOKUP(orders[[#This Row],[Customer ID]],'Customer Info'!$A:$I,6,FALSE)</f>
        <v>Longford</v>
      </c>
      <c r="P452" t="str">
        <f>VLOOKUP(orders[[#This Row],[Customer ID]],'Customer Info'!$A:$I,7,FALSE)</f>
        <v>Ireland</v>
      </c>
      <c r="Q452" t="str">
        <f>VLOOKUP(orders[[#This Row],[Customer ID]],'Customer Info'!$A:$I,8,FALSE)</f>
        <v>N39</v>
      </c>
      <c r="R452" s="2" t="str">
        <f>VLOOKUP(orders[[#This Row],[Customer ID]],'Customer Info'!$A:$I,9,FALSE)</f>
        <v>No</v>
      </c>
    </row>
    <row r="453" spans="1:18" x14ac:dyDescent="0.2">
      <c r="A453" s="1" t="s">
        <v>900</v>
      </c>
      <c r="B453" s="3">
        <v>44336</v>
      </c>
      <c r="C453" t="s">
        <v>901</v>
      </c>
      <c r="D453" t="s">
        <v>106</v>
      </c>
      <c r="E453">
        <v>2</v>
      </c>
      <c r="F453" s="1" t="s">
        <v>6196</v>
      </c>
      <c r="G453" t="s">
        <v>6202</v>
      </c>
      <c r="H453">
        <v>0.2</v>
      </c>
      <c r="I453">
        <v>2.6849999999999996</v>
      </c>
      <c r="J453" s="2">
        <v>5.3699999999999992</v>
      </c>
      <c r="K453" t="str">
        <f>VLOOKUP(orders[[#This Row],[Customer ID]],'Customer Info'!$A:$I,2,FALSE)</f>
        <v>Antone Harrold</v>
      </c>
      <c r="L453" t="str">
        <f>IF(VLOOKUP(orders[[#This Row],[Customer ID]],'Customer Info'!$A:$I,3,FALSE)=0, "N/A", VLOOKUP(orders[[#This Row],[Customer ID]],'Customer Info'!$A:$I,3,FALSE))</f>
        <v>aharroldch@miibeian.gov.cn</v>
      </c>
      <c r="M453" t="str">
        <f>IF(VLOOKUP(orders[[#This Row],[Customer ID]],'Customer Info'!$A:$I,4,FALSE)=0, "N/A", VLOOKUP(orders[[#This Row],[Customer ID]],'Customer Info'!$A:$I,4,FALSE))</f>
        <v>+1 (419) 153-2104</v>
      </c>
      <c r="N453" t="str">
        <f>VLOOKUP(orders[[#This Row],[Customer ID]],'Customer Info'!$A:$I,5,FALSE)</f>
        <v>90 Kensington Road</v>
      </c>
      <c r="O453" t="str">
        <f>VLOOKUP(orders[[#This Row],[Customer ID]],'Customer Info'!$A:$I,6,FALSE)</f>
        <v>Toledo</v>
      </c>
      <c r="P453" t="str">
        <f>VLOOKUP(orders[[#This Row],[Customer ID]],'Customer Info'!$A:$I,7,FALSE)</f>
        <v>United States</v>
      </c>
      <c r="Q453">
        <f>VLOOKUP(orders[[#This Row],[Customer ID]],'Customer Info'!$A:$I,8,FALSE)</f>
        <v>43610</v>
      </c>
      <c r="R453" s="2" t="str">
        <f>VLOOKUP(orders[[#This Row],[Customer ID]],'Customer Info'!$A:$I,9,FALSE)</f>
        <v>No</v>
      </c>
    </row>
    <row r="454" spans="1:18" x14ac:dyDescent="0.2">
      <c r="A454" s="1" t="s">
        <v>902</v>
      </c>
      <c r="B454" s="3">
        <v>44207</v>
      </c>
      <c r="C454" t="s">
        <v>903</v>
      </c>
      <c r="D454" t="s">
        <v>24</v>
      </c>
      <c r="E454">
        <v>5</v>
      </c>
      <c r="F454" s="1" t="s">
        <v>6201</v>
      </c>
      <c r="G454" t="s">
        <v>6199</v>
      </c>
      <c r="H454">
        <v>0.2</v>
      </c>
      <c r="I454">
        <v>4.7549999999999999</v>
      </c>
      <c r="J454" s="2">
        <v>23.774999999999999</v>
      </c>
      <c r="K454" t="str">
        <f>VLOOKUP(orders[[#This Row],[Customer ID]],'Customer Info'!$A:$I,2,FALSE)</f>
        <v>Sim Pamphilon</v>
      </c>
      <c r="L454" t="str">
        <f>IF(VLOOKUP(orders[[#This Row],[Customer ID]],'Customer Info'!$A:$I,3,FALSE)=0, "N/A", VLOOKUP(orders[[#This Row],[Customer ID]],'Customer Info'!$A:$I,3,FALSE))</f>
        <v>spamphilonci@mlb.com</v>
      </c>
      <c r="M454" t="str">
        <f>IF(VLOOKUP(orders[[#This Row],[Customer ID]],'Customer Info'!$A:$I,4,FALSE)=0, "N/A", VLOOKUP(orders[[#This Row],[Customer ID]],'Customer Info'!$A:$I,4,FALSE))</f>
        <v>+353 (456) 630-8490</v>
      </c>
      <c r="N454" t="str">
        <f>VLOOKUP(orders[[#This Row],[Customer ID]],'Customer Info'!$A:$I,5,FALSE)</f>
        <v>36194 Susan Street</v>
      </c>
      <c r="O454" t="str">
        <f>VLOOKUP(orders[[#This Row],[Customer ID]],'Customer Info'!$A:$I,6,FALSE)</f>
        <v>Ballylinan</v>
      </c>
      <c r="P454" t="str">
        <f>VLOOKUP(orders[[#This Row],[Customer ID]],'Customer Info'!$A:$I,7,FALSE)</f>
        <v>Ireland</v>
      </c>
      <c r="Q454" t="str">
        <f>VLOOKUP(orders[[#This Row],[Customer ID]],'Customer Info'!$A:$I,8,FALSE)</f>
        <v>P56</v>
      </c>
      <c r="R454" s="2" t="str">
        <f>VLOOKUP(orders[[#This Row],[Customer ID]],'Customer Info'!$A:$I,9,FALSE)</f>
        <v>No</v>
      </c>
    </row>
    <row r="455" spans="1:18" x14ac:dyDescent="0.2">
      <c r="A455" s="1" t="s">
        <v>904</v>
      </c>
      <c r="B455" s="3">
        <v>43518</v>
      </c>
      <c r="C455" t="s">
        <v>905</v>
      </c>
      <c r="D455" t="s">
        <v>40</v>
      </c>
      <c r="E455">
        <v>2</v>
      </c>
      <c r="F455" s="1" t="s">
        <v>6196</v>
      </c>
      <c r="G455" t="s">
        <v>6202</v>
      </c>
      <c r="H455">
        <v>2.5</v>
      </c>
      <c r="I455">
        <v>20.584999999999997</v>
      </c>
      <c r="J455" s="2">
        <v>41.169999999999995</v>
      </c>
      <c r="K455" t="str">
        <f>VLOOKUP(orders[[#This Row],[Customer ID]],'Customer Info'!$A:$I,2,FALSE)</f>
        <v>Mohandis Spurden</v>
      </c>
      <c r="L455" t="str">
        <f>IF(VLOOKUP(orders[[#This Row],[Customer ID]],'Customer Info'!$A:$I,3,FALSE)=0, "N/A", VLOOKUP(orders[[#This Row],[Customer ID]],'Customer Info'!$A:$I,3,FALSE))</f>
        <v>mspurdencj@exblog.jp</v>
      </c>
      <c r="M455" t="str">
        <f>IF(VLOOKUP(orders[[#This Row],[Customer ID]],'Customer Info'!$A:$I,4,FALSE)=0, "N/A", VLOOKUP(orders[[#This Row],[Customer ID]],'Customer Info'!$A:$I,4,FALSE))</f>
        <v>+1 (704) 256-1371</v>
      </c>
      <c r="N455" t="str">
        <f>VLOOKUP(orders[[#This Row],[Customer ID]],'Customer Info'!$A:$I,5,FALSE)</f>
        <v>55290 Manufacturers Lane</v>
      </c>
      <c r="O455" t="str">
        <f>VLOOKUP(orders[[#This Row],[Customer ID]],'Customer Info'!$A:$I,6,FALSE)</f>
        <v>Charlotte</v>
      </c>
      <c r="P455" t="str">
        <f>VLOOKUP(orders[[#This Row],[Customer ID]],'Customer Info'!$A:$I,7,FALSE)</f>
        <v>United States</v>
      </c>
      <c r="Q455">
        <f>VLOOKUP(orders[[#This Row],[Customer ID]],'Customer Info'!$A:$I,8,FALSE)</f>
        <v>28210</v>
      </c>
      <c r="R455" s="2" t="str">
        <f>VLOOKUP(orders[[#This Row],[Customer ID]],'Customer Info'!$A:$I,9,FALSE)</f>
        <v>Yes</v>
      </c>
    </row>
    <row r="456" spans="1:18" x14ac:dyDescent="0.2">
      <c r="A456" s="1" t="s">
        <v>906</v>
      </c>
      <c r="B456" s="3">
        <v>44524</v>
      </c>
      <c r="C456" t="s">
        <v>879</v>
      </c>
      <c r="D456" t="s">
        <v>120</v>
      </c>
      <c r="E456">
        <v>3</v>
      </c>
      <c r="F456" s="1" t="s">
        <v>6198</v>
      </c>
      <c r="G456" t="s">
        <v>6199</v>
      </c>
      <c r="H456">
        <v>0.2</v>
      </c>
      <c r="I456">
        <v>3.8849999999999998</v>
      </c>
      <c r="J456" s="2">
        <v>11.654999999999999</v>
      </c>
      <c r="K456" t="str">
        <f>VLOOKUP(orders[[#This Row],[Customer ID]],'Customer Info'!$A:$I,2,FALSE)</f>
        <v>Morgen Seson</v>
      </c>
      <c r="L456" t="str">
        <f>IF(VLOOKUP(orders[[#This Row],[Customer ID]],'Customer Info'!$A:$I,3,FALSE)=0, "N/A", VLOOKUP(orders[[#This Row],[Customer ID]],'Customer Info'!$A:$I,3,FALSE))</f>
        <v>msesonck@census.gov</v>
      </c>
      <c r="M456" t="str">
        <f>IF(VLOOKUP(orders[[#This Row],[Customer ID]],'Customer Info'!$A:$I,4,FALSE)=0, "N/A", VLOOKUP(orders[[#This Row],[Customer ID]],'Customer Info'!$A:$I,4,FALSE))</f>
        <v>+1 (206) 642-0902</v>
      </c>
      <c r="N456" t="str">
        <f>VLOOKUP(orders[[#This Row],[Customer ID]],'Customer Info'!$A:$I,5,FALSE)</f>
        <v>92847 Schlimgen Road</v>
      </c>
      <c r="O456" t="str">
        <f>VLOOKUP(orders[[#This Row],[Customer ID]],'Customer Info'!$A:$I,6,FALSE)</f>
        <v>Seattle</v>
      </c>
      <c r="P456" t="str">
        <f>VLOOKUP(orders[[#This Row],[Customer ID]],'Customer Info'!$A:$I,7,FALSE)</f>
        <v>United States</v>
      </c>
      <c r="Q456">
        <f>VLOOKUP(orders[[#This Row],[Customer ID]],'Customer Info'!$A:$I,8,FALSE)</f>
        <v>98109</v>
      </c>
      <c r="R456" s="2" t="str">
        <f>VLOOKUP(orders[[#This Row],[Customer ID]],'Customer Info'!$A:$I,9,FALSE)</f>
        <v>No</v>
      </c>
    </row>
    <row r="457" spans="1:18" x14ac:dyDescent="0.2">
      <c r="A457" s="1" t="s">
        <v>907</v>
      </c>
      <c r="B457" s="3">
        <v>44579</v>
      </c>
      <c r="C457" t="s">
        <v>908</v>
      </c>
      <c r="D457" t="s">
        <v>88</v>
      </c>
      <c r="E457">
        <v>4</v>
      </c>
      <c r="F457" s="1" t="s">
        <v>6201</v>
      </c>
      <c r="G457" t="s">
        <v>6199</v>
      </c>
      <c r="H457">
        <v>0.5</v>
      </c>
      <c r="I457">
        <v>9.51</v>
      </c>
      <c r="J457" s="2">
        <v>38.04</v>
      </c>
      <c r="K457" t="str">
        <f>VLOOKUP(orders[[#This Row],[Customer ID]],'Customer Info'!$A:$I,2,FALSE)</f>
        <v>Nalani Pirrone</v>
      </c>
      <c r="L457" t="str">
        <f>IF(VLOOKUP(orders[[#This Row],[Customer ID]],'Customer Info'!$A:$I,3,FALSE)=0, "N/A", VLOOKUP(orders[[#This Row],[Customer ID]],'Customer Info'!$A:$I,3,FALSE))</f>
        <v>npirronecl@weibo.com</v>
      </c>
      <c r="M457" t="str">
        <f>IF(VLOOKUP(orders[[#This Row],[Customer ID]],'Customer Info'!$A:$I,4,FALSE)=0, "N/A", VLOOKUP(orders[[#This Row],[Customer ID]],'Customer Info'!$A:$I,4,FALSE))</f>
        <v>+1 (570) 223-3194</v>
      </c>
      <c r="N457" t="str">
        <f>VLOOKUP(orders[[#This Row],[Customer ID]],'Customer Info'!$A:$I,5,FALSE)</f>
        <v>1585 Bashford Center</v>
      </c>
      <c r="O457" t="str">
        <f>VLOOKUP(orders[[#This Row],[Customer ID]],'Customer Info'!$A:$I,6,FALSE)</f>
        <v>Wilkes Barre</v>
      </c>
      <c r="P457" t="str">
        <f>VLOOKUP(orders[[#This Row],[Customer ID]],'Customer Info'!$A:$I,7,FALSE)</f>
        <v>United States</v>
      </c>
      <c r="Q457">
        <f>VLOOKUP(orders[[#This Row],[Customer ID]],'Customer Info'!$A:$I,8,FALSE)</f>
        <v>18706</v>
      </c>
      <c r="R457" s="2" t="str">
        <f>VLOOKUP(orders[[#This Row],[Customer ID]],'Customer Info'!$A:$I,9,FALSE)</f>
        <v>No</v>
      </c>
    </row>
    <row r="458" spans="1:18" x14ac:dyDescent="0.2">
      <c r="A458" s="1" t="s">
        <v>909</v>
      </c>
      <c r="B458" s="3">
        <v>44421</v>
      </c>
      <c r="C458" t="s">
        <v>910</v>
      </c>
      <c r="D458" t="s">
        <v>40</v>
      </c>
      <c r="E458">
        <v>4</v>
      </c>
      <c r="F458" s="1" t="s">
        <v>6196</v>
      </c>
      <c r="G458" t="s">
        <v>6202</v>
      </c>
      <c r="H458">
        <v>2.5</v>
      </c>
      <c r="I458">
        <v>20.584999999999997</v>
      </c>
      <c r="J458" s="2">
        <v>82.339999999999989</v>
      </c>
      <c r="K458" t="str">
        <f>VLOOKUP(orders[[#This Row],[Customer ID]],'Customer Info'!$A:$I,2,FALSE)</f>
        <v>Reube Cawley</v>
      </c>
      <c r="L458" t="str">
        <f>IF(VLOOKUP(orders[[#This Row],[Customer ID]],'Customer Info'!$A:$I,3,FALSE)=0, "N/A", VLOOKUP(orders[[#This Row],[Customer ID]],'Customer Info'!$A:$I,3,FALSE))</f>
        <v>rcawleycm@yellowbook.com</v>
      </c>
      <c r="M458" t="str">
        <f>IF(VLOOKUP(orders[[#This Row],[Customer ID]],'Customer Info'!$A:$I,4,FALSE)=0, "N/A", VLOOKUP(orders[[#This Row],[Customer ID]],'Customer Info'!$A:$I,4,FALSE))</f>
        <v>N/A</v>
      </c>
      <c r="N458" t="str">
        <f>VLOOKUP(orders[[#This Row],[Customer ID]],'Customer Info'!$A:$I,5,FALSE)</f>
        <v>54210 Eagan Avenue</v>
      </c>
      <c r="O458" t="str">
        <f>VLOOKUP(orders[[#This Row],[Customer ID]],'Customer Info'!$A:$I,6,FALSE)</f>
        <v>Ballyboden</v>
      </c>
      <c r="P458" t="str">
        <f>VLOOKUP(orders[[#This Row],[Customer ID]],'Customer Info'!$A:$I,7,FALSE)</f>
        <v>Ireland</v>
      </c>
      <c r="Q458" t="str">
        <f>VLOOKUP(orders[[#This Row],[Customer ID]],'Customer Info'!$A:$I,8,FALSE)</f>
        <v>D6W</v>
      </c>
      <c r="R458" s="2" t="str">
        <f>VLOOKUP(orders[[#This Row],[Customer ID]],'Customer Info'!$A:$I,9,FALSE)</f>
        <v>Yes</v>
      </c>
    </row>
    <row r="459" spans="1:18" x14ac:dyDescent="0.2">
      <c r="A459" s="1" t="s">
        <v>911</v>
      </c>
      <c r="B459" s="3">
        <v>43841</v>
      </c>
      <c r="C459" t="s">
        <v>912</v>
      </c>
      <c r="D459" t="s">
        <v>24</v>
      </c>
      <c r="E459">
        <v>2</v>
      </c>
      <c r="F459" s="1" t="s">
        <v>6201</v>
      </c>
      <c r="G459" t="s">
        <v>6199</v>
      </c>
      <c r="H459">
        <v>0.2</v>
      </c>
      <c r="I459">
        <v>4.7549999999999999</v>
      </c>
      <c r="J459" s="2">
        <v>9.51</v>
      </c>
      <c r="K459" t="str">
        <f>VLOOKUP(orders[[#This Row],[Customer ID]],'Customer Info'!$A:$I,2,FALSE)</f>
        <v>Stan Barribal</v>
      </c>
      <c r="L459" t="str">
        <f>IF(VLOOKUP(orders[[#This Row],[Customer ID]],'Customer Info'!$A:$I,3,FALSE)=0, "N/A", VLOOKUP(orders[[#This Row],[Customer ID]],'Customer Info'!$A:$I,3,FALSE))</f>
        <v>sbarribalcn@microsoft.com</v>
      </c>
      <c r="M459" t="str">
        <f>IF(VLOOKUP(orders[[#This Row],[Customer ID]],'Customer Info'!$A:$I,4,FALSE)=0, "N/A", VLOOKUP(orders[[#This Row],[Customer ID]],'Customer Info'!$A:$I,4,FALSE))</f>
        <v>+353 (310) 256-3698</v>
      </c>
      <c r="N459" t="str">
        <f>VLOOKUP(orders[[#This Row],[Customer ID]],'Customer Info'!$A:$I,5,FALSE)</f>
        <v>6743 Cascade Drive</v>
      </c>
      <c r="O459" t="str">
        <f>VLOOKUP(orders[[#This Row],[Customer ID]],'Customer Info'!$A:$I,6,FALSE)</f>
        <v>Bagenalstown</v>
      </c>
      <c r="P459" t="str">
        <f>VLOOKUP(orders[[#This Row],[Customer ID]],'Customer Info'!$A:$I,7,FALSE)</f>
        <v>Ireland</v>
      </c>
      <c r="Q459" t="str">
        <f>VLOOKUP(orders[[#This Row],[Customer ID]],'Customer Info'!$A:$I,8,FALSE)</f>
        <v>R21</v>
      </c>
      <c r="R459" s="2" t="str">
        <f>VLOOKUP(orders[[#This Row],[Customer ID]],'Customer Info'!$A:$I,9,FALSE)</f>
        <v>Yes</v>
      </c>
    </row>
    <row r="460" spans="1:18" x14ac:dyDescent="0.2">
      <c r="A460" s="1" t="s">
        <v>913</v>
      </c>
      <c r="B460" s="3">
        <v>44017</v>
      </c>
      <c r="C460" t="s">
        <v>914</v>
      </c>
      <c r="D460" t="s">
        <v>40</v>
      </c>
      <c r="E460">
        <v>2</v>
      </c>
      <c r="F460" s="1" t="s">
        <v>6196</v>
      </c>
      <c r="G460" t="s">
        <v>6202</v>
      </c>
      <c r="H460">
        <v>2.5</v>
      </c>
      <c r="I460">
        <v>20.584999999999997</v>
      </c>
      <c r="J460" s="2">
        <v>41.169999999999995</v>
      </c>
      <c r="K460" t="str">
        <f>VLOOKUP(orders[[#This Row],[Customer ID]],'Customer Info'!$A:$I,2,FALSE)</f>
        <v>Agnes Adamides</v>
      </c>
      <c r="L460" t="str">
        <f>IF(VLOOKUP(orders[[#This Row],[Customer ID]],'Customer Info'!$A:$I,3,FALSE)=0, "N/A", VLOOKUP(orders[[#This Row],[Customer ID]],'Customer Info'!$A:$I,3,FALSE))</f>
        <v>aadamidesco@bizjournals.com</v>
      </c>
      <c r="M460" t="str">
        <f>IF(VLOOKUP(orders[[#This Row],[Customer ID]],'Customer Info'!$A:$I,4,FALSE)=0, "N/A", VLOOKUP(orders[[#This Row],[Customer ID]],'Customer Info'!$A:$I,4,FALSE))</f>
        <v>+44 (131) 485-2183</v>
      </c>
      <c r="N460" t="str">
        <f>VLOOKUP(orders[[#This Row],[Customer ID]],'Customer Info'!$A:$I,5,FALSE)</f>
        <v>6338 Arkansas Drive</v>
      </c>
      <c r="O460" t="str">
        <f>VLOOKUP(orders[[#This Row],[Customer ID]],'Customer Info'!$A:$I,6,FALSE)</f>
        <v>Liverpool</v>
      </c>
      <c r="P460" t="str">
        <f>VLOOKUP(orders[[#This Row],[Customer ID]],'Customer Info'!$A:$I,7,FALSE)</f>
        <v>United Kingdom</v>
      </c>
      <c r="Q460" t="str">
        <f>VLOOKUP(orders[[#This Row],[Customer ID]],'Customer Info'!$A:$I,8,FALSE)</f>
        <v>L74</v>
      </c>
      <c r="R460" s="2" t="str">
        <f>VLOOKUP(orders[[#This Row],[Customer ID]],'Customer Info'!$A:$I,9,FALSE)</f>
        <v>No</v>
      </c>
    </row>
    <row r="461" spans="1:18" x14ac:dyDescent="0.2">
      <c r="A461" s="1" t="s">
        <v>915</v>
      </c>
      <c r="B461" s="3">
        <v>43671</v>
      </c>
      <c r="C461" t="s">
        <v>916</v>
      </c>
      <c r="D461" t="s">
        <v>88</v>
      </c>
      <c r="E461">
        <v>5</v>
      </c>
      <c r="F461" s="1" t="s">
        <v>6201</v>
      </c>
      <c r="G461" t="s">
        <v>6199</v>
      </c>
      <c r="H461">
        <v>0.5</v>
      </c>
      <c r="I461">
        <v>9.51</v>
      </c>
      <c r="J461" s="2">
        <v>47.55</v>
      </c>
      <c r="K461" t="str">
        <f>VLOOKUP(orders[[#This Row],[Customer ID]],'Customer Info'!$A:$I,2,FALSE)</f>
        <v>Carmelita Thowes</v>
      </c>
      <c r="L461" t="str">
        <f>IF(VLOOKUP(orders[[#This Row],[Customer ID]],'Customer Info'!$A:$I,3,FALSE)=0, "N/A", VLOOKUP(orders[[#This Row],[Customer ID]],'Customer Info'!$A:$I,3,FALSE))</f>
        <v>cthowescp@craigslist.org</v>
      </c>
      <c r="M461" t="str">
        <f>IF(VLOOKUP(orders[[#This Row],[Customer ID]],'Customer Info'!$A:$I,4,FALSE)=0, "N/A", VLOOKUP(orders[[#This Row],[Customer ID]],'Customer Info'!$A:$I,4,FALSE))</f>
        <v>+1 (585) 785-2424</v>
      </c>
      <c r="N461" t="str">
        <f>VLOOKUP(orders[[#This Row],[Customer ID]],'Customer Info'!$A:$I,5,FALSE)</f>
        <v>33398 Hallows Circle</v>
      </c>
      <c r="O461" t="str">
        <f>VLOOKUP(orders[[#This Row],[Customer ID]],'Customer Info'!$A:$I,6,FALSE)</f>
        <v>Rochester</v>
      </c>
      <c r="P461" t="str">
        <f>VLOOKUP(orders[[#This Row],[Customer ID]],'Customer Info'!$A:$I,7,FALSE)</f>
        <v>United States</v>
      </c>
      <c r="Q461">
        <f>VLOOKUP(orders[[#This Row],[Customer ID]],'Customer Info'!$A:$I,8,FALSE)</f>
        <v>14652</v>
      </c>
      <c r="R461" s="2" t="str">
        <f>VLOOKUP(orders[[#This Row],[Customer ID]],'Customer Info'!$A:$I,9,FALSE)</f>
        <v>No</v>
      </c>
    </row>
    <row r="462" spans="1:18" x14ac:dyDescent="0.2">
      <c r="A462" s="1" t="s">
        <v>917</v>
      </c>
      <c r="B462" s="3">
        <v>44707</v>
      </c>
      <c r="C462" t="s">
        <v>918</v>
      </c>
      <c r="D462" t="s">
        <v>66</v>
      </c>
      <c r="E462">
        <v>4</v>
      </c>
      <c r="F462" s="1" t="s">
        <v>6198</v>
      </c>
      <c r="G462" t="s">
        <v>6197</v>
      </c>
      <c r="H462">
        <v>1</v>
      </c>
      <c r="I462">
        <v>11.25</v>
      </c>
      <c r="J462" s="2">
        <v>45</v>
      </c>
      <c r="K462" t="str">
        <f>VLOOKUP(orders[[#This Row],[Customer ID]],'Customer Info'!$A:$I,2,FALSE)</f>
        <v>Rodolfo Willoway</v>
      </c>
      <c r="L462" t="str">
        <f>IF(VLOOKUP(orders[[#This Row],[Customer ID]],'Customer Info'!$A:$I,3,FALSE)=0, "N/A", VLOOKUP(orders[[#This Row],[Customer ID]],'Customer Info'!$A:$I,3,FALSE))</f>
        <v>rwillowaycq@admin.ch</v>
      </c>
      <c r="M462" t="str">
        <f>IF(VLOOKUP(orders[[#This Row],[Customer ID]],'Customer Info'!$A:$I,4,FALSE)=0, "N/A", VLOOKUP(orders[[#This Row],[Customer ID]],'Customer Info'!$A:$I,4,FALSE))</f>
        <v>+1 (520) 126-8439</v>
      </c>
      <c r="N462" t="str">
        <f>VLOOKUP(orders[[#This Row],[Customer ID]],'Customer Info'!$A:$I,5,FALSE)</f>
        <v>58 Schlimgen Parkway</v>
      </c>
      <c r="O462" t="str">
        <f>VLOOKUP(orders[[#This Row],[Customer ID]],'Customer Info'!$A:$I,6,FALSE)</f>
        <v>Tucson</v>
      </c>
      <c r="P462" t="str">
        <f>VLOOKUP(orders[[#This Row],[Customer ID]],'Customer Info'!$A:$I,7,FALSE)</f>
        <v>United States</v>
      </c>
      <c r="Q462">
        <f>VLOOKUP(orders[[#This Row],[Customer ID]],'Customer Info'!$A:$I,8,FALSE)</f>
        <v>85754</v>
      </c>
      <c r="R462" s="2" t="str">
        <f>VLOOKUP(orders[[#This Row],[Customer ID]],'Customer Info'!$A:$I,9,FALSE)</f>
        <v>No</v>
      </c>
    </row>
    <row r="463" spans="1:18" x14ac:dyDescent="0.2">
      <c r="A463" s="1" t="s">
        <v>919</v>
      </c>
      <c r="B463" s="3">
        <v>43840</v>
      </c>
      <c r="C463" t="s">
        <v>920</v>
      </c>
      <c r="D463" t="s">
        <v>24</v>
      </c>
      <c r="E463">
        <v>5</v>
      </c>
      <c r="F463" s="1" t="s">
        <v>6201</v>
      </c>
      <c r="G463" t="s">
        <v>6199</v>
      </c>
      <c r="H463">
        <v>0.2</v>
      </c>
      <c r="I463">
        <v>4.7549999999999999</v>
      </c>
      <c r="J463" s="2">
        <v>23.774999999999999</v>
      </c>
      <c r="K463" t="str">
        <f>VLOOKUP(orders[[#This Row],[Customer ID]],'Customer Info'!$A:$I,2,FALSE)</f>
        <v>Alvis Elwin</v>
      </c>
      <c r="L463" t="str">
        <f>IF(VLOOKUP(orders[[#This Row],[Customer ID]],'Customer Info'!$A:$I,3,FALSE)=0, "N/A", VLOOKUP(orders[[#This Row],[Customer ID]],'Customer Info'!$A:$I,3,FALSE))</f>
        <v>aelwincr@privacy.gov.au</v>
      </c>
      <c r="M463" t="str">
        <f>IF(VLOOKUP(orders[[#This Row],[Customer ID]],'Customer Info'!$A:$I,4,FALSE)=0, "N/A", VLOOKUP(orders[[#This Row],[Customer ID]],'Customer Info'!$A:$I,4,FALSE))</f>
        <v>+1 (612) 244-0885</v>
      </c>
      <c r="N463" t="str">
        <f>VLOOKUP(orders[[#This Row],[Customer ID]],'Customer Info'!$A:$I,5,FALSE)</f>
        <v>26 Everett Hill</v>
      </c>
      <c r="O463" t="str">
        <f>VLOOKUP(orders[[#This Row],[Customer ID]],'Customer Info'!$A:$I,6,FALSE)</f>
        <v>Minneapolis</v>
      </c>
      <c r="P463" t="str">
        <f>VLOOKUP(orders[[#This Row],[Customer ID]],'Customer Info'!$A:$I,7,FALSE)</f>
        <v>United States</v>
      </c>
      <c r="Q463">
        <f>VLOOKUP(orders[[#This Row],[Customer ID]],'Customer Info'!$A:$I,8,FALSE)</f>
        <v>55480</v>
      </c>
      <c r="R463" s="2" t="str">
        <f>VLOOKUP(orders[[#This Row],[Customer ID]],'Customer Info'!$A:$I,9,FALSE)</f>
        <v>No</v>
      </c>
    </row>
    <row r="464" spans="1:18" x14ac:dyDescent="0.2">
      <c r="A464" s="1" t="s">
        <v>921</v>
      </c>
      <c r="B464" s="3">
        <v>43602</v>
      </c>
      <c r="C464" t="s">
        <v>922</v>
      </c>
      <c r="D464" t="s">
        <v>151</v>
      </c>
      <c r="E464">
        <v>3</v>
      </c>
      <c r="F464" s="1" t="s">
        <v>6196</v>
      </c>
      <c r="G464" t="s">
        <v>6202</v>
      </c>
      <c r="H464">
        <v>0.5</v>
      </c>
      <c r="I464">
        <v>5.3699999999999992</v>
      </c>
      <c r="J464" s="2">
        <v>16.11</v>
      </c>
      <c r="K464" t="str">
        <f>VLOOKUP(orders[[#This Row],[Customer ID]],'Customer Info'!$A:$I,2,FALSE)</f>
        <v>Araldo Bilbrook</v>
      </c>
      <c r="L464" t="str">
        <f>IF(VLOOKUP(orders[[#This Row],[Customer ID]],'Customer Info'!$A:$I,3,FALSE)=0, "N/A", VLOOKUP(orders[[#This Row],[Customer ID]],'Customer Info'!$A:$I,3,FALSE))</f>
        <v>abilbrookcs@booking.com</v>
      </c>
      <c r="M464" t="str">
        <f>IF(VLOOKUP(orders[[#This Row],[Customer ID]],'Customer Info'!$A:$I,4,FALSE)=0, "N/A", VLOOKUP(orders[[#This Row],[Customer ID]],'Customer Info'!$A:$I,4,FALSE))</f>
        <v>+353 (138) 323-3320</v>
      </c>
      <c r="N464" t="str">
        <f>VLOOKUP(orders[[#This Row],[Customer ID]],'Customer Info'!$A:$I,5,FALSE)</f>
        <v>4 Raven Alley</v>
      </c>
      <c r="O464" t="str">
        <f>VLOOKUP(orders[[#This Row],[Customer ID]],'Customer Info'!$A:$I,6,FALSE)</f>
        <v>Ashbourne</v>
      </c>
      <c r="P464" t="str">
        <f>VLOOKUP(orders[[#This Row],[Customer ID]],'Customer Info'!$A:$I,7,FALSE)</f>
        <v>Ireland</v>
      </c>
      <c r="Q464" t="str">
        <f>VLOOKUP(orders[[#This Row],[Customer ID]],'Customer Info'!$A:$I,8,FALSE)</f>
        <v>A84</v>
      </c>
      <c r="R464" s="2" t="str">
        <f>VLOOKUP(orders[[#This Row],[Customer ID]],'Customer Info'!$A:$I,9,FALSE)</f>
        <v>Yes</v>
      </c>
    </row>
    <row r="465" spans="1:18" x14ac:dyDescent="0.2">
      <c r="A465" s="1" t="s">
        <v>923</v>
      </c>
      <c r="B465" s="3">
        <v>44036</v>
      </c>
      <c r="C465" t="s">
        <v>924</v>
      </c>
      <c r="D465" t="s">
        <v>106</v>
      </c>
      <c r="E465">
        <v>4</v>
      </c>
      <c r="F465" s="1" t="s">
        <v>6196</v>
      </c>
      <c r="G465" t="s">
        <v>6202</v>
      </c>
      <c r="H465">
        <v>0.2</v>
      </c>
      <c r="I465">
        <v>2.6849999999999996</v>
      </c>
      <c r="J465" s="2">
        <v>10.739999999999998</v>
      </c>
      <c r="K465" t="str">
        <f>VLOOKUP(orders[[#This Row],[Customer ID]],'Customer Info'!$A:$I,2,FALSE)</f>
        <v>Ransell McKall</v>
      </c>
      <c r="L465" t="str">
        <f>IF(VLOOKUP(orders[[#This Row],[Customer ID]],'Customer Info'!$A:$I,3,FALSE)=0, "N/A", VLOOKUP(orders[[#This Row],[Customer ID]],'Customer Info'!$A:$I,3,FALSE))</f>
        <v>rmckallct@sakura.ne.jp</v>
      </c>
      <c r="M465" t="str">
        <f>IF(VLOOKUP(orders[[#This Row],[Customer ID]],'Customer Info'!$A:$I,4,FALSE)=0, "N/A", VLOOKUP(orders[[#This Row],[Customer ID]],'Customer Info'!$A:$I,4,FALSE))</f>
        <v>+44 (841) 988-2775</v>
      </c>
      <c r="N465" t="str">
        <f>VLOOKUP(orders[[#This Row],[Customer ID]],'Customer Info'!$A:$I,5,FALSE)</f>
        <v>451 Nevada Terrace</v>
      </c>
      <c r="O465" t="str">
        <f>VLOOKUP(orders[[#This Row],[Customer ID]],'Customer Info'!$A:$I,6,FALSE)</f>
        <v>Bristol</v>
      </c>
      <c r="P465" t="str">
        <f>VLOOKUP(orders[[#This Row],[Customer ID]],'Customer Info'!$A:$I,7,FALSE)</f>
        <v>United Kingdom</v>
      </c>
      <c r="Q465" t="str">
        <f>VLOOKUP(orders[[#This Row],[Customer ID]],'Customer Info'!$A:$I,8,FALSE)</f>
        <v>BS41</v>
      </c>
      <c r="R465" s="2" t="str">
        <f>VLOOKUP(orders[[#This Row],[Customer ID]],'Customer Info'!$A:$I,9,FALSE)</f>
        <v>Yes</v>
      </c>
    </row>
    <row r="466" spans="1:18" x14ac:dyDescent="0.2">
      <c r="A466" s="1" t="s">
        <v>925</v>
      </c>
      <c r="B466" s="3">
        <v>44124</v>
      </c>
      <c r="C466" t="s">
        <v>926</v>
      </c>
      <c r="D466" t="s">
        <v>32</v>
      </c>
      <c r="E466">
        <v>5</v>
      </c>
      <c r="F466" s="1" t="s">
        <v>6198</v>
      </c>
      <c r="G466" t="s">
        <v>6202</v>
      </c>
      <c r="H466">
        <v>1</v>
      </c>
      <c r="I466">
        <v>9.9499999999999993</v>
      </c>
      <c r="J466" s="2">
        <v>49.75</v>
      </c>
      <c r="K466" t="str">
        <f>VLOOKUP(orders[[#This Row],[Customer ID]],'Customer Info'!$A:$I,2,FALSE)</f>
        <v>Borg Daile</v>
      </c>
      <c r="L466" t="str">
        <f>IF(VLOOKUP(orders[[#This Row],[Customer ID]],'Customer Info'!$A:$I,3,FALSE)=0, "N/A", VLOOKUP(orders[[#This Row],[Customer ID]],'Customer Info'!$A:$I,3,FALSE))</f>
        <v>bdailecu@vistaprint.com</v>
      </c>
      <c r="M466" t="str">
        <f>IF(VLOOKUP(orders[[#This Row],[Customer ID]],'Customer Info'!$A:$I,4,FALSE)=0, "N/A", VLOOKUP(orders[[#This Row],[Customer ID]],'Customer Info'!$A:$I,4,FALSE))</f>
        <v>+1 (770) 330-7785</v>
      </c>
      <c r="N466" t="str">
        <f>VLOOKUP(orders[[#This Row],[Customer ID]],'Customer Info'!$A:$I,5,FALSE)</f>
        <v>385 Corben Parkway</v>
      </c>
      <c r="O466" t="str">
        <f>VLOOKUP(orders[[#This Row],[Customer ID]],'Customer Info'!$A:$I,6,FALSE)</f>
        <v>Atlanta</v>
      </c>
      <c r="P466" t="str">
        <f>VLOOKUP(orders[[#This Row],[Customer ID]],'Customer Info'!$A:$I,7,FALSE)</f>
        <v>United States</v>
      </c>
      <c r="Q466">
        <f>VLOOKUP(orders[[#This Row],[Customer ID]],'Customer Info'!$A:$I,8,FALSE)</f>
        <v>31119</v>
      </c>
      <c r="R466" s="2" t="str">
        <f>VLOOKUP(orders[[#This Row],[Customer ID]],'Customer Info'!$A:$I,9,FALSE)</f>
        <v>Yes</v>
      </c>
    </row>
    <row r="467" spans="1:18" x14ac:dyDescent="0.2">
      <c r="A467" s="1" t="s">
        <v>927</v>
      </c>
      <c r="B467" s="3">
        <v>43730</v>
      </c>
      <c r="C467" t="s">
        <v>928</v>
      </c>
      <c r="D467" t="s">
        <v>14</v>
      </c>
      <c r="E467">
        <v>2</v>
      </c>
      <c r="F467" s="1" t="s">
        <v>6200</v>
      </c>
      <c r="G467" t="s">
        <v>6197</v>
      </c>
      <c r="H467">
        <v>1</v>
      </c>
      <c r="I467">
        <v>13.75</v>
      </c>
      <c r="J467" s="2">
        <v>27.5</v>
      </c>
      <c r="K467" t="str">
        <f>VLOOKUP(orders[[#This Row],[Customer ID]],'Customer Info'!$A:$I,2,FALSE)</f>
        <v>Adolphe Treherne</v>
      </c>
      <c r="L467" t="str">
        <f>IF(VLOOKUP(orders[[#This Row],[Customer ID]],'Customer Info'!$A:$I,3,FALSE)=0, "N/A", VLOOKUP(orders[[#This Row],[Customer ID]],'Customer Info'!$A:$I,3,FALSE))</f>
        <v>atrehernecv@state.tx.us</v>
      </c>
      <c r="M467" t="str">
        <f>IF(VLOOKUP(orders[[#This Row],[Customer ID]],'Customer Info'!$A:$I,4,FALSE)=0, "N/A", VLOOKUP(orders[[#This Row],[Customer ID]],'Customer Info'!$A:$I,4,FALSE))</f>
        <v>+353 (860) 359-7907</v>
      </c>
      <c r="N467" t="str">
        <f>VLOOKUP(orders[[#This Row],[Customer ID]],'Customer Info'!$A:$I,5,FALSE)</f>
        <v>66 Sundown Place</v>
      </c>
      <c r="O467" t="str">
        <f>VLOOKUP(orders[[#This Row],[Customer ID]],'Customer Info'!$A:$I,6,FALSE)</f>
        <v>Farranacoush</v>
      </c>
      <c r="P467" t="str">
        <f>VLOOKUP(orders[[#This Row],[Customer ID]],'Customer Info'!$A:$I,7,FALSE)</f>
        <v>Ireland</v>
      </c>
      <c r="Q467" t="str">
        <f>VLOOKUP(orders[[#This Row],[Customer ID]],'Customer Info'!$A:$I,8,FALSE)</f>
        <v>P81</v>
      </c>
      <c r="R467" s="2" t="str">
        <f>VLOOKUP(orders[[#This Row],[Customer ID]],'Customer Info'!$A:$I,9,FALSE)</f>
        <v>No</v>
      </c>
    </row>
    <row r="468" spans="1:18" x14ac:dyDescent="0.2">
      <c r="A468" s="1" t="s">
        <v>929</v>
      </c>
      <c r="B468" s="3">
        <v>43989</v>
      </c>
      <c r="C468" t="s">
        <v>930</v>
      </c>
      <c r="D468" t="s">
        <v>114</v>
      </c>
      <c r="E468">
        <v>4</v>
      </c>
      <c r="F468" s="1" t="s">
        <v>6201</v>
      </c>
      <c r="G468" t="s">
        <v>6202</v>
      </c>
      <c r="H468">
        <v>2.5</v>
      </c>
      <c r="I468">
        <v>29.784999999999997</v>
      </c>
      <c r="J468" s="2">
        <v>119.13999999999999</v>
      </c>
      <c r="K468" t="str">
        <f>VLOOKUP(orders[[#This Row],[Customer ID]],'Customer Info'!$A:$I,2,FALSE)</f>
        <v>Annetta Brentnall</v>
      </c>
      <c r="L468" t="str">
        <f>IF(VLOOKUP(orders[[#This Row],[Customer ID]],'Customer Info'!$A:$I,3,FALSE)=0, "N/A", VLOOKUP(orders[[#This Row],[Customer ID]],'Customer Info'!$A:$I,3,FALSE))</f>
        <v>abrentnallcw@biglobe.ne.jp</v>
      </c>
      <c r="M468" t="str">
        <f>IF(VLOOKUP(orders[[#This Row],[Customer ID]],'Customer Info'!$A:$I,4,FALSE)=0, "N/A", VLOOKUP(orders[[#This Row],[Customer ID]],'Customer Info'!$A:$I,4,FALSE))</f>
        <v>+44 (373) 897-1797</v>
      </c>
      <c r="N468" t="str">
        <f>VLOOKUP(orders[[#This Row],[Customer ID]],'Customer Info'!$A:$I,5,FALSE)</f>
        <v>00 Ludington Pass</v>
      </c>
      <c r="O468" t="str">
        <f>VLOOKUP(orders[[#This Row],[Customer ID]],'Customer Info'!$A:$I,6,FALSE)</f>
        <v>East End</v>
      </c>
      <c r="P468" t="str">
        <f>VLOOKUP(orders[[#This Row],[Customer ID]],'Customer Info'!$A:$I,7,FALSE)</f>
        <v>United Kingdom</v>
      </c>
      <c r="Q468" t="str">
        <f>VLOOKUP(orders[[#This Row],[Customer ID]],'Customer Info'!$A:$I,8,FALSE)</f>
        <v>BH21</v>
      </c>
      <c r="R468" s="2" t="str">
        <f>VLOOKUP(orders[[#This Row],[Customer ID]],'Customer Info'!$A:$I,9,FALSE)</f>
        <v>No</v>
      </c>
    </row>
    <row r="469" spans="1:18" x14ac:dyDescent="0.2">
      <c r="A469" s="1" t="s">
        <v>931</v>
      </c>
      <c r="B469" s="3">
        <v>43814</v>
      </c>
      <c r="C469" t="s">
        <v>932</v>
      </c>
      <c r="D469" t="s">
        <v>40</v>
      </c>
      <c r="E469">
        <v>1</v>
      </c>
      <c r="F469" s="1" t="s">
        <v>6196</v>
      </c>
      <c r="G469" t="s">
        <v>6202</v>
      </c>
      <c r="H469">
        <v>2.5</v>
      </c>
      <c r="I469">
        <v>20.584999999999997</v>
      </c>
      <c r="J469" s="2">
        <v>20.584999999999997</v>
      </c>
      <c r="K469" t="str">
        <f>VLOOKUP(orders[[#This Row],[Customer ID]],'Customer Info'!$A:$I,2,FALSE)</f>
        <v>Dick Drinkall</v>
      </c>
      <c r="L469" t="str">
        <f>IF(VLOOKUP(orders[[#This Row],[Customer ID]],'Customer Info'!$A:$I,3,FALSE)=0, "N/A", VLOOKUP(orders[[#This Row],[Customer ID]],'Customer Info'!$A:$I,3,FALSE))</f>
        <v>ddrinkallcx@psu.edu</v>
      </c>
      <c r="M469" t="str">
        <f>IF(VLOOKUP(orders[[#This Row],[Customer ID]],'Customer Info'!$A:$I,4,FALSE)=0, "N/A", VLOOKUP(orders[[#This Row],[Customer ID]],'Customer Info'!$A:$I,4,FALSE))</f>
        <v>+1 (865) 407-3871</v>
      </c>
      <c r="N469" t="str">
        <f>VLOOKUP(orders[[#This Row],[Customer ID]],'Customer Info'!$A:$I,5,FALSE)</f>
        <v>82460 Grover Parkway</v>
      </c>
      <c r="O469" t="str">
        <f>VLOOKUP(orders[[#This Row],[Customer ID]],'Customer Info'!$A:$I,6,FALSE)</f>
        <v>Knoxville</v>
      </c>
      <c r="P469" t="str">
        <f>VLOOKUP(orders[[#This Row],[Customer ID]],'Customer Info'!$A:$I,7,FALSE)</f>
        <v>United States</v>
      </c>
      <c r="Q469">
        <f>VLOOKUP(orders[[#This Row],[Customer ID]],'Customer Info'!$A:$I,8,FALSE)</f>
        <v>37939</v>
      </c>
      <c r="R469" s="2" t="str">
        <f>VLOOKUP(orders[[#This Row],[Customer ID]],'Customer Info'!$A:$I,9,FALSE)</f>
        <v>Yes</v>
      </c>
    </row>
    <row r="470" spans="1:18" x14ac:dyDescent="0.2">
      <c r="A470" s="1" t="s">
        <v>933</v>
      </c>
      <c r="B470" s="3">
        <v>44171</v>
      </c>
      <c r="C470" t="s">
        <v>934</v>
      </c>
      <c r="D470" t="s">
        <v>59</v>
      </c>
      <c r="E470">
        <v>3</v>
      </c>
      <c r="F470" s="1" t="s">
        <v>6198</v>
      </c>
      <c r="G470" t="s">
        <v>6202</v>
      </c>
      <c r="H470">
        <v>0.2</v>
      </c>
      <c r="I470">
        <v>2.9849999999999999</v>
      </c>
      <c r="J470" s="2">
        <v>8.9550000000000001</v>
      </c>
      <c r="K470" t="str">
        <f>VLOOKUP(orders[[#This Row],[Customer ID]],'Customer Info'!$A:$I,2,FALSE)</f>
        <v>Dagny Kornel</v>
      </c>
      <c r="L470" t="str">
        <f>IF(VLOOKUP(orders[[#This Row],[Customer ID]],'Customer Info'!$A:$I,3,FALSE)=0, "N/A", VLOOKUP(orders[[#This Row],[Customer ID]],'Customer Info'!$A:$I,3,FALSE))</f>
        <v>dkornelcy@cyberchimps.com</v>
      </c>
      <c r="M470" t="str">
        <f>IF(VLOOKUP(orders[[#This Row],[Customer ID]],'Customer Info'!$A:$I,4,FALSE)=0, "N/A", VLOOKUP(orders[[#This Row],[Customer ID]],'Customer Info'!$A:$I,4,FALSE))</f>
        <v>+1 (989) 565-9120</v>
      </c>
      <c r="N470" t="str">
        <f>VLOOKUP(orders[[#This Row],[Customer ID]],'Customer Info'!$A:$I,5,FALSE)</f>
        <v>60360 Killdeer Alley</v>
      </c>
      <c r="O470" t="str">
        <f>VLOOKUP(orders[[#This Row],[Customer ID]],'Customer Info'!$A:$I,6,FALSE)</f>
        <v>Saginaw</v>
      </c>
      <c r="P470" t="str">
        <f>VLOOKUP(orders[[#This Row],[Customer ID]],'Customer Info'!$A:$I,7,FALSE)</f>
        <v>United States</v>
      </c>
      <c r="Q470">
        <f>VLOOKUP(orders[[#This Row],[Customer ID]],'Customer Info'!$A:$I,8,FALSE)</f>
        <v>48604</v>
      </c>
      <c r="R470" s="2" t="str">
        <f>VLOOKUP(orders[[#This Row],[Customer ID]],'Customer Info'!$A:$I,9,FALSE)</f>
        <v>Yes</v>
      </c>
    </row>
    <row r="471" spans="1:18" x14ac:dyDescent="0.2">
      <c r="A471" s="1" t="s">
        <v>935</v>
      </c>
      <c r="B471" s="3">
        <v>44536</v>
      </c>
      <c r="C471" t="s">
        <v>936</v>
      </c>
      <c r="D471" t="s">
        <v>77</v>
      </c>
      <c r="E471">
        <v>1</v>
      </c>
      <c r="F471" s="1" t="s">
        <v>6198</v>
      </c>
      <c r="G471" t="s">
        <v>6202</v>
      </c>
      <c r="H471">
        <v>0.5</v>
      </c>
      <c r="I471">
        <v>5.97</v>
      </c>
      <c r="J471" s="2">
        <v>5.97</v>
      </c>
      <c r="K471" t="str">
        <f>VLOOKUP(orders[[#This Row],[Customer ID]],'Customer Info'!$A:$I,2,FALSE)</f>
        <v>Rhona Lequeux</v>
      </c>
      <c r="L471" t="str">
        <f>IF(VLOOKUP(orders[[#This Row],[Customer ID]],'Customer Info'!$A:$I,3,FALSE)=0, "N/A", VLOOKUP(orders[[#This Row],[Customer ID]],'Customer Info'!$A:$I,3,FALSE))</f>
        <v>rlequeuxcz@newyorker.com</v>
      </c>
      <c r="M471" t="str">
        <f>IF(VLOOKUP(orders[[#This Row],[Customer ID]],'Customer Info'!$A:$I,4,FALSE)=0, "N/A", VLOOKUP(orders[[#This Row],[Customer ID]],'Customer Info'!$A:$I,4,FALSE))</f>
        <v>+1 (904) 161-6088</v>
      </c>
      <c r="N471" t="str">
        <f>VLOOKUP(orders[[#This Row],[Customer ID]],'Customer Info'!$A:$I,5,FALSE)</f>
        <v>093 Mayfield Place</v>
      </c>
      <c r="O471" t="str">
        <f>VLOOKUP(orders[[#This Row],[Customer ID]],'Customer Info'!$A:$I,6,FALSE)</f>
        <v>Saint Augustine</v>
      </c>
      <c r="P471" t="str">
        <f>VLOOKUP(orders[[#This Row],[Customer ID]],'Customer Info'!$A:$I,7,FALSE)</f>
        <v>United States</v>
      </c>
      <c r="Q471">
        <f>VLOOKUP(orders[[#This Row],[Customer ID]],'Customer Info'!$A:$I,8,FALSE)</f>
        <v>32092</v>
      </c>
      <c r="R471" s="2" t="str">
        <f>VLOOKUP(orders[[#This Row],[Customer ID]],'Customer Info'!$A:$I,9,FALSE)</f>
        <v>No</v>
      </c>
    </row>
    <row r="472" spans="1:18" x14ac:dyDescent="0.2">
      <c r="A472" s="1" t="s">
        <v>937</v>
      </c>
      <c r="B472" s="3">
        <v>44023</v>
      </c>
      <c r="C472" t="s">
        <v>938</v>
      </c>
      <c r="D472" t="s">
        <v>14</v>
      </c>
      <c r="E472">
        <v>3</v>
      </c>
      <c r="F472" s="1" t="s">
        <v>6200</v>
      </c>
      <c r="G472" t="s">
        <v>6197</v>
      </c>
      <c r="H472">
        <v>1</v>
      </c>
      <c r="I472">
        <v>13.75</v>
      </c>
      <c r="J472" s="2">
        <v>41.25</v>
      </c>
      <c r="K472" t="str">
        <f>VLOOKUP(orders[[#This Row],[Customer ID]],'Customer Info'!$A:$I,2,FALSE)</f>
        <v>Julius Mccaull</v>
      </c>
      <c r="L472" t="str">
        <f>IF(VLOOKUP(orders[[#This Row],[Customer ID]],'Customer Info'!$A:$I,3,FALSE)=0, "N/A", VLOOKUP(orders[[#This Row],[Customer ID]],'Customer Info'!$A:$I,3,FALSE))</f>
        <v>jmccaulld0@parallels.com</v>
      </c>
      <c r="M472" t="str">
        <f>IF(VLOOKUP(orders[[#This Row],[Customer ID]],'Customer Info'!$A:$I,4,FALSE)=0, "N/A", VLOOKUP(orders[[#This Row],[Customer ID]],'Customer Info'!$A:$I,4,FALSE))</f>
        <v>N/A</v>
      </c>
      <c r="N472" t="str">
        <f>VLOOKUP(orders[[#This Row],[Customer ID]],'Customer Info'!$A:$I,5,FALSE)</f>
        <v>89 Gulseth Circle</v>
      </c>
      <c r="O472" t="str">
        <f>VLOOKUP(orders[[#This Row],[Customer ID]],'Customer Info'!$A:$I,6,FALSE)</f>
        <v>San Rafael</v>
      </c>
      <c r="P472" t="str">
        <f>VLOOKUP(orders[[#This Row],[Customer ID]],'Customer Info'!$A:$I,7,FALSE)</f>
        <v>United States</v>
      </c>
      <c r="Q472">
        <f>VLOOKUP(orders[[#This Row],[Customer ID]],'Customer Info'!$A:$I,8,FALSE)</f>
        <v>94913</v>
      </c>
      <c r="R472" s="2" t="str">
        <f>VLOOKUP(orders[[#This Row],[Customer ID]],'Customer Info'!$A:$I,9,FALSE)</f>
        <v>Yes</v>
      </c>
    </row>
    <row r="473" spans="1:18" x14ac:dyDescent="0.2">
      <c r="A473" s="1" t="s">
        <v>939</v>
      </c>
      <c r="B473" s="3">
        <v>44375</v>
      </c>
      <c r="C473" t="s">
        <v>940</v>
      </c>
      <c r="D473" t="s">
        <v>259</v>
      </c>
      <c r="E473">
        <v>5</v>
      </c>
      <c r="F473" s="1" t="s">
        <v>6200</v>
      </c>
      <c r="G473" t="s">
        <v>6199</v>
      </c>
      <c r="H473">
        <v>0.2</v>
      </c>
      <c r="I473">
        <v>4.4550000000000001</v>
      </c>
      <c r="J473" s="2">
        <v>22.274999999999999</v>
      </c>
      <c r="K473" t="str">
        <f>VLOOKUP(orders[[#This Row],[Customer ID]],'Customer Info'!$A:$I,2,FALSE)</f>
        <v>Ailey Brash</v>
      </c>
      <c r="L473" t="str">
        <f>IF(VLOOKUP(orders[[#This Row],[Customer ID]],'Customer Info'!$A:$I,3,FALSE)=0, "N/A", VLOOKUP(orders[[#This Row],[Customer ID]],'Customer Info'!$A:$I,3,FALSE))</f>
        <v>abrashda@plala.or.jp</v>
      </c>
      <c r="M473" t="str">
        <f>IF(VLOOKUP(orders[[#This Row],[Customer ID]],'Customer Info'!$A:$I,4,FALSE)=0, "N/A", VLOOKUP(orders[[#This Row],[Customer ID]],'Customer Info'!$A:$I,4,FALSE))</f>
        <v>+1 (917) 544-7136</v>
      </c>
      <c r="N473" t="str">
        <f>VLOOKUP(orders[[#This Row],[Customer ID]],'Customer Info'!$A:$I,5,FALSE)</f>
        <v>64700 Eagan Crossing</v>
      </c>
      <c r="O473" t="str">
        <f>VLOOKUP(orders[[#This Row],[Customer ID]],'Customer Info'!$A:$I,6,FALSE)</f>
        <v>Flushing</v>
      </c>
      <c r="P473" t="str">
        <f>VLOOKUP(orders[[#This Row],[Customer ID]],'Customer Info'!$A:$I,7,FALSE)</f>
        <v>United States</v>
      </c>
      <c r="Q473">
        <f>VLOOKUP(orders[[#This Row],[Customer ID]],'Customer Info'!$A:$I,8,FALSE)</f>
        <v>11388</v>
      </c>
      <c r="R473" s="2" t="str">
        <f>VLOOKUP(orders[[#This Row],[Customer ID]],'Customer Info'!$A:$I,9,FALSE)</f>
        <v>Yes</v>
      </c>
    </row>
    <row r="474" spans="1:18" x14ac:dyDescent="0.2">
      <c r="A474" s="1" t="s">
        <v>941</v>
      </c>
      <c r="B474" s="3">
        <v>44656</v>
      </c>
      <c r="C474" t="s">
        <v>942</v>
      </c>
      <c r="D474" t="s">
        <v>72</v>
      </c>
      <c r="E474">
        <v>1</v>
      </c>
      <c r="F474" s="1" t="s">
        <v>6198</v>
      </c>
      <c r="G474" t="s">
        <v>6197</v>
      </c>
      <c r="H474">
        <v>0.5</v>
      </c>
      <c r="I474">
        <v>6.75</v>
      </c>
      <c r="J474" s="2">
        <v>6.75</v>
      </c>
      <c r="K474" t="str">
        <f>VLOOKUP(orders[[#This Row],[Customer ID]],'Customer Info'!$A:$I,2,FALSE)</f>
        <v>Alberto Hutchinson</v>
      </c>
      <c r="L474" t="str">
        <f>IF(VLOOKUP(orders[[#This Row],[Customer ID]],'Customer Info'!$A:$I,3,FALSE)=0, "N/A", VLOOKUP(orders[[#This Row],[Customer ID]],'Customer Info'!$A:$I,3,FALSE))</f>
        <v>ahutchinsond2@imgur.com</v>
      </c>
      <c r="M474" t="str">
        <f>IF(VLOOKUP(orders[[#This Row],[Customer ID]],'Customer Info'!$A:$I,4,FALSE)=0, "N/A", VLOOKUP(orders[[#This Row],[Customer ID]],'Customer Info'!$A:$I,4,FALSE))</f>
        <v>+1 (404) 775-3251</v>
      </c>
      <c r="N474" t="str">
        <f>VLOOKUP(orders[[#This Row],[Customer ID]],'Customer Info'!$A:$I,5,FALSE)</f>
        <v>327 Erie Way</v>
      </c>
      <c r="O474" t="str">
        <f>VLOOKUP(orders[[#This Row],[Customer ID]],'Customer Info'!$A:$I,6,FALSE)</f>
        <v>Lawrenceville</v>
      </c>
      <c r="P474" t="str">
        <f>VLOOKUP(orders[[#This Row],[Customer ID]],'Customer Info'!$A:$I,7,FALSE)</f>
        <v>United States</v>
      </c>
      <c r="Q474">
        <f>VLOOKUP(orders[[#This Row],[Customer ID]],'Customer Info'!$A:$I,8,FALSE)</f>
        <v>30045</v>
      </c>
      <c r="R474" s="2" t="str">
        <f>VLOOKUP(orders[[#This Row],[Customer ID]],'Customer Info'!$A:$I,9,FALSE)</f>
        <v>Yes</v>
      </c>
    </row>
    <row r="475" spans="1:18" x14ac:dyDescent="0.2">
      <c r="A475" s="1" t="s">
        <v>943</v>
      </c>
      <c r="B475" s="3">
        <v>44644</v>
      </c>
      <c r="C475" t="s">
        <v>944</v>
      </c>
      <c r="D475" t="s">
        <v>202</v>
      </c>
      <c r="E475">
        <v>4</v>
      </c>
      <c r="F475" s="1" t="s">
        <v>6201</v>
      </c>
      <c r="G475" t="s">
        <v>6197</v>
      </c>
      <c r="H475">
        <v>2.5</v>
      </c>
      <c r="I475">
        <v>33.464999999999996</v>
      </c>
      <c r="J475" s="2">
        <v>133.85999999999999</v>
      </c>
      <c r="K475" t="str">
        <f>VLOOKUP(orders[[#This Row],[Customer ID]],'Customer Info'!$A:$I,2,FALSE)</f>
        <v>Lamond Gheeraert</v>
      </c>
      <c r="L475" t="str">
        <f>IF(VLOOKUP(orders[[#This Row],[Customer ID]],'Customer Info'!$A:$I,3,FALSE)=0, "N/A", VLOOKUP(orders[[#This Row],[Customer ID]],'Customer Info'!$A:$I,3,FALSE))</f>
        <v>N/A</v>
      </c>
      <c r="M475" t="str">
        <f>IF(VLOOKUP(orders[[#This Row],[Customer ID]],'Customer Info'!$A:$I,4,FALSE)=0, "N/A", VLOOKUP(orders[[#This Row],[Customer ID]],'Customer Info'!$A:$I,4,FALSE))</f>
        <v>+1 (785) 654-9564</v>
      </c>
      <c r="N475" t="str">
        <f>VLOOKUP(orders[[#This Row],[Customer ID]],'Customer Info'!$A:$I,5,FALSE)</f>
        <v>02354 Melvin Parkway</v>
      </c>
      <c r="O475" t="str">
        <f>VLOOKUP(orders[[#This Row],[Customer ID]],'Customer Info'!$A:$I,6,FALSE)</f>
        <v>Topeka</v>
      </c>
      <c r="P475" t="str">
        <f>VLOOKUP(orders[[#This Row],[Customer ID]],'Customer Info'!$A:$I,7,FALSE)</f>
        <v>United States</v>
      </c>
      <c r="Q475">
        <f>VLOOKUP(orders[[#This Row],[Customer ID]],'Customer Info'!$A:$I,8,FALSE)</f>
        <v>66622</v>
      </c>
      <c r="R475" s="2" t="str">
        <f>VLOOKUP(orders[[#This Row],[Customer ID]],'Customer Info'!$A:$I,9,FALSE)</f>
        <v>Yes</v>
      </c>
    </row>
    <row r="476" spans="1:18" x14ac:dyDescent="0.2">
      <c r="A476" s="1" t="s">
        <v>945</v>
      </c>
      <c r="B476" s="3">
        <v>43869</v>
      </c>
      <c r="C476" t="s">
        <v>946</v>
      </c>
      <c r="D476" t="s">
        <v>59</v>
      </c>
      <c r="E476">
        <v>2</v>
      </c>
      <c r="F476" s="1" t="s">
        <v>6198</v>
      </c>
      <c r="G476" t="s">
        <v>6202</v>
      </c>
      <c r="H476">
        <v>0.2</v>
      </c>
      <c r="I476">
        <v>2.9849999999999999</v>
      </c>
      <c r="J476" s="2">
        <v>5.97</v>
      </c>
      <c r="K476" t="str">
        <f>VLOOKUP(orders[[#This Row],[Customer ID]],'Customer Info'!$A:$I,2,FALSE)</f>
        <v>Roxine Drivers</v>
      </c>
      <c r="L476" t="str">
        <f>IF(VLOOKUP(orders[[#This Row],[Customer ID]],'Customer Info'!$A:$I,3,FALSE)=0, "N/A", VLOOKUP(orders[[#This Row],[Customer ID]],'Customer Info'!$A:$I,3,FALSE))</f>
        <v>rdriversd4@hexun.com</v>
      </c>
      <c r="M476" t="str">
        <f>IF(VLOOKUP(orders[[#This Row],[Customer ID]],'Customer Info'!$A:$I,4,FALSE)=0, "N/A", VLOOKUP(orders[[#This Row],[Customer ID]],'Customer Info'!$A:$I,4,FALSE))</f>
        <v>+1 (913) 127-4257</v>
      </c>
      <c r="N476" t="str">
        <f>VLOOKUP(orders[[#This Row],[Customer ID]],'Customer Info'!$A:$I,5,FALSE)</f>
        <v>842 Cardinal Court</v>
      </c>
      <c r="O476" t="str">
        <f>VLOOKUP(orders[[#This Row],[Customer ID]],'Customer Info'!$A:$I,6,FALSE)</f>
        <v>Shawnee Mission</v>
      </c>
      <c r="P476" t="str">
        <f>VLOOKUP(orders[[#This Row],[Customer ID]],'Customer Info'!$A:$I,7,FALSE)</f>
        <v>United States</v>
      </c>
      <c r="Q476">
        <f>VLOOKUP(orders[[#This Row],[Customer ID]],'Customer Info'!$A:$I,8,FALSE)</f>
        <v>66276</v>
      </c>
      <c r="R476" s="2" t="str">
        <f>VLOOKUP(orders[[#This Row],[Customer ID]],'Customer Info'!$A:$I,9,FALSE)</f>
        <v>No</v>
      </c>
    </row>
    <row r="477" spans="1:18" x14ac:dyDescent="0.2">
      <c r="A477" s="1" t="s">
        <v>947</v>
      </c>
      <c r="B477" s="3">
        <v>44603</v>
      </c>
      <c r="C477" t="s">
        <v>948</v>
      </c>
      <c r="D477" t="s">
        <v>11</v>
      </c>
      <c r="E477">
        <v>2</v>
      </c>
      <c r="F477" s="1" t="s">
        <v>6198</v>
      </c>
      <c r="G477" t="s">
        <v>6199</v>
      </c>
      <c r="H477">
        <v>1</v>
      </c>
      <c r="I477">
        <v>12.95</v>
      </c>
      <c r="J477" s="2">
        <v>25.9</v>
      </c>
      <c r="K477" t="str">
        <f>VLOOKUP(orders[[#This Row],[Customer ID]],'Customer Info'!$A:$I,2,FALSE)</f>
        <v>Heloise Zeal</v>
      </c>
      <c r="L477" t="str">
        <f>IF(VLOOKUP(orders[[#This Row],[Customer ID]],'Customer Info'!$A:$I,3,FALSE)=0, "N/A", VLOOKUP(orders[[#This Row],[Customer ID]],'Customer Info'!$A:$I,3,FALSE))</f>
        <v>hzeald5@google.de</v>
      </c>
      <c r="M477" t="str">
        <f>IF(VLOOKUP(orders[[#This Row],[Customer ID]],'Customer Info'!$A:$I,4,FALSE)=0, "N/A", VLOOKUP(orders[[#This Row],[Customer ID]],'Customer Info'!$A:$I,4,FALSE))</f>
        <v>+1 (206) 775-4468</v>
      </c>
      <c r="N477" t="str">
        <f>VLOOKUP(orders[[#This Row],[Customer ID]],'Customer Info'!$A:$I,5,FALSE)</f>
        <v>0420 Schurz Parkway</v>
      </c>
      <c r="O477" t="str">
        <f>VLOOKUP(orders[[#This Row],[Customer ID]],'Customer Info'!$A:$I,6,FALSE)</f>
        <v>Seattle</v>
      </c>
      <c r="P477" t="str">
        <f>VLOOKUP(orders[[#This Row],[Customer ID]],'Customer Info'!$A:$I,7,FALSE)</f>
        <v>United States</v>
      </c>
      <c r="Q477">
        <f>VLOOKUP(orders[[#This Row],[Customer ID]],'Customer Info'!$A:$I,8,FALSE)</f>
        <v>98148</v>
      </c>
      <c r="R477" s="2" t="str">
        <f>VLOOKUP(orders[[#This Row],[Customer ID]],'Customer Info'!$A:$I,9,FALSE)</f>
        <v>No</v>
      </c>
    </row>
    <row r="478" spans="1:18" x14ac:dyDescent="0.2">
      <c r="A478" s="1" t="s">
        <v>949</v>
      </c>
      <c r="B478" s="3">
        <v>44014</v>
      </c>
      <c r="C478" t="s">
        <v>950</v>
      </c>
      <c r="D478" t="s">
        <v>117</v>
      </c>
      <c r="E478">
        <v>1</v>
      </c>
      <c r="F478" s="1" t="s">
        <v>6200</v>
      </c>
      <c r="G478" t="s">
        <v>6197</v>
      </c>
      <c r="H478">
        <v>2.5</v>
      </c>
      <c r="I478">
        <v>31.624999999999996</v>
      </c>
      <c r="J478" s="2">
        <v>31.624999999999996</v>
      </c>
      <c r="K478" t="str">
        <f>VLOOKUP(orders[[#This Row],[Customer ID]],'Customer Info'!$A:$I,2,FALSE)</f>
        <v>Granger Smallcombe</v>
      </c>
      <c r="L478" t="str">
        <f>IF(VLOOKUP(orders[[#This Row],[Customer ID]],'Customer Info'!$A:$I,3,FALSE)=0, "N/A", VLOOKUP(orders[[#This Row],[Customer ID]],'Customer Info'!$A:$I,3,FALSE))</f>
        <v>gsmallcombed6@ucla.edu</v>
      </c>
      <c r="M478" t="str">
        <f>IF(VLOOKUP(orders[[#This Row],[Customer ID]],'Customer Info'!$A:$I,4,FALSE)=0, "N/A", VLOOKUP(orders[[#This Row],[Customer ID]],'Customer Info'!$A:$I,4,FALSE))</f>
        <v>+353 (374) 810-4528</v>
      </c>
      <c r="N478" t="str">
        <f>VLOOKUP(orders[[#This Row],[Customer ID]],'Customer Info'!$A:$I,5,FALSE)</f>
        <v>8448 Oxford Trail</v>
      </c>
      <c r="O478" t="str">
        <f>VLOOKUP(orders[[#This Row],[Customer ID]],'Customer Info'!$A:$I,6,FALSE)</f>
        <v>Kilkenny</v>
      </c>
      <c r="P478" t="str">
        <f>VLOOKUP(orders[[#This Row],[Customer ID]],'Customer Info'!$A:$I,7,FALSE)</f>
        <v>Ireland</v>
      </c>
      <c r="Q478" t="str">
        <f>VLOOKUP(orders[[#This Row],[Customer ID]],'Customer Info'!$A:$I,8,FALSE)</f>
        <v>R95</v>
      </c>
      <c r="R478" s="2" t="str">
        <f>VLOOKUP(orders[[#This Row],[Customer ID]],'Customer Info'!$A:$I,9,FALSE)</f>
        <v>Yes</v>
      </c>
    </row>
    <row r="479" spans="1:18" x14ac:dyDescent="0.2">
      <c r="A479" s="1" t="s">
        <v>951</v>
      </c>
      <c r="B479" s="3">
        <v>44767</v>
      </c>
      <c r="C479" t="s">
        <v>952</v>
      </c>
      <c r="D479" t="s">
        <v>82</v>
      </c>
      <c r="E479">
        <v>2</v>
      </c>
      <c r="F479" s="1" t="s">
        <v>6201</v>
      </c>
      <c r="G479" t="s">
        <v>6197</v>
      </c>
      <c r="H479">
        <v>0.2</v>
      </c>
      <c r="I479">
        <v>4.3650000000000002</v>
      </c>
      <c r="J479" s="2">
        <v>8.73</v>
      </c>
      <c r="K479" t="str">
        <f>VLOOKUP(orders[[#This Row],[Customer ID]],'Customer Info'!$A:$I,2,FALSE)</f>
        <v>Daryn Dibley</v>
      </c>
      <c r="L479" t="str">
        <f>IF(VLOOKUP(orders[[#This Row],[Customer ID]],'Customer Info'!$A:$I,3,FALSE)=0, "N/A", VLOOKUP(orders[[#This Row],[Customer ID]],'Customer Info'!$A:$I,3,FALSE))</f>
        <v>ddibleyd7@feedburner.com</v>
      </c>
      <c r="M479" t="str">
        <f>IF(VLOOKUP(orders[[#This Row],[Customer ID]],'Customer Info'!$A:$I,4,FALSE)=0, "N/A", VLOOKUP(orders[[#This Row],[Customer ID]],'Customer Info'!$A:$I,4,FALSE))</f>
        <v>N/A</v>
      </c>
      <c r="N479" t="str">
        <f>VLOOKUP(orders[[#This Row],[Customer ID]],'Customer Info'!$A:$I,5,FALSE)</f>
        <v>5676 Southridge Street</v>
      </c>
      <c r="O479" t="str">
        <f>VLOOKUP(orders[[#This Row],[Customer ID]],'Customer Info'!$A:$I,6,FALSE)</f>
        <v>Kissimmee</v>
      </c>
      <c r="P479" t="str">
        <f>VLOOKUP(orders[[#This Row],[Customer ID]],'Customer Info'!$A:$I,7,FALSE)</f>
        <v>United States</v>
      </c>
      <c r="Q479">
        <f>VLOOKUP(orders[[#This Row],[Customer ID]],'Customer Info'!$A:$I,8,FALSE)</f>
        <v>34745</v>
      </c>
      <c r="R479" s="2" t="str">
        <f>VLOOKUP(orders[[#This Row],[Customer ID]],'Customer Info'!$A:$I,9,FALSE)</f>
        <v>No</v>
      </c>
    </row>
    <row r="480" spans="1:18" x14ac:dyDescent="0.2">
      <c r="A480" s="1" t="s">
        <v>953</v>
      </c>
      <c r="B480" s="3">
        <v>44274</v>
      </c>
      <c r="C480" t="s">
        <v>954</v>
      </c>
      <c r="D480" t="s">
        <v>259</v>
      </c>
      <c r="E480">
        <v>6</v>
      </c>
      <c r="F480" s="1" t="s">
        <v>6200</v>
      </c>
      <c r="G480" t="s">
        <v>6199</v>
      </c>
      <c r="H480">
        <v>0.2</v>
      </c>
      <c r="I480">
        <v>4.4550000000000001</v>
      </c>
      <c r="J480" s="2">
        <v>26.73</v>
      </c>
      <c r="K480" t="str">
        <f>VLOOKUP(orders[[#This Row],[Customer ID]],'Customer Info'!$A:$I,2,FALSE)</f>
        <v>Gardy Dimitriou</v>
      </c>
      <c r="L480" t="str">
        <f>IF(VLOOKUP(orders[[#This Row],[Customer ID]],'Customer Info'!$A:$I,3,FALSE)=0, "N/A", VLOOKUP(orders[[#This Row],[Customer ID]],'Customer Info'!$A:$I,3,FALSE))</f>
        <v>gdimitrioud8@chronoengine.com</v>
      </c>
      <c r="M480" t="str">
        <f>IF(VLOOKUP(orders[[#This Row],[Customer ID]],'Customer Info'!$A:$I,4,FALSE)=0, "N/A", VLOOKUP(orders[[#This Row],[Customer ID]],'Customer Info'!$A:$I,4,FALSE))</f>
        <v>+1 (585) 303-7337</v>
      </c>
      <c r="N480" t="str">
        <f>VLOOKUP(orders[[#This Row],[Customer ID]],'Customer Info'!$A:$I,5,FALSE)</f>
        <v>0 Gale Pass</v>
      </c>
      <c r="O480" t="str">
        <f>VLOOKUP(orders[[#This Row],[Customer ID]],'Customer Info'!$A:$I,6,FALSE)</f>
        <v>Rochester</v>
      </c>
      <c r="P480" t="str">
        <f>VLOOKUP(orders[[#This Row],[Customer ID]],'Customer Info'!$A:$I,7,FALSE)</f>
        <v>United States</v>
      </c>
      <c r="Q480">
        <f>VLOOKUP(orders[[#This Row],[Customer ID]],'Customer Info'!$A:$I,8,FALSE)</f>
        <v>14683</v>
      </c>
      <c r="R480" s="2" t="str">
        <f>VLOOKUP(orders[[#This Row],[Customer ID]],'Customer Info'!$A:$I,9,FALSE)</f>
        <v>Yes</v>
      </c>
    </row>
    <row r="481" spans="1:18" x14ac:dyDescent="0.2">
      <c r="A481" s="1" t="s">
        <v>955</v>
      </c>
      <c r="B481" s="3">
        <v>43962</v>
      </c>
      <c r="C481" t="s">
        <v>956</v>
      </c>
      <c r="D481" t="s">
        <v>82</v>
      </c>
      <c r="E481">
        <v>6</v>
      </c>
      <c r="F481" s="1" t="s">
        <v>6201</v>
      </c>
      <c r="G481" t="s">
        <v>6197</v>
      </c>
      <c r="H481">
        <v>0.2</v>
      </c>
      <c r="I481">
        <v>4.3650000000000002</v>
      </c>
      <c r="J481" s="2">
        <v>26.19</v>
      </c>
      <c r="K481" t="str">
        <f>VLOOKUP(orders[[#This Row],[Customer ID]],'Customer Info'!$A:$I,2,FALSE)</f>
        <v>Fanny Flanagan</v>
      </c>
      <c r="L481" t="str">
        <f>IF(VLOOKUP(orders[[#This Row],[Customer ID]],'Customer Info'!$A:$I,3,FALSE)=0, "N/A", VLOOKUP(orders[[#This Row],[Customer ID]],'Customer Info'!$A:$I,3,FALSE))</f>
        <v>fflanagand9@woothemes.com</v>
      </c>
      <c r="M481" t="str">
        <f>IF(VLOOKUP(orders[[#This Row],[Customer ID]],'Customer Info'!$A:$I,4,FALSE)=0, "N/A", VLOOKUP(orders[[#This Row],[Customer ID]],'Customer Info'!$A:$I,4,FALSE))</f>
        <v>+1 (903) 455-7155</v>
      </c>
      <c r="N481" t="str">
        <f>VLOOKUP(orders[[#This Row],[Customer ID]],'Customer Info'!$A:$I,5,FALSE)</f>
        <v>268 Northport Drive</v>
      </c>
      <c r="O481" t="str">
        <f>VLOOKUP(orders[[#This Row],[Customer ID]],'Customer Info'!$A:$I,6,FALSE)</f>
        <v>Tyler</v>
      </c>
      <c r="P481" t="str">
        <f>VLOOKUP(orders[[#This Row],[Customer ID]],'Customer Info'!$A:$I,7,FALSE)</f>
        <v>United States</v>
      </c>
      <c r="Q481">
        <f>VLOOKUP(orders[[#This Row],[Customer ID]],'Customer Info'!$A:$I,8,FALSE)</f>
        <v>75799</v>
      </c>
      <c r="R481" s="2" t="str">
        <f>VLOOKUP(orders[[#This Row],[Customer ID]],'Customer Info'!$A:$I,9,FALSE)</f>
        <v>No</v>
      </c>
    </row>
    <row r="482" spans="1:18" x14ac:dyDescent="0.2">
      <c r="A482" s="1" t="s">
        <v>957</v>
      </c>
      <c r="B482" s="3">
        <v>43624</v>
      </c>
      <c r="C482" t="s">
        <v>940</v>
      </c>
      <c r="D482" t="s">
        <v>184</v>
      </c>
      <c r="E482">
        <v>6</v>
      </c>
      <c r="F482" s="1" t="s">
        <v>6196</v>
      </c>
      <c r="G482" t="s">
        <v>6202</v>
      </c>
      <c r="H482">
        <v>1</v>
      </c>
      <c r="I482">
        <v>8.9499999999999993</v>
      </c>
      <c r="J482" s="2">
        <v>53.699999999999996</v>
      </c>
      <c r="K482" t="str">
        <f>VLOOKUP(orders[[#This Row],[Customer ID]],'Customer Info'!$A:$I,2,FALSE)</f>
        <v>Ailey Brash</v>
      </c>
      <c r="L482" t="str">
        <f>IF(VLOOKUP(orders[[#This Row],[Customer ID]],'Customer Info'!$A:$I,3,FALSE)=0, "N/A", VLOOKUP(orders[[#This Row],[Customer ID]],'Customer Info'!$A:$I,3,FALSE))</f>
        <v>abrashda@plala.or.jp</v>
      </c>
      <c r="M482" t="str">
        <f>IF(VLOOKUP(orders[[#This Row],[Customer ID]],'Customer Info'!$A:$I,4,FALSE)=0, "N/A", VLOOKUP(orders[[#This Row],[Customer ID]],'Customer Info'!$A:$I,4,FALSE))</f>
        <v>+1 (917) 544-7136</v>
      </c>
      <c r="N482" t="str">
        <f>VLOOKUP(orders[[#This Row],[Customer ID]],'Customer Info'!$A:$I,5,FALSE)</f>
        <v>64700 Eagan Crossing</v>
      </c>
      <c r="O482" t="str">
        <f>VLOOKUP(orders[[#This Row],[Customer ID]],'Customer Info'!$A:$I,6,FALSE)</f>
        <v>Flushing</v>
      </c>
      <c r="P482" t="str">
        <f>VLOOKUP(orders[[#This Row],[Customer ID]],'Customer Info'!$A:$I,7,FALSE)</f>
        <v>United States</v>
      </c>
      <c r="Q482">
        <f>VLOOKUP(orders[[#This Row],[Customer ID]],'Customer Info'!$A:$I,8,FALSE)</f>
        <v>11388</v>
      </c>
      <c r="R482" s="2" t="str">
        <f>VLOOKUP(orders[[#This Row],[Customer ID]],'Customer Info'!$A:$I,9,FALSE)</f>
        <v>Yes</v>
      </c>
    </row>
    <row r="483" spans="1:18" x14ac:dyDescent="0.2">
      <c r="A483" s="1" t="s">
        <v>957</v>
      </c>
      <c r="B483" s="3">
        <v>43624</v>
      </c>
      <c r="C483" t="s">
        <v>940</v>
      </c>
      <c r="D483" t="s">
        <v>117</v>
      </c>
      <c r="E483">
        <v>4</v>
      </c>
      <c r="F483" s="1" t="s">
        <v>6200</v>
      </c>
      <c r="G483" t="s">
        <v>6197</v>
      </c>
      <c r="H483">
        <v>2.5</v>
      </c>
      <c r="I483">
        <v>31.624999999999996</v>
      </c>
      <c r="J483" s="2">
        <v>126.49999999999999</v>
      </c>
      <c r="K483" t="str">
        <f>VLOOKUP(orders[[#This Row],[Customer ID]],'Customer Info'!$A:$I,2,FALSE)</f>
        <v>Ailey Brash</v>
      </c>
      <c r="L483" t="str">
        <f>IF(VLOOKUP(orders[[#This Row],[Customer ID]],'Customer Info'!$A:$I,3,FALSE)=0, "N/A", VLOOKUP(orders[[#This Row],[Customer ID]],'Customer Info'!$A:$I,3,FALSE))</f>
        <v>abrashda@plala.or.jp</v>
      </c>
      <c r="M483" t="str">
        <f>IF(VLOOKUP(orders[[#This Row],[Customer ID]],'Customer Info'!$A:$I,4,FALSE)=0, "N/A", VLOOKUP(orders[[#This Row],[Customer ID]],'Customer Info'!$A:$I,4,FALSE))</f>
        <v>+1 (917) 544-7136</v>
      </c>
      <c r="N483" t="str">
        <f>VLOOKUP(orders[[#This Row],[Customer ID]],'Customer Info'!$A:$I,5,FALSE)</f>
        <v>64700 Eagan Crossing</v>
      </c>
      <c r="O483" t="str">
        <f>VLOOKUP(orders[[#This Row],[Customer ID]],'Customer Info'!$A:$I,6,FALSE)</f>
        <v>Flushing</v>
      </c>
      <c r="P483" t="str">
        <f>VLOOKUP(orders[[#This Row],[Customer ID]],'Customer Info'!$A:$I,7,FALSE)</f>
        <v>United States</v>
      </c>
      <c r="Q483">
        <f>VLOOKUP(orders[[#This Row],[Customer ID]],'Customer Info'!$A:$I,8,FALSE)</f>
        <v>11388</v>
      </c>
      <c r="R483" s="2" t="str">
        <f>VLOOKUP(orders[[#This Row],[Customer ID]],'Customer Info'!$A:$I,9,FALSE)</f>
        <v>Yes</v>
      </c>
    </row>
    <row r="484" spans="1:18" x14ac:dyDescent="0.2">
      <c r="A484" s="1" t="s">
        <v>957</v>
      </c>
      <c r="B484" s="3">
        <v>43624</v>
      </c>
      <c r="C484" t="s">
        <v>940</v>
      </c>
      <c r="D484" t="s">
        <v>69</v>
      </c>
      <c r="E484">
        <v>1</v>
      </c>
      <c r="F484" s="1" t="s">
        <v>6200</v>
      </c>
      <c r="G484" t="s">
        <v>6197</v>
      </c>
      <c r="H484">
        <v>0.2</v>
      </c>
      <c r="I484">
        <v>4.125</v>
      </c>
      <c r="J484" s="2">
        <v>4.125</v>
      </c>
      <c r="K484" t="str">
        <f>VLOOKUP(orders[[#This Row],[Customer ID]],'Customer Info'!$A:$I,2,FALSE)</f>
        <v>Ailey Brash</v>
      </c>
      <c r="L484" t="str">
        <f>IF(VLOOKUP(orders[[#This Row],[Customer ID]],'Customer Info'!$A:$I,3,FALSE)=0, "N/A", VLOOKUP(orders[[#This Row],[Customer ID]],'Customer Info'!$A:$I,3,FALSE))</f>
        <v>abrashda@plala.or.jp</v>
      </c>
      <c r="M484" t="str">
        <f>IF(VLOOKUP(orders[[#This Row],[Customer ID]],'Customer Info'!$A:$I,4,FALSE)=0, "N/A", VLOOKUP(orders[[#This Row],[Customer ID]],'Customer Info'!$A:$I,4,FALSE))</f>
        <v>+1 (917) 544-7136</v>
      </c>
      <c r="N484" t="str">
        <f>VLOOKUP(orders[[#This Row],[Customer ID]],'Customer Info'!$A:$I,5,FALSE)</f>
        <v>64700 Eagan Crossing</v>
      </c>
      <c r="O484" t="str">
        <f>VLOOKUP(orders[[#This Row],[Customer ID]],'Customer Info'!$A:$I,6,FALSE)</f>
        <v>Flushing</v>
      </c>
      <c r="P484" t="str">
        <f>VLOOKUP(orders[[#This Row],[Customer ID]],'Customer Info'!$A:$I,7,FALSE)</f>
        <v>United States</v>
      </c>
      <c r="Q484">
        <f>VLOOKUP(orders[[#This Row],[Customer ID]],'Customer Info'!$A:$I,8,FALSE)</f>
        <v>11388</v>
      </c>
      <c r="R484" s="2" t="str">
        <f>VLOOKUP(orders[[#This Row],[Customer ID]],'Customer Info'!$A:$I,9,FALSE)</f>
        <v>Yes</v>
      </c>
    </row>
    <row r="485" spans="1:18" x14ac:dyDescent="0.2">
      <c r="A485" s="1" t="s">
        <v>958</v>
      </c>
      <c r="B485" s="3">
        <v>43747</v>
      </c>
      <c r="C485" t="s">
        <v>959</v>
      </c>
      <c r="D485" t="s">
        <v>194</v>
      </c>
      <c r="E485">
        <v>2</v>
      </c>
      <c r="F485" s="1" t="s">
        <v>6196</v>
      </c>
      <c r="G485" t="s">
        <v>6199</v>
      </c>
      <c r="H485">
        <v>1</v>
      </c>
      <c r="I485">
        <v>11.95</v>
      </c>
      <c r="J485" s="2">
        <v>23.9</v>
      </c>
      <c r="K485" t="str">
        <f>VLOOKUP(orders[[#This Row],[Customer ID]],'Customer Info'!$A:$I,2,FALSE)</f>
        <v>Nanny Izhakov</v>
      </c>
      <c r="L485" t="str">
        <f>IF(VLOOKUP(orders[[#This Row],[Customer ID]],'Customer Info'!$A:$I,3,FALSE)=0, "N/A", VLOOKUP(orders[[#This Row],[Customer ID]],'Customer Info'!$A:$I,3,FALSE))</f>
        <v>nizhakovdd@aol.com</v>
      </c>
      <c r="M485" t="str">
        <f>IF(VLOOKUP(orders[[#This Row],[Customer ID]],'Customer Info'!$A:$I,4,FALSE)=0, "N/A", VLOOKUP(orders[[#This Row],[Customer ID]],'Customer Info'!$A:$I,4,FALSE))</f>
        <v>+44 (570) 683-9517</v>
      </c>
      <c r="N485" t="str">
        <f>VLOOKUP(orders[[#This Row],[Customer ID]],'Customer Info'!$A:$I,5,FALSE)</f>
        <v>013 Tennyson Terrace</v>
      </c>
      <c r="O485" t="str">
        <f>VLOOKUP(orders[[#This Row],[Customer ID]],'Customer Info'!$A:$I,6,FALSE)</f>
        <v>Seaton</v>
      </c>
      <c r="P485" t="str">
        <f>VLOOKUP(orders[[#This Row],[Customer ID]],'Customer Info'!$A:$I,7,FALSE)</f>
        <v>United Kingdom</v>
      </c>
      <c r="Q485" t="str">
        <f>VLOOKUP(orders[[#This Row],[Customer ID]],'Customer Info'!$A:$I,8,FALSE)</f>
        <v>LE15</v>
      </c>
      <c r="R485" s="2" t="str">
        <f>VLOOKUP(orders[[#This Row],[Customer ID]],'Customer Info'!$A:$I,9,FALSE)</f>
        <v>No</v>
      </c>
    </row>
    <row r="486" spans="1:18" x14ac:dyDescent="0.2">
      <c r="A486" s="1" t="s">
        <v>960</v>
      </c>
      <c r="B486" s="3">
        <v>44247</v>
      </c>
      <c r="C486" t="s">
        <v>961</v>
      </c>
      <c r="D486" t="s">
        <v>535</v>
      </c>
      <c r="E486">
        <v>5</v>
      </c>
      <c r="F486" s="1" t="s">
        <v>6200</v>
      </c>
      <c r="G486" t="s">
        <v>6202</v>
      </c>
      <c r="H486">
        <v>2.5</v>
      </c>
      <c r="I486">
        <v>27.945</v>
      </c>
      <c r="J486" s="2">
        <v>139.72499999999999</v>
      </c>
      <c r="K486" t="str">
        <f>VLOOKUP(orders[[#This Row],[Customer ID]],'Customer Info'!$A:$I,2,FALSE)</f>
        <v>Stanly Keets</v>
      </c>
      <c r="L486" t="str">
        <f>IF(VLOOKUP(orders[[#This Row],[Customer ID]],'Customer Info'!$A:$I,3,FALSE)=0, "N/A", VLOOKUP(orders[[#This Row],[Customer ID]],'Customer Info'!$A:$I,3,FALSE))</f>
        <v>skeetsde@answers.com</v>
      </c>
      <c r="M486" t="str">
        <f>IF(VLOOKUP(orders[[#This Row],[Customer ID]],'Customer Info'!$A:$I,4,FALSE)=0, "N/A", VLOOKUP(orders[[#This Row],[Customer ID]],'Customer Info'!$A:$I,4,FALSE))</f>
        <v>+1 (703) 230-2979</v>
      </c>
      <c r="N486" t="str">
        <f>VLOOKUP(orders[[#This Row],[Customer ID]],'Customer Info'!$A:$I,5,FALSE)</f>
        <v>2500 Crest Line Plaza</v>
      </c>
      <c r="O486" t="str">
        <f>VLOOKUP(orders[[#This Row],[Customer ID]],'Customer Info'!$A:$I,6,FALSE)</f>
        <v>Alexandria</v>
      </c>
      <c r="P486" t="str">
        <f>VLOOKUP(orders[[#This Row],[Customer ID]],'Customer Info'!$A:$I,7,FALSE)</f>
        <v>United States</v>
      </c>
      <c r="Q486">
        <f>VLOOKUP(orders[[#This Row],[Customer ID]],'Customer Info'!$A:$I,8,FALSE)</f>
        <v>22309</v>
      </c>
      <c r="R486" s="2" t="str">
        <f>VLOOKUP(orders[[#This Row],[Customer ID]],'Customer Info'!$A:$I,9,FALSE)</f>
        <v>Yes</v>
      </c>
    </row>
    <row r="487" spans="1:18" x14ac:dyDescent="0.2">
      <c r="A487" s="1" t="s">
        <v>962</v>
      </c>
      <c r="B487" s="3">
        <v>43790</v>
      </c>
      <c r="C487" t="s">
        <v>963</v>
      </c>
      <c r="D487" t="s">
        <v>114</v>
      </c>
      <c r="E487">
        <v>2</v>
      </c>
      <c r="F487" s="1" t="s">
        <v>6201</v>
      </c>
      <c r="G487" t="s">
        <v>6202</v>
      </c>
      <c r="H487">
        <v>2.5</v>
      </c>
      <c r="I487">
        <v>29.784999999999997</v>
      </c>
      <c r="J487" s="2">
        <v>59.569999999999993</v>
      </c>
      <c r="K487" t="str">
        <f>VLOOKUP(orders[[#This Row],[Customer ID]],'Customer Info'!$A:$I,2,FALSE)</f>
        <v>Orion Dyott</v>
      </c>
      <c r="L487" t="str">
        <f>IF(VLOOKUP(orders[[#This Row],[Customer ID]],'Customer Info'!$A:$I,3,FALSE)=0, "N/A", VLOOKUP(orders[[#This Row],[Customer ID]],'Customer Info'!$A:$I,3,FALSE))</f>
        <v>N/A</v>
      </c>
      <c r="M487" t="str">
        <f>IF(VLOOKUP(orders[[#This Row],[Customer ID]],'Customer Info'!$A:$I,4,FALSE)=0, "N/A", VLOOKUP(orders[[#This Row],[Customer ID]],'Customer Info'!$A:$I,4,FALSE))</f>
        <v>+1 (801) 322-2923</v>
      </c>
      <c r="N487" t="str">
        <f>VLOOKUP(orders[[#This Row],[Customer ID]],'Customer Info'!$A:$I,5,FALSE)</f>
        <v>26 Londonderry Court</v>
      </c>
      <c r="O487" t="str">
        <f>VLOOKUP(orders[[#This Row],[Customer ID]],'Customer Info'!$A:$I,6,FALSE)</f>
        <v>Salt Lake City</v>
      </c>
      <c r="P487" t="str">
        <f>VLOOKUP(orders[[#This Row],[Customer ID]],'Customer Info'!$A:$I,7,FALSE)</f>
        <v>United States</v>
      </c>
      <c r="Q487">
        <f>VLOOKUP(orders[[#This Row],[Customer ID]],'Customer Info'!$A:$I,8,FALSE)</f>
        <v>84115</v>
      </c>
      <c r="R487" s="2" t="str">
        <f>VLOOKUP(orders[[#This Row],[Customer ID]],'Customer Info'!$A:$I,9,FALSE)</f>
        <v>Yes</v>
      </c>
    </row>
    <row r="488" spans="1:18" x14ac:dyDescent="0.2">
      <c r="A488" s="1" t="s">
        <v>964</v>
      </c>
      <c r="B488" s="3">
        <v>44479</v>
      </c>
      <c r="C488" t="s">
        <v>965</v>
      </c>
      <c r="D488" t="s">
        <v>88</v>
      </c>
      <c r="E488">
        <v>6</v>
      </c>
      <c r="F488" s="1" t="s">
        <v>6201</v>
      </c>
      <c r="G488" t="s">
        <v>6199</v>
      </c>
      <c r="H488">
        <v>0.5</v>
      </c>
      <c r="I488">
        <v>9.51</v>
      </c>
      <c r="J488" s="2">
        <v>57.06</v>
      </c>
      <c r="K488" t="str">
        <f>VLOOKUP(orders[[#This Row],[Customer ID]],'Customer Info'!$A:$I,2,FALSE)</f>
        <v>Keefer Cake</v>
      </c>
      <c r="L488" t="str">
        <f>IF(VLOOKUP(orders[[#This Row],[Customer ID]],'Customer Info'!$A:$I,3,FALSE)=0, "N/A", VLOOKUP(orders[[#This Row],[Customer ID]],'Customer Info'!$A:$I,3,FALSE))</f>
        <v>kcakedg@huffingtonpost.com</v>
      </c>
      <c r="M488" t="str">
        <f>IF(VLOOKUP(orders[[#This Row],[Customer ID]],'Customer Info'!$A:$I,4,FALSE)=0, "N/A", VLOOKUP(orders[[#This Row],[Customer ID]],'Customer Info'!$A:$I,4,FALSE))</f>
        <v>N/A</v>
      </c>
      <c r="N488" t="str">
        <f>VLOOKUP(orders[[#This Row],[Customer ID]],'Customer Info'!$A:$I,5,FALSE)</f>
        <v>1 Crowley Crossing</v>
      </c>
      <c r="O488" t="str">
        <f>VLOOKUP(orders[[#This Row],[Customer ID]],'Customer Info'!$A:$I,6,FALSE)</f>
        <v>San Jose</v>
      </c>
      <c r="P488" t="str">
        <f>VLOOKUP(orders[[#This Row],[Customer ID]],'Customer Info'!$A:$I,7,FALSE)</f>
        <v>United States</v>
      </c>
      <c r="Q488">
        <f>VLOOKUP(orders[[#This Row],[Customer ID]],'Customer Info'!$A:$I,8,FALSE)</f>
        <v>95108</v>
      </c>
      <c r="R488" s="2" t="str">
        <f>VLOOKUP(orders[[#This Row],[Customer ID]],'Customer Info'!$A:$I,9,FALSE)</f>
        <v>No</v>
      </c>
    </row>
    <row r="489" spans="1:18" x14ac:dyDescent="0.2">
      <c r="A489" s="1" t="s">
        <v>966</v>
      </c>
      <c r="B489" s="3">
        <v>44413</v>
      </c>
      <c r="C489" t="s">
        <v>967</v>
      </c>
      <c r="D489" t="s">
        <v>187</v>
      </c>
      <c r="E489">
        <v>6</v>
      </c>
      <c r="F489" s="1" t="s">
        <v>6196</v>
      </c>
      <c r="G489" t="s">
        <v>6199</v>
      </c>
      <c r="H489">
        <v>0.2</v>
      </c>
      <c r="I489">
        <v>3.5849999999999995</v>
      </c>
      <c r="J489" s="2">
        <v>21.509999999999998</v>
      </c>
      <c r="K489" t="str">
        <f>VLOOKUP(orders[[#This Row],[Customer ID]],'Customer Info'!$A:$I,2,FALSE)</f>
        <v>Morna Hansed</v>
      </c>
      <c r="L489" t="str">
        <f>IF(VLOOKUP(orders[[#This Row],[Customer ID]],'Customer Info'!$A:$I,3,FALSE)=0, "N/A", VLOOKUP(orders[[#This Row],[Customer ID]],'Customer Info'!$A:$I,3,FALSE))</f>
        <v>mhanseddh@instagram.com</v>
      </c>
      <c r="M489" t="str">
        <f>IF(VLOOKUP(orders[[#This Row],[Customer ID]],'Customer Info'!$A:$I,4,FALSE)=0, "N/A", VLOOKUP(orders[[#This Row],[Customer ID]],'Customer Info'!$A:$I,4,FALSE))</f>
        <v>+353 (997) 520-7802</v>
      </c>
      <c r="N489" t="str">
        <f>VLOOKUP(orders[[#This Row],[Customer ID]],'Customer Info'!$A:$I,5,FALSE)</f>
        <v>1 Dwight Point</v>
      </c>
      <c r="O489" t="str">
        <f>VLOOKUP(orders[[#This Row],[Customer ID]],'Customer Info'!$A:$I,6,FALSE)</f>
        <v>Tr谩 Mh贸r</v>
      </c>
      <c r="P489" t="str">
        <f>VLOOKUP(orders[[#This Row],[Customer ID]],'Customer Info'!$A:$I,7,FALSE)</f>
        <v>Ireland</v>
      </c>
      <c r="Q489" t="str">
        <f>VLOOKUP(orders[[#This Row],[Customer ID]],'Customer Info'!$A:$I,8,FALSE)</f>
        <v>R93</v>
      </c>
      <c r="R489" s="2" t="str">
        <f>VLOOKUP(orders[[#This Row],[Customer ID]],'Customer Info'!$A:$I,9,FALSE)</f>
        <v>Yes</v>
      </c>
    </row>
    <row r="490" spans="1:18" x14ac:dyDescent="0.2">
      <c r="A490" s="1" t="s">
        <v>968</v>
      </c>
      <c r="B490" s="3">
        <v>44043</v>
      </c>
      <c r="C490" t="s">
        <v>969</v>
      </c>
      <c r="D490" t="s">
        <v>83</v>
      </c>
      <c r="E490">
        <v>6</v>
      </c>
      <c r="F490" s="1" t="s">
        <v>6201</v>
      </c>
      <c r="G490" t="s">
        <v>6197</v>
      </c>
      <c r="H490">
        <v>0.5</v>
      </c>
      <c r="I490">
        <v>8.73</v>
      </c>
      <c r="J490" s="2">
        <v>52.38</v>
      </c>
      <c r="K490" t="str">
        <f>VLOOKUP(orders[[#This Row],[Customer ID]],'Customer Info'!$A:$I,2,FALSE)</f>
        <v>Franny Kienlein</v>
      </c>
      <c r="L490" t="str">
        <f>IF(VLOOKUP(orders[[#This Row],[Customer ID]],'Customer Info'!$A:$I,3,FALSE)=0, "N/A", VLOOKUP(orders[[#This Row],[Customer ID]],'Customer Info'!$A:$I,3,FALSE))</f>
        <v>fkienleindi@trellian.com</v>
      </c>
      <c r="M490" t="str">
        <f>IF(VLOOKUP(orders[[#This Row],[Customer ID]],'Customer Info'!$A:$I,4,FALSE)=0, "N/A", VLOOKUP(orders[[#This Row],[Customer ID]],'Customer Info'!$A:$I,4,FALSE))</f>
        <v>+353 (972) 241-3434</v>
      </c>
      <c r="N490" t="str">
        <f>VLOOKUP(orders[[#This Row],[Customer ID]],'Customer Info'!$A:$I,5,FALSE)</f>
        <v>1 Manitowish Pass</v>
      </c>
      <c r="O490" t="str">
        <f>VLOOKUP(orders[[#This Row],[Customer ID]],'Customer Info'!$A:$I,6,FALSE)</f>
        <v>Coolock</v>
      </c>
      <c r="P490" t="str">
        <f>VLOOKUP(orders[[#This Row],[Customer ID]],'Customer Info'!$A:$I,7,FALSE)</f>
        <v>Ireland</v>
      </c>
      <c r="Q490" t="str">
        <f>VLOOKUP(orders[[#This Row],[Customer ID]],'Customer Info'!$A:$I,8,FALSE)</f>
        <v>D17</v>
      </c>
      <c r="R490" s="2" t="str">
        <f>VLOOKUP(orders[[#This Row],[Customer ID]],'Customer Info'!$A:$I,9,FALSE)</f>
        <v>Yes</v>
      </c>
    </row>
    <row r="491" spans="1:18" x14ac:dyDescent="0.2">
      <c r="A491" s="1" t="s">
        <v>970</v>
      </c>
      <c r="B491" s="3">
        <v>44093</v>
      </c>
      <c r="C491" t="s">
        <v>971</v>
      </c>
      <c r="D491" t="s">
        <v>250</v>
      </c>
      <c r="E491">
        <v>6</v>
      </c>
      <c r="F491" s="1" t="s">
        <v>6200</v>
      </c>
      <c r="G491" t="s">
        <v>6202</v>
      </c>
      <c r="H491">
        <v>1</v>
      </c>
      <c r="I491">
        <v>12.15</v>
      </c>
      <c r="J491" s="2">
        <v>72.900000000000006</v>
      </c>
      <c r="K491" t="str">
        <f>VLOOKUP(orders[[#This Row],[Customer ID]],'Customer Info'!$A:$I,2,FALSE)</f>
        <v>Klarika Egglestone</v>
      </c>
      <c r="L491" t="str">
        <f>IF(VLOOKUP(orders[[#This Row],[Customer ID]],'Customer Info'!$A:$I,3,FALSE)=0, "N/A", VLOOKUP(orders[[#This Row],[Customer ID]],'Customer Info'!$A:$I,3,FALSE))</f>
        <v>kegglestonedj@sphinn.com</v>
      </c>
      <c r="M491" t="str">
        <f>IF(VLOOKUP(orders[[#This Row],[Customer ID]],'Customer Info'!$A:$I,4,FALSE)=0, "N/A", VLOOKUP(orders[[#This Row],[Customer ID]],'Customer Info'!$A:$I,4,FALSE))</f>
        <v>+353 (452) 975-6438</v>
      </c>
      <c r="N491" t="str">
        <f>VLOOKUP(orders[[#This Row],[Customer ID]],'Customer Info'!$A:$I,5,FALSE)</f>
        <v>2765 Sunfield Terrace</v>
      </c>
      <c r="O491" t="str">
        <f>VLOOKUP(orders[[#This Row],[Customer ID]],'Customer Info'!$A:$I,6,FALSE)</f>
        <v>Coolock</v>
      </c>
      <c r="P491" t="str">
        <f>VLOOKUP(orders[[#This Row],[Customer ID]],'Customer Info'!$A:$I,7,FALSE)</f>
        <v>Ireland</v>
      </c>
      <c r="Q491" t="str">
        <f>VLOOKUP(orders[[#This Row],[Customer ID]],'Customer Info'!$A:$I,8,FALSE)</f>
        <v>D17</v>
      </c>
      <c r="R491" s="2" t="str">
        <f>VLOOKUP(orders[[#This Row],[Customer ID]],'Customer Info'!$A:$I,9,FALSE)</f>
        <v>No</v>
      </c>
    </row>
    <row r="492" spans="1:18" x14ac:dyDescent="0.2">
      <c r="A492" s="1" t="s">
        <v>972</v>
      </c>
      <c r="B492" s="3">
        <v>43954</v>
      </c>
      <c r="C492" t="s">
        <v>973</v>
      </c>
      <c r="D492" t="s">
        <v>167</v>
      </c>
      <c r="E492">
        <v>5</v>
      </c>
      <c r="F492" s="1" t="s">
        <v>6196</v>
      </c>
      <c r="G492" t="s">
        <v>6197</v>
      </c>
      <c r="H492">
        <v>0.2</v>
      </c>
      <c r="I492">
        <v>2.9849999999999999</v>
      </c>
      <c r="J492" s="2">
        <v>14.924999999999999</v>
      </c>
      <c r="K492" t="str">
        <f>VLOOKUP(orders[[#This Row],[Customer ID]],'Customer Info'!$A:$I,2,FALSE)</f>
        <v>Becky Semkins</v>
      </c>
      <c r="L492" t="str">
        <f>IF(VLOOKUP(orders[[#This Row],[Customer ID]],'Customer Info'!$A:$I,3,FALSE)=0, "N/A", VLOOKUP(orders[[#This Row],[Customer ID]],'Customer Info'!$A:$I,3,FALSE))</f>
        <v>bsemkinsdk@unc.edu</v>
      </c>
      <c r="M492" t="str">
        <f>IF(VLOOKUP(orders[[#This Row],[Customer ID]],'Customer Info'!$A:$I,4,FALSE)=0, "N/A", VLOOKUP(orders[[#This Row],[Customer ID]],'Customer Info'!$A:$I,4,FALSE))</f>
        <v>+353 (209) 764-2690</v>
      </c>
      <c r="N492" t="str">
        <f>VLOOKUP(orders[[#This Row],[Customer ID]],'Customer Info'!$A:$I,5,FALSE)</f>
        <v>7219 Clemons Place</v>
      </c>
      <c r="O492" t="str">
        <f>VLOOKUP(orders[[#This Row],[Customer ID]],'Customer Info'!$A:$I,6,FALSE)</f>
        <v>Kinnegad</v>
      </c>
      <c r="P492" t="str">
        <f>VLOOKUP(orders[[#This Row],[Customer ID]],'Customer Info'!$A:$I,7,FALSE)</f>
        <v>Ireland</v>
      </c>
      <c r="Q492" t="str">
        <f>VLOOKUP(orders[[#This Row],[Customer ID]],'Customer Info'!$A:$I,8,FALSE)</f>
        <v>R32</v>
      </c>
      <c r="R492" s="2" t="str">
        <f>VLOOKUP(orders[[#This Row],[Customer ID]],'Customer Info'!$A:$I,9,FALSE)</f>
        <v>Yes</v>
      </c>
    </row>
    <row r="493" spans="1:18" x14ac:dyDescent="0.2">
      <c r="A493" s="1" t="s">
        <v>974</v>
      </c>
      <c r="B493" s="3">
        <v>43654</v>
      </c>
      <c r="C493" t="s">
        <v>975</v>
      </c>
      <c r="D493" t="s">
        <v>137</v>
      </c>
      <c r="E493">
        <v>6</v>
      </c>
      <c r="F493" s="1" t="s">
        <v>6201</v>
      </c>
      <c r="G493" t="s">
        <v>6199</v>
      </c>
      <c r="H493">
        <v>1</v>
      </c>
      <c r="I493">
        <v>15.85</v>
      </c>
      <c r="J493" s="2">
        <v>95.1</v>
      </c>
      <c r="K493" t="str">
        <f>VLOOKUP(orders[[#This Row],[Customer ID]],'Customer Info'!$A:$I,2,FALSE)</f>
        <v>Sean Lorenzetti</v>
      </c>
      <c r="L493" t="str">
        <f>IF(VLOOKUP(orders[[#This Row],[Customer ID]],'Customer Info'!$A:$I,3,FALSE)=0, "N/A", VLOOKUP(orders[[#This Row],[Customer ID]],'Customer Info'!$A:$I,3,FALSE))</f>
        <v>slorenzettidl@is.gd</v>
      </c>
      <c r="M493" t="str">
        <f>IF(VLOOKUP(orders[[#This Row],[Customer ID]],'Customer Info'!$A:$I,4,FALSE)=0, "N/A", VLOOKUP(orders[[#This Row],[Customer ID]],'Customer Info'!$A:$I,4,FALSE))</f>
        <v>+1 (915) 581-0694</v>
      </c>
      <c r="N493" t="str">
        <f>VLOOKUP(orders[[#This Row],[Customer ID]],'Customer Info'!$A:$I,5,FALSE)</f>
        <v>1104 Paget Lane</v>
      </c>
      <c r="O493" t="str">
        <f>VLOOKUP(orders[[#This Row],[Customer ID]],'Customer Info'!$A:$I,6,FALSE)</f>
        <v>El Paso</v>
      </c>
      <c r="P493" t="str">
        <f>VLOOKUP(orders[[#This Row],[Customer ID]],'Customer Info'!$A:$I,7,FALSE)</f>
        <v>United States</v>
      </c>
      <c r="Q493">
        <f>VLOOKUP(orders[[#This Row],[Customer ID]],'Customer Info'!$A:$I,8,FALSE)</f>
        <v>79945</v>
      </c>
      <c r="R493" s="2" t="str">
        <f>VLOOKUP(orders[[#This Row],[Customer ID]],'Customer Info'!$A:$I,9,FALSE)</f>
        <v>No</v>
      </c>
    </row>
    <row r="494" spans="1:18" x14ac:dyDescent="0.2">
      <c r="A494" s="1" t="s">
        <v>976</v>
      </c>
      <c r="B494" s="3">
        <v>43764</v>
      </c>
      <c r="C494" t="s">
        <v>977</v>
      </c>
      <c r="D494" t="s">
        <v>128</v>
      </c>
      <c r="E494">
        <v>2</v>
      </c>
      <c r="F494" s="1" t="s">
        <v>6201</v>
      </c>
      <c r="G494" t="s">
        <v>6202</v>
      </c>
      <c r="H494">
        <v>0.5</v>
      </c>
      <c r="I494">
        <v>7.77</v>
      </c>
      <c r="J494" s="2">
        <v>15.54</v>
      </c>
      <c r="K494" t="str">
        <f>VLOOKUP(orders[[#This Row],[Customer ID]],'Customer Info'!$A:$I,2,FALSE)</f>
        <v>Bob Giannazzi</v>
      </c>
      <c r="L494" t="str">
        <f>IF(VLOOKUP(orders[[#This Row],[Customer ID]],'Customer Info'!$A:$I,3,FALSE)=0, "N/A", VLOOKUP(orders[[#This Row],[Customer ID]],'Customer Info'!$A:$I,3,FALSE))</f>
        <v>bgiannazzidm@apple.com</v>
      </c>
      <c r="M494" t="str">
        <f>IF(VLOOKUP(orders[[#This Row],[Customer ID]],'Customer Info'!$A:$I,4,FALSE)=0, "N/A", VLOOKUP(orders[[#This Row],[Customer ID]],'Customer Info'!$A:$I,4,FALSE))</f>
        <v>+1 (754) 827-8970</v>
      </c>
      <c r="N494" t="str">
        <f>VLOOKUP(orders[[#This Row],[Customer ID]],'Customer Info'!$A:$I,5,FALSE)</f>
        <v>57 Division Plaza</v>
      </c>
      <c r="O494" t="str">
        <f>VLOOKUP(orders[[#This Row],[Customer ID]],'Customer Info'!$A:$I,6,FALSE)</f>
        <v>Fort Lauderdale</v>
      </c>
      <c r="P494" t="str">
        <f>VLOOKUP(orders[[#This Row],[Customer ID]],'Customer Info'!$A:$I,7,FALSE)</f>
        <v>United States</v>
      </c>
      <c r="Q494">
        <f>VLOOKUP(orders[[#This Row],[Customer ID]],'Customer Info'!$A:$I,8,FALSE)</f>
        <v>33355</v>
      </c>
      <c r="R494" s="2" t="str">
        <f>VLOOKUP(orders[[#This Row],[Customer ID]],'Customer Info'!$A:$I,9,FALSE)</f>
        <v>No</v>
      </c>
    </row>
    <row r="495" spans="1:18" x14ac:dyDescent="0.2">
      <c r="A495" s="1" t="s">
        <v>978</v>
      </c>
      <c r="B495" s="3">
        <v>44101</v>
      </c>
      <c r="C495" t="s">
        <v>979</v>
      </c>
      <c r="D495" t="s">
        <v>43</v>
      </c>
      <c r="E495">
        <v>6</v>
      </c>
      <c r="F495" s="1" t="s">
        <v>6201</v>
      </c>
      <c r="G495" t="s">
        <v>6202</v>
      </c>
      <c r="H495">
        <v>0.2</v>
      </c>
      <c r="I495">
        <v>3.8849999999999998</v>
      </c>
      <c r="J495" s="2">
        <v>23.31</v>
      </c>
      <c r="K495" t="str">
        <f>VLOOKUP(orders[[#This Row],[Customer ID]],'Customer Info'!$A:$I,2,FALSE)</f>
        <v>Kendra Backshell</v>
      </c>
      <c r="L495" t="str">
        <f>IF(VLOOKUP(orders[[#This Row],[Customer ID]],'Customer Info'!$A:$I,3,FALSE)=0, "N/A", VLOOKUP(orders[[#This Row],[Customer ID]],'Customer Info'!$A:$I,3,FALSE))</f>
        <v>N/A</v>
      </c>
      <c r="M495" t="str">
        <f>IF(VLOOKUP(orders[[#This Row],[Customer ID]],'Customer Info'!$A:$I,4,FALSE)=0, "N/A", VLOOKUP(orders[[#This Row],[Customer ID]],'Customer Info'!$A:$I,4,FALSE))</f>
        <v>+1 (317) 595-9406</v>
      </c>
      <c r="N495" t="str">
        <f>VLOOKUP(orders[[#This Row],[Customer ID]],'Customer Info'!$A:$I,5,FALSE)</f>
        <v>47101 Northfield Lane</v>
      </c>
      <c r="O495" t="str">
        <f>VLOOKUP(orders[[#This Row],[Customer ID]],'Customer Info'!$A:$I,6,FALSE)</f>
        <v>Indianapolis</v>
      </c>
      <c r="P495" t="str">
        <f>VLOOKUP(orders[[#This Row],[Customer ID]],'Customer Info'!$A:$I,7,FALSE)</f>
        <v>United States</v>
      </c>
      <c r="Q495">
        <f>VLOOKUP(orders[[#This Row],[Customer ID]],'Customer Info'!$A:$I,8,FALSE)</f>
        <v>46295</v>
      </c>
      <c r="R495" s="2" t="str">
        <f>VLOOKUP(orders[[#This Row],[Customer ID]],'Customer Info'!$A:$I,9,FALSE)</f>
        <v>No</v>
      </c>
    </row>
    <row r="496" spans="1:18" x14ac:dyDescent="0.2">
      <c r="A496" s="1" t="s">
        <v>980</v>
      </c>
      <c r="B496" s="3">
        <v>44620</v>
      </c>
      <c r="C496" t="s">
        <v>981</v>
      </c>
      <c r="D496" t="s">
        <v>69</v>
      </c>
      <c r="E496">
        <v>1</v>
      </c>
      <c r="F496" s="1" t="s">
        <v>6200</v>
      </c>
      <c r="G496" t="s">
        <v>6197</v>
      </c>
      <c r="H496">
        <v>0.2</v>
      </c>
      <c r="I496">
        <v>4.125</v>
      </c>
      <c r="J496" s="2">
        <v>4.125</v>
      </c>
      <c r="K496" t="str">
        <f>VLOOKUP(orders[[#This Row],[Customer ID]],'Customer Info'!$A:$I,2,FALSE)</f>
        <v>Uriah Lethbrig</v>
      </c>
      <c r="L496" t="str">
        <f>IF(VLOOKUP(orders[[#This Row],[Customer ID]],'Customer Info'!$A:$I,3,FALSE)=0, "N/A", VLOOKUP(orders[[#This Row],[Customer ID]],'Customer Info'!$A:$I,3,FALSE))</f>
        <v>ulethbrigdo@hc360.com</v>
      </c>
      <c r="M496" t="str">
        <f>IF(VLOOKUP(orders[[#This Row],[Customer ID]],'Customer Info'!$A:$I,4,FALSE)=0, "N/A", VLOOKUP(orders[[#This Row],[Customer ID]],'Customer Info'!$A:$I,4,FALSE))</f>
        <v>+1 (414) 580-9714</v>
      </c>
      <c r="N496" t="str">
        <f>VLOOKUP(orders[[#This Row],[Customer ID]],'Customer Info'!$A:$I,5,FALSE)</f>
        <v>38 Carioca Center</v>
      </c>
      <c r="O496" t="str">
        <f>VLOOKUP(orders[[#This Row],[Customer ID]],'Customer Info'!$A:$I,6,FALSE)</f>
        <v>Milwaukee</v>
      </c>
      <c r="P496" t="str">
        <f>VLOOKUP(orders[[#This Row],[Customer ID]],'Customer Info'!$A:$I,7,FALSE)</f>
        <v>United States</v>
      </c>
      <c r="Q496">
        <f>VLOOKUP(orders[[#This Row],[Customer ID]],'Customer Info'!$A:$I,8,FALSE)</f>
        <v>53234</v>
      </c>
      <c r="R496" s="2" t="str">
        <f>VLOOKUP(orders[[#This Row],[Customer ID]],'Customer Info'!$A:$I,9,FALSE)</f>
        <v>Yes</v>
      </c>
    </row>
    <row r="497" spans="1:18" x14ac:dyDescent="0.2">
      <c r="A497" s="1" t="s">
        <v>982</v>
      </c>
      <c r="B497" s="3">
        <v>44090</v>
      </c>
      <c r="C497" t="s">
        <v>983</v>
      </c>
      <c r="D497" t="s">
        <v>27</v>
      </c>
      <c r="E497">
        <v>6</v>
      </c>
      <c r="F497" s="1" t="s">
        <v>6196</v>
      </c>
      <c r="G497" t="s">
        <v>6197</v>
      </c>
      <c r="H497">
        <v>0.5</v>
      </c>
      <c r="I497">
        <v>5.97</v>
      </c>
      <c r="J497" s="2">
        <v>35.82</v>
      </c>
      <c r="K497" t="str">
        <f>VLOOKUP(orders[[#This Row],[Customer ID]],'Customer Info'!$A:$I,2,FALSE)</f>
        <v>Sky Farnish</v>
      </c>
      <c r="L497" t="str">
        <f>IF(VLOOKUP(orders[[#This Row],[Customer ID]],'Customer Info'!$A:$I,3,FALSE)=0, "N/A", VLOOKUP(orders[[#This Row],[Customer ID]],'Customer Info'!$A:$I,3,FALSE))</f>
        <v>sfarnishdp@dmoz.org</v>
      </c>
      <c r="M497" t="str">
        <f>IF(VLOOKUP(orders[[#This Row],[Customer ID]],'Customer Info'!$A:$I,4,FALSE)=0, "N/A", VLOOKUP(orders[[#This Row],[Customer ID]],'Customer Info'!$A:$I,4,FALSE))</f>
        <v>+44 (847) 377-8172</v>
      </c>
      <c r="N497" t="str">
        <f>VLOOKUP(orders[[#This Row],[Customer ID]],'Customer Info'!$A:$I,5,FALSE)</f>
        <v>170 Prentice Center</v>
      </c>
      <c r="O497" t="str">
        <f>VLOOKUP(orders[[#This Row],[Customer ID]],'Customer Info'!$A:$I,6,FALSE)</f>
        <v>Eaton</v>
      </c>
      <c r="P497" t="str">
        <f>VLOOKUP(orders[[#This Row],[Customer ID]],'Customer Info'!$A:$I,7,FALSE)</f>
        <v>United Kingdom</v>
      </c>
      <c r="Q497" t="str">
        <f>VLOOKUP(orders[[#This Row],[Customer ID]],'Customer Info'!$A:$I,8,FALSE)</f>
        <v>DN22</v>
      </c>
      <c r="R497" s="2" t="str">
        <f>VLOOKUP(orders[[#This Row],[Customer ID]],'Customer Info'!$A:$I,9,FALSE)</f>
        <v>No</v>
      </c>
    </row>
    <row r="498" spans="1:18" x14ac:dyDescent="0.2">
      <c r="A498" s="1" t="s">
        <v>984</v>
      </c>
      <c r="B498" s="3">
        <v>44132</v>
      </c>
      <c r="C498" t="s">
        <v>985</v>
      </c>
      <c r="D498" t="s">
        <v>137</v>
      </c>
      <c r="E498">
        <v>2</v>
      </c>
      <c r="F498" s="1" t="s">
        <v>6201</v>
      </c>
      <c r="G498" t="s">
        <v>6199</v>
      </c>
      <c r="H498">
        <v>1</v>
      </c>
      <c r="I498">
        <v>15.85</v>
      </c>
      <c r="J498" s="2">
        <v>31.7</v>
      </c>
      <c r="K498" t="str">
        <f>VLOOKUP(orders[[#This Row],[Customer ID]],'Customer Info'!$A:$I,2,FALSE)</f>
        <v>Felicia Jecock</v>
      </c>
      <c r="L498" t="str">
        <f>IF(VLOOKUP(orders[[#This Row],[Customer ID]],'Customer Info'!$A:$I,3,FALSE)=0, "N/A", VLOOKUP(orders[[#This Row],[Customer ID]],'Customer Info'!$A:$I,3,FALSE))</f>
        <v>fjecockdq@unicef.org</v>
      </c>
      <c r="M498" t="str">
        <f>IF(VLOOKUP(orders[[#This Row],[Customer ID]],'Customer Info'!$A:$I,4,FALSE)=0, "N/A", VLOOKUP(orders[[#This Row],[Customer ID]],'Customer Info'!$A:$I,4,FALSE))</f>
        <v>+1 (225) 116-2959</v>
      </c>
      <c r="N498" t="str">
        <f>VLOOKUP(orders[[#This Row],[Customer ID]],'Customer Info'!$A:$I,5,FALSE)</f>
        <v>403 Vahlen Junction</v>
      </c>
      <c r="O498" t="str">
        <f>VLOOKUP(orders[[#This Row],[Customer ID]],'Customer Info'!$A:$I,6,FALSE)</f>
        <v>Baton Rouge</v>
      </c>
      <c r="P498" t="str">
        <f>VLOOKUP(orders[[#This Row],[Customer ID]],'Customer Info'!$A:$I,7,FALSE)</f>
        <v>United States</v>
      </c>
      <c r="Q498">
        <f>VLOOKUP(orders[[#This Row],[Customer ID]],'Customer Info'!$A:$I,8,FALSE)</f>
        <v>70836</v>
      </c>
      <c r="R498" s="2" t="str">
        <f>VLOOKUP(orders[[#This Row],[Customer ID]],'Customer Info'!$A:$I,9,FALSE)</f>
        <v>No</v>
      </c>
    </row>
    <row r="499" spans="1:18" x14ac:dyDescent="0.2">
      <c r="A499" s="1" t="s">
        <v>986</v>
      </c>
      <c r="B499" s="3">
        <v>43710</v>
      </c>
      <c r="C499" t="s">
        <v>987</v>
      </c>
      <c r="D499" t="s">
        <v>137</v>
      </c>
      <c r="E499">
        <v>5</v>
      </c>
      <c r="F499" s="1" t="s">
        <v>6201</v>
      </c>
      <c r="G499" t="s">
        <v>6199</v>
      </c>
      <c r="H499">
        <v>1</v>
      </c>
      <c r="I499">
        <v>15.85</v>
      </c>
      <c r="J499" s="2">
        <v>79.25</v>
      </c>
      <c r="K499" t="str">
        <f>VLOOKUP(orders[[#This Row],[Customer ID]],'Customer Info'!$A:$I,2,FALSE)</f>
        <v>Currey MacAllister</v>
      </c>
      <c r="L499" t="str">
        <f>IF(VLOOKUP(orders[[#This Row],[Customer ID]],'Customer Info'!$A:$I,3,FALSE)=0, "N/A", VLOOKUP(orders[[#This Row],[Customer ID]],'Customer Info'!$A:$I,3,FALSE))</f>
        <v>N/A</v>
      </c>
      <c r="M499" t="str">
        <f>IF(VLOOKUP(orders[[#This Row],[Customer ID]],'Customer Info'!$A:$I,4,FALSE)=0, "N/A", VLOOKUP(orders[[#This Row],[Customer ID]],'Customer Info'!$A:$I,4,FALSE))</f>
        <v>+1 (203) 490-3839</v>
      </c>
      <c r="N499" t="str">
        <f>VLOOKUP(orders[[#This Row],[Customer ID]],'Customer Info'!$A:$I,5,FALSE)</f>
        <v>07300 Walton Point</v>
      </c>
      <c r="O499" t="str">
        <f>VLOOKUP(orders[[#This Row],[Customer ID]],'Customer Info'!$A:$I,6,FALSE)</f>
        <v>Danbury</v>
      </c>
      <c r="P499" t="str">
        <f>VLOOKUP(orders[[#This Row],[Customer ID]],'Customer Info'!$A:$I,7,FALSE)</f>
        <v>United States</v>
      </c>
      <c r="Q499">
        <f>VLOOKUP(orders[[#This Row],[Customer ID]],'Customer Info'!$A:$I,8,FALSE)</f>
        <v>6816</v>
      </c>
      <c r="R499" s="2" t="str">
        <f>VLOOKUP(orders[[#This Row],[Customer ID]],'Customer Info'!$A:$I,9,FALSE)</f>
        <v>Yes</v>
      </c>
    </row>
    <row r="500" spans="1:18" x14ac:dyDescent="0.2">
      <c r="A500" s="1" t="s">
        <v>988</v>
      </c>
      <c r="B500" s="3">
        <v>44438</v>
      </c>
      <c r="C500" t="s">
        <v>989</v>
      </c>
      <c r="D500" t="s">
        <v>56</v>
      </c>
      <c r="E500">
        <v>3</v>
      </c>
      <c r="F500" s="1" t="s">
        <v>6200</v>
      </c>
      <c r="G500" t="s">
        <v>6202</v>
      </c>
      <c r="H500">
        <v>0.2</v>
      </c>
      <c r="I500">
        <v>3.645</v>
      </c>
      <c r="J500" s="2">
        <v>10.935</v>
      </c>
      <c r="K500" t="str">
        <f>VLOOKUP(orders[[#This Row],[Customer ID]],'Customer Info'!$A:$I,2,FALSE)</f>
        <v>Hamlen Pallister</v>
      </c>
      <c r="L500" t="str">
        <f>IF(VLOOKUP(orders[[#This Row],[Customer ID]],'Customer Info'!$A:$I,3,FALSE)=0, "N/A", VLOOKUP(orders[[#This Row],[Customer ID]],'Customer Info'!$A:$I,3,FALSE))</f>
        <v>hpallisterds@ning.com</v>
      </c>
      <c r="M500" t="str">
        <f>IF(VLOOKUP(orders[[#This Row],[Customer ID]],'Customer Info'!$A:$I,4,FALSE)=0, "N/A", VLOOKUP(orders[[#This Row],[Customer ID]],'Customer Info'!$A:$I,4,FALSE))</f>
        <v>+1 (850) 517-1353</v>
      </c>
      <c r="N500" t="str">
        <f>VLOOKUP(orders[[#This Row],[Customer ID]],'Customer Info'!$A:$I,5,FALSE)</f>
        <v>19513 Golf Course Junction</v>
      </c>
      <c r="O500" t="str">
        <f>VLOOKUP(orders[[#This Row],[Customer ID]],'Customer Info'!$A:$I,6,FALSE)</f>
        <v>Pensacola</v>
      </c>
      <c r="P500" t="str">
        <f>VLOOKUP(orders[[#This Row],[Customer ID]],'Customer Info'!$A:$I,7,FALSE)</f>
        <v>United States</v>
      </c>
      <c r="Q500">
        <f>VLOOKUP(orders[[#This Row],[Customer ID]],'Customer Info'!$A:$I,8,FALSE)</f>
        <v>32590</v>
      </c>
      <c r="R500" s="2" t="str">
        <f>VLOOKUP(orders[[#This Row],[Customer ID]],'Customer Info'!$A:$I,9,FALSE)</f>
        <v>No</v>
      </c>
    </row>
    <row r="501" spans="1:18" x14ac:dyDescent="0.2">
      <c r="A501" s="1" t="s">
        <v>990</v>
      </c>
      <c r="B501" s="3">
        <v>44351</v>
      </c>
      <c r="C501" t="s">
        <v>991</v>
      </c>
      <c r="D501" t="s">
        <v>32</v>
      </c>
      <c r="E501">
        <v>4</v>
      </c>
      <c r="F501" s="1" t="s">
        <v>6198</v>
      </c>
      <c r="G501" t="s">
        <v>6202</v>
      </c>
      <c r="H501">
        <v>1</v>
      </c>
      <c r="I501">
        <v>9.9499999999999993</v>
      </c>
      <c r="J501" s="2">
        <v>39.799999999999997</v>
      </c>
      <c r="K501" t="str">
        <f>VLOOKUP(orders[[#This Row],[Customer ID]],'Customer Info'!$A:$I,2,FALSE)</f>
        <v>Chantal Mersh</v>
      </c>
      <c r="L501" t="str">
        <f>IF(VLOOKUP(orders[[#This Row],[Customer ID]],'Customer Info'!$A:$I,3,FALSE)=0, "N/A", VLOOKUP(orders[[#This Row],[Customer ID]],'Customer Info'!$A:$I,3,FALSE))</f>
        <v>cmershdt@drupal.org</v>
      </c>
      <c r="M501" t="str">
        <f>IF(VLOOKUP(orders[[#This Row],[Customer ID]],'Customer Info'!$A:$I,4,FALSE)=0, "N/A", VLOOKUP(orders[[#This Row],[Customer ID]],'Customer Info'!$A:$I,4,FALSE))</f>
        <v>+353 (343) 889-4565</v>
      </c>
      <c r="N501" t="str">
        <f>VLOOKUP(orders[[#This Row],[Customer ID]],'Customer Info'!$A:$I,5,FALSE)</f>
        <v>52843 Longview Street</v>
      </c>
      <c r="O501" t="str">
        <f>VLOOKUP(orders[[#This Row],[Customer ID]],'Customer Info'!$A:$I,6,FALSE)</f>
        <v>Milltown</v>
      </c>
      <c r="P501" t="str">
        <f>VLOOKUP(orders[[#This Row],[Customer ID]],'Customer Info'!$A:$I,7,FALSE)</f>
        <v>Ireland</v>
      </c>
      <c r="Q501" t="str">
        <f>VLOOKUP(orders[[#This Row],[Customer ID]],'Customer Info'!$A:$I,8,FALSE)</f>
        <v>D04</v>
      </c>
      <c r="R501" s="2" t="str">
        <f>VLOOKUP(orders[[#This Row],[Customer ID]],'Customer Info'!$A:$I,9,FALSE)</f>
        <v>No</v>
      </c>
    </row>
    <row r="502" spans="1:18" x14ac:dyDescent="0.2">
      <c r="A502" s="1" t="s">
        <v>992</v>
      </c>
      <c r="B502" s="3">
        <v>44159</v>
      </c>
      <c r="C502" t="s">
        <v>993</v>
      </c>
      <c r="D502" t="s">
        <v>7</v>
      </c>
      <c r="E502">
        <v>5</v>
      </c>
      <c r="F502" s="1" t="s">
        <v>6196</v>
      </c>
      <c r="G502" t="s">
        <v>6197</v>
      </c>
      <c r="H502">
        <v>1</v>
      </c>
      <c r="I502">
        <v>9.9499999999999993</v>
      </c>
      <c r="J502" s="2">
        <v>49.75</v>
      </c>
      <c r="K502" t="str">
        <f>VLOOKUP(orders[[#This Row],[Customer ID]],'Customer Info'!$A:$I,2,FALSE)</f>
        <v>Marja Urion</v>
      </c>
      <c r="L502" t="str">
        <f>IF(VLOOKUP(orders[[#This Row],[Customer ID]],'Customer Info'!$A:$I,3,FALSE)=0, "N/A", VLOOKUP(orders[[#This Row],[Customer ID]],'Customer Info'!$A:$I,3,FALSE))</f>
        <v>murione5@alexa.com</v>
      </c>
      <c r="M502" t="str">
        <f>IF(VLOOKUP(orders[[#This Row],[Customer ID]],'Customer Info'!$A:$I,4,FALSE)=0, "N/A", VLOOKUP(orders[[#This Row],[Customer ID]],'Customer Info'!$A:$I,4,FALSE))</f>
        <v>+353 (715) 989-0283</v>
      </c>
      <c r="N502" t="str">
        <f>VLOOKUP(orders[[#This Row],[Customer ID]],'Customer Info'!$A:$I,5,FALSE)</f>
        <v>2 Sycamore Avenue</v>
      </c>
      <c r="O502" t="str">
        <f>VLOOKUP(orders[[#This Row],[Customer ID]],'Customer Info'!$A:$I,6,FALSE)</f>
        <v>Virginia</v>
      </c>
      <c r="P502" t="str">
        <f>VLOOKUP(orders[[#This Row],[Customer ID]],'Customer Info'!$A:$I,7,FALSE)</f>
        <v>Ireland</v>
      </c>
      <c r="Q502" t="str">
        <f>VLOOKUP(orders[[#This Row],[Customer ID]],'Customer Info'!$A:$I,8,FALSE)</f>
        <v>D18</v>
      </c>
      <c r="R502" s="2" t="str">
        <f>VLOOKUP(orders[[#This Row],[Customer ID]],'Customer Info'!$A:$I,9,FALSE)</f>
        <v>Yes</v>
      </c>
    </row>
    <row r="503" spans="1:18" x14ac:dyDescent="0.2">
      <c r="A503" s="1" t="s">
        <v>994</v>
      </c>
      <c r="B503" s="3">
        <v>44003</v>
      </c>
      <c r="C503" t="s">
        <v>995</v>
      </c>
      <c r="D503" t="s">
        <v>106</v>
      </c>
      <c r="E503">
        <v>3</v>
      </c>
      <c r="F503" s="1" t="s">
        <v>6196</v>
      </c>
      <c r="G503" t="s">
        <v>6202</v>
      </c>
      <c r="H503">
        <v>0.2</v>
      </c>
      <c r="I503">
        <v>2.6849999999999996</v>
      </c>
      <c r="J503" s="2">
        <v>8.0549999999999997</v>
      </c>
      <c r="K503" t="str">
        <f>VLOOKUP(orders[[#This Row],[Customer ID]],'Customer Info'!$A:$I,2,FALSE)</f>
        <v>Malynda Purbrick</v>
      </c>
      <c r="L503" t="str">
        <f>IF(VLOOKUP(orders[[#This Row],[Customer ID]],'Customer Info'!$A:$I,3,FALSE)=0, "N/A", VLOOKUP(orders[[#This Row],[Customer ID]],'Customer Info'!$A:$I,3,FALSE))</f>
        <v>N/A</v>
      </c>
      <c r="M503" t="str">
        <f>IF(VLOOKUP(orders[[#This Row],[Customer ID]],'Customer Info'!$A:$I,4,FALSE)=0, "N/A", VLOOKUP(orders[[#This Row],[Customer ID]],'Customer Info'!$A:$I,4,FALSE))</f>
        <v>+353 (160) 183-4278</v>
      </c>
      <c r="N503" t="str">
        <f>VLOOKUP(orders[[#This Row],[Customer ID]],'Customer Info'!$A:$I,5,FALSE)</f>
        <v>9233 3rd Avenue</v>
      </c>
      <c r="O503" t="str">
        <f>VLOOKUP(orders[[#This Row],[Customer ID]],'Customer Info'!$A:$I,6,FALSE)</f>
        <v>Balally</v>
      </c>
      <c r="P503" t="str">
        <f>VLOOKUP(orders[[#This Row],[Customer ID]],'Customer Info'!$A:$I,7,FALSE)</f>
        <v>Ireland</v>
      </c>
      <c r="Q503" t="str">
        <f>VLOOKUP(orders[[#This Row],[Customer ID]],'Customer Info'!$A:$I,8,FALSE)</f>
        <v>D04</v>
      </c>
      <c r="R503" s="2" t="str">
        <f>VLOOKUP(orders[[#This Row],[Customer ID]],'Customer Info'!$A:$I,9,FALSE)</f>
        <v>Yes</v>
      </c>
    </row>
    <row r="504" spans="1:18" x14ac:dyDescent="0.2">
      <c r="A504" s="1" t="s">
        <v>996</v>
      </c>
      <c r="B504" s="3">
        <v>44025</v>
      </c>
      <c r="C504" t="s">
        <v>997</v>
      </c>
      <c r="D504" t="s">
        <v>194</v>
      </c>
      <c r="E504">
        <v>4</v>
      </c>
      <c r="F504" s="1" t="s">
        <v>6196</v>
      </c>
      <c r="G504" t="s">
        <v>6199</v>
      </c>
      <c r="H504">
        <v>1</v>
      </c>
      <c r="I504">
        <v>11.95</v>
      </c>
      <c r="J504" s="2">
        <v>47.8</v>
      </c>
      <c r="K504" t="str">
        <f>VLOOKUP(orders[[#This Row],[Customer ID]],'Customer Info'!$A:$I,2,FALSE)</f>
        <v>Alf Housaman</v>
      </c>
      <c r="L504" t="str">
        <f>IF(VLOOKUP(orders[[#This Row],[Customer ID]],'Customer Info'!$A:$I,3,FALSE)=0, "N/A", VLOOKUP(orders[[#This Row],[Customer ID]],'Customer Info'!$A:$I,3,FALSE))</f>
        <v>N/A</v>
      </c>
      <c r="M504" t="str">
        <f>IF(VLOOKUP(orders[[#This Row],[Customer ID]],'Customer Info'!$A:$I,4,FALSE)=0, "N/A", VLOOKUP(orders[[#This Row],[Customer ID]],'Customer Info'!$A:$I,4,FALSE))</f>
        <v>+1 (616) 511-3898</v>
      </c>
      <c r="N504" t="str">
        <f>VLOOKUP(orders[[#This Row],[Customer ID]],'Customer Info'!$A:$I,5,FALSE)</f>
        <v>8581 Mcguire Road</v>
      </c>
      <c r="O504" t="str">
        <f>VLOOKUP(orders[[#This Row],[Customer ID]],'Customer Info'!$A:$I,6,FALSE)</f>
        <v>Grand Rapids</v>
      </c>
      <c r="P504" t="str">
        <f>VLOOKUP(orders[[#This Row],[Customer ID]],'Customer Info'!$A:$I,7,FALSE)</f>
        <v>United States</v>
      </c>
      <c r="Q504">
        <f>VLOOKUP(orders[[#This Row],[Customer ID]],'Customer Info'!$A:$I,8,FALSE)</f>
        <v>49518</v>
      </c>
      <c r="R504" s="2" t="str">
        <f>VLOOKUP(orders[[#This Row],[Customer ID]],'Customer Info'!$A:$I,9,FALSE)</f>
        <v>No</v>
      </c>
    </row>
    <row r="505" spans="1:18" x14ac:dyDescent="0.2">
      <c r="A505" s="1" t="s">
        <v>998</v>
      </c>
      <c r="B505" s="3">
        <v>43467</v>
      </c>
      <c r="C505" t="s">
        <v>999</v>
      </c>
      <c r="D505" t="s">
        <v>167</v>
      </c>
      <c r="E505">
        <v>4</v>
      </c>
      <c r="F505" s="1" t="s">
        <v>6196</v>
      </c>
      <c r="G505" t="s">
        <v>6197</v>
      </c>
      <c r="H505">
        <v>0.2</v>
      </c>
      <c r="I505">
        <v>2.9849999999999999</v>
      </c>
      <c r="J505" s="2">
        <v>11.94</v>
      </c>
      <c r="K505" t="str">
        <f>VLOOKUP(orders[[#This Row],[Customer ID]],'Customer Info'!$A:$I,2,FALSE)</f>
        <v>Gladi Ducker</v>
      </c>
      <c r="L505" t="str">
        <f>IF(VLOOKUP(orders[[#This Row],[Customer ID]],'Customer Info'!$A:$I,3,FALSE)=0, "N/A", VLOOKUP(orders[[#This Row],[Customer ID]],'Customer Info'!$A:$I,3,FALSE))</f>
        <v>gduckerdx@patch.com</v>
      </c>
      <c r="M505" t="str">
        <f>IF(VLOOKUP(orders[[#This Row],[Customer ID]],'Customer Info'!$A:$I,4,FALSE)=0, "N/A", VLOOKUP(orders[[#This Row],[Customer ID]],'Customer Info'!$A:$I,4,FALSE))</f>
        <v>+44 (749) 987-9016</v>
      </c>
      <c r="N505" t="str">
        <f>VLOOKUP(orders[[#This Row],[Customer ID]],'Customer Info'!$A:$I,5,FALSE)</f>
        <v>5069 Boyd Parkway</v>
      </c>
      <c r="O505" t="str">
        <f>VLOOKUP(orders[[#This Row],[Customer ID]],'Customer Info'!$A:$I,6,FALSE)</f>
        <v>Belfast</v>
      </c>
      <c r="P505" t="str">
        <f>VLOOKUP(orders[[#This Row],[Customer ID]],'Customer Info'!$A:$I,7,FALSE)</f>
        <v>United Kingdom</v>
      </c>
      <c r="Q505" t="str">
        <f>VLOOKUP(orders[[#This Row],[Customer ID]],'Customer Info'!$A:$I,8,FALSE)</f>
        <v>BT2</v>
      </c>
      <c r="R505" s="2" t="str">
        <f>VLOOKUP(orders[[#This Row],[Customer ID]],'Customer Info'!$A:$I,9,FALSE)</f>
        <v>No</v>
      </c>
    </row>
    <row r="506" spans="1:18" x14ac:dyDescent="0.2">
      <c r="A506" s="1" t="s">
        <v>998</v>
      </c>
      <c r="B506" s="3">
        <v>43467</v>
      </c>
      <c r="C506" t="s">
        <v>999</v>
      </c>
      <c r="D506" t="s">
        <v>69</v>
      </c>
      <c r="E506">
        <v>4</v>
      </c>
      <c r="F506" s="1" t="s">
        <v>6200</v>
      </c>
      <c r="G506" t="s">
        <v>6197</v>
      </c>
      <c r="H506">
        <v>0.2</v>
      </c>
      <c r="I506">
        <v>4.125</v>
      </c>
      <c r="J506" s="2">
        <v>16.5</v>
      </c>
      <c r="K506" t="str">
        <f>VLOOKUP(orders[[#This Row],[Customer ID]],'Customer Info'!$A:$I,2,FALSE)</f>
        <v>Gladi Ducker</v>
      </c>
      <c r="L506" t="str">
        <f>IF(VLOOKUP(orders[[#This Row],[Customer ID]],'Customer Info'!$A:$I,3,FALSE)=0, "N/A", VLOOKUP(orders[[#This Row],[Customer ID]],'Customer Info'!$A:$I,3,FALSE))</f>
        <v>gduckerdx@patch.com</v>
      </c>
      <c r="M506" t="str">
        <f>IF(VLOOKUP(orders[[#This Row],[Customer ID]],'Customer Info'!$A:$I,4,FALSE)=0, "N/A", VLOOKUP(orders[[#This Row],[Customer ID]],'Customer Info'!$A:$I,4,FALSE))</f>
        <v>+44 (749) 987-9016</v>
      </c>
      <c r="N506" t="str">
        <f>VLOOKUP(orders[[#This Row],[Customer ID]],'Customer Info'!$A:$I,5,FALSE)</f>
        <v>5069 Boyd Parkway</v>
      </c>
      <c r="O506" t="str">
        <f>VLOOKUP(orders[[#This Row],[Customer ID]],'Customer Info'!$A:$I,6,FALSE)</f>
        <v>Belfast</v>
      </c>
      <c r="P506" t="str">
        <f>VLOOKUP(orders[[#This Row],[Customer ID]],'Customer Info'!$A:$I,7,FALSE)</f>
        <v>United Kingdom</v>
      </c>
      <c r="Q506" t="str">
        <f>VLOOKUP(orders[[#This Row],[Customer ID]],'Customer Info'!$A:$I,8,FALSE)</f>
        <v>BT2</v>
      </c>
      <c r="R506" s="2" t="str">
        <f>VLOOKUP(orders[[#This Row],[Customer ID]],'Customer Info'!$A:$I,9,FALSE)</f>
        <v>No</v>
      </c>
    </row>
    <row r="507" spans="1:18" x14ac:dyDescent="0.2">
      <c r="A507" s="1" t="s">
        <v>998</v>
      </c>
      <c r="B507" s="3">
        <v>43467</v>
      </c>
      <c r="C507" t="s">
        <v>999</v>
      </c>
      <c r="D507" t="s">
        <v>18</v>
      </c>
      <c r="E507">
        <v>4</v>
      </c>
      <c r="F507" s="1" t="s">
        <v>6201</v>
      </c>
      <c r="G507" t="s">
        <v>6202</v>
      </c>
      <c r="H507">
        <v>1</v>
      </c>
      <c r="I507">
        <v>12.95</v>
      </c>
      <c r="J507" s="2">
        <v>51.8</v>
      </c>
      <c r="K507" t="str">
        <f>VLOOKUP(orders[[#This Row],[Customer ID]],'Customer Info'!$A:$I,2,FALSE)</f>
        <v>Gladi Ducker</v>
      </c>
      <c r="L507" t="str">
        <f>IF(VLOOKUP(orders[[#This Row],[Customer ID]],'Customer Info'!$A:$I,3,FALSE)=0, "N/A", VLOOKUP(orders[[#This Row],[Customer ID]],'Customer Info'!$A:$I,3,FALSE))</f>
        <v>gduckerdx@patch.com</v>
      </c>
      <c r="M507" t="str">
        <f>IF(VLOOKUP(orders[[#This Row],[Customer ID]],'Customer Info'!$A:$I,4,FALSE)=0, "N/A", VLOOKUP(orders[[#This Row],[Customer ID]],'Customer Info'!$A:$I,4,FALSE))</f>
        <v>+44 (749) 987-9016</v>
      </c>
      <c r="N507" t="str">
        <f>VLOOKUP(orders[[#This Row],[Customer ID]],'Customer Info'!$A:$I,5,FALSE)</f>
        <v>5069 Boyd Parkway</v>
      </c>
      <c r="O507" t="str">
        <f>VLOOKUP(orders[[#This Row],[Customer ID]],'Customer Info'!$A:$I,6,FALSE)</f>
        <v>Belfast</v>
      </c>
      <c r="P507" t="str">
        <f>VLOOKUP(orders[[#This Row],[Customer ID]],'Customer Info'!$A:$I,7,FALSE)</f>
        <v>United Kingdom</v>
      </c>
      <c r="Q507" t="str">
        <f>VLOOKUP(orders[[#This Row],[Customer ID]],'Customer Info'!$A:$I,8,FALSE)</f>
        <v>BT2</v>
      </c>
      <c r="R507" s="2" t="str">
        <f>VLOOKUP(orders[[#This Row],[Customer ID]],'Customer Info'!$A:$I,9,FALSE)</f>
        <v>No</v>
      </c>
    </row>
    <row r="508" spans="1:18" x14ac:dyDescent="0.2">
      <c r="A508" s="1" t="s">
        <v>998</v>
      </c>
      <c r="B508" s="3">
        <v>43467</v>
      </c>
      <c r="C508" t="s">
        <v>999</v>
      </c>
      <c r="D508" t="s">
        <v>24</v>
      </c>
      <c r="E508">
        <v>3</v>
      </c>
      <c r="F508" s="1" t="s">
        <v>6201</v>
      </c>
      <c r="G508" t="s">
        <v>6199</v>
      </c>
      <c r="H508">
        <v>0.2</v>
      </c>
      <c r="I508">
        <v>4.7549999999999999</v>
      </c>
      <c r="J508" s="2">
        <v>14.265000000000001</v>
      </c>
      <c r="K508" t="str">
        <f>VLOOKUP(orders[[#This Row],[Customer ID]],'Customer Info'!$A:$I,2,FALSE)</f>
        <v>Gladi Ducker</v>
      </c>
      <c r="L508" t="str">
        <f>IF(VLOOKUP(orders[[#This Row],[Customer ID]],'Customer Info'!$A:$I,3,FALSE)=0, "N/A", VLOOKUP(orders[[#This Row],[Customer ID]],'Customer Info'!$A:$I,3,FALSE))</f>
        <v>gduckerdx@patch.com</v>
      </c>
      <c r="M508" t="str">
        <f>IF(VLOOKUP(orders[[#This Row],[Customer ID]],'Customer Info'!$A:$I,4,FALSE)=0, "N/A", VLOOKUP(orders[[#This Row],[Customer ID]],'Customer Info'!$A:$I,4,FALSE))</f>
        <v>+44 (749) 987-9016</v>
      </c>
      <c r="N508" t="str">
        <f>VLOOKUP(orders[[#This Row],[Customer ID]],'Customer Info'!$A:$I,5,FALSE)</f>
        <v>5069 Boyd Parkway</v>
      </c>
      <c r="O508" t="str">
        <f>VLOOKUP(orders[[#This Row],[Customer ID]],'Customer Info'!$A:$I,6,FALSE)</f>
        <v>Belfast</v>
      </c>
      <c r="P508" t="str">
        <f>VLOOKUP(orders[[#This Row],[Customer ID]],'Customer Info'!$A:$I,7,FALSE)</f>
        <v>United Kingdom</v>
      </c>
      <c r="Q508" t="str">
        <f>VLOOKUP(orders[[#This Row],[Customer ID]],'Customer Info'!$A:$I,8,FALSE)</f>
        <v>BT2</v>
      </c>
      <c r="R508" s="2" t="str">
        <f>VLOOKUP(orders[[#This Row],[Customer ID]],'Customer Info'!$A:$I,9,FALSE)</f>
        <v>No</v>
      </c>
    </row>
    <row r="509" spans="1:18" x14ac:dyDescent="0.2">
      <c r="A509" s="1" t="s">
        <v>1000</v>
      </c>
      <c r="B509" s="3">
        <v>44609</v>
      </c>
      <c r="C509" t="s">
        <v>1001</v>
      </c>
      <c r="D509" t="s">
        <v>82</v>
      </c>
      <c r="E509">
        <v>6</v>
      </c>
      <c r="F509" s="1" t="s">
        <v>6201</v>
      </c>
      <c r="G509" t="s">
        <v>6197</v>
      </c>
      <c r="H509">
        <v>0.2</v>
      </c>
      <c r="I509">
        <v>4.3650000000000002</v>
      </c>
      <c r="J509" s="2">
        <v>26.19</v>
      </c>
      <c r="K509" t="str">
        <f>VLOOKUP(orders[[#This Row],[Customer ID]],'Customer Info'!$A:$I,2,FALSE)</f>
        <v>Wain Stearley</v>
      </c>
      <c r="L509" t="str">
        <f>IF(VLOOKUP(orders[[#This Row],[Customer ID]],'Customer Info'!$A:$I,3,FALSE)=0, "N/A", VLOOKUP(orders[[#This Row],[Customer ID]],'Customer Info'!$A:$I,3,FALSE))</f>
        <v>wstearleye1@census.gov</v>
      </c>
      <c r="M509" t="str">
        <f>IF(VLOOKUP(orders[[#This Row],[Customer ID]],'Customer Info'!$A:$I,4,FALSE)=0, "N/A", VLOOKUP(orders[[#This Row],[Customer ID]],'Customer Info'!$A:$I,4,FALSE))</f>
        <v>+1 (336) 213-3687</v>
      </c>
      <c r="N509" t="str">
        <f>VLOOKUP(orders[[#This Row],[Customer ID]],'Customer Info'!$A:$I,5,FALSE)</f>
        <v>7 La Follette Road</v>
      </c>
      <c r="O509" t="str">
        <f>VLOOKUP(orders[[#This Row],[Customer ID]],'Customer Info'!$A:$I,6,FALSE)</f>
        <v>High Point</v>
      </c>
      <c r="P509" t="str">
        <f>VLOOKUP(orders[[#This Row],[Customer ID]],'Customer Info'!$A:$I,7,FALSE)</f>
        <v>United States</v>
      </c>
      <c r="Q509">
        <f>VLOOKUP(orders[[#This Row],[Customer ID]],'Customer Info'!$A:$I,8,FALSE)</f>
        <v>27264</v>
      </c>
      <c r="R509" s="2" t="str">
        <f>VLOOKUP(orders[[#This Row],[Customer ID]],'Customer Info'!$A:$I,9,FALSE)</f>
        <v>No</v>
      </c>
    </row>
    <row r="510" spans="1:18" x14ac:dyDescent="0.2">
      <c r="A510" s="1" t="s">
        <v>1002</v>
      </c>
      <c r="B510" s="3">
        <v>44184</v>
      </c>
      <c r="C510" t="s">
        <v>1003</v>
      </c>
      <c r="D510" t="s">
        <v>11</v>
      </c>
      <c r="E510">
        <v>2</v>
      </c>
      <c r="F510" s="1" t="s">
        <v>6198</v>
      </c>
      <c r="G510" t="s">
        <v>6199</v>
      </c>
      <c r="H510">
        <v>1</v>
      </c>
      <c r="I510">
        <v>12.95</v>
      </c>
      <c r="J510" s="2">
        <v>25.9</v>
      </c>
      <c r="K510" t="str">
        <f>VLOOKUP(orders[[#This Row],[Customer ID]],'Customer Info'!$A:$I,2,FALSE)</f>
        <v>Diane-marie Wincer</v>
      </c>
      <c r="L510" t="str">
        <f>IF(VLOOKUP(orders[[#This Row],[Customer ID]],'Customer Info'!$A:$I,3,FALSE)=0, "N/A", VLOOKUP(orders[[#This Row],[Customer ID]],'Customer Info'!$A:$I,3,FALSE))</f>
        <v>dwincere2@marriott.com</v>
      </c>
      <c r="M510" t="str">
        <f>IF(VLOOKUP(orders[[#This Row],[Customer ID]],'Customer Info'!$A:$I,4,FALSE)=0, "N/A", VLOOKUP(orders[[#This Row],[Customer ID]],'Customer Info'!$A:$I,4,FALSE))</f>
        <v>+1 (915) 676-6367</v>
      </c>
      <c r="N510" t="str">
        <f>VLOOKUP(orders[[#This Row],[Customer ID]],'Customer Info'!$A:$I,5,FALSE)</f>
        <v>04 Stuart Way</v>
      </c>
      <c r="O510" t="str">
        <f>VLOOKUP(orders[[#This Row],[Customer ID]],'Customer Info'!$A:$I,6,FALSE)</f>
        <v>El Paso</v>
      </c>
      <c r="P510" t="str">
        <f>VLOOKUP(orders[[#This Row],[Customer ID]],'Customer Info'!$A:$I,7,FALSE)</f>
        <v>United States</v>
      </c>
      <c r="Q510">
        <f>VLOOKUP(orders[[#This Row],[Customer ID]],'Customer Info'!$A:$I,8,FALSE)</f>
        <v>88546</v>
      </c>
      <c r="R510" s="2" t="str">
        <f>VLOOKUP(orders[[#This Row],[Customer ID]],'Customer Info'!$A:$I,9,FALSE)</f>
        <v>Yes</v>
      </c>
    </row>
    <row r="511" spans="1:18" x14ac:dyDescent="0.2">
      <c r="A511" s="1" t="s">
        <v>1004</v>
      </c>
      <c r="B511" s="3">
        <v>43516</v>
      </c>
      <c r="C511" t="s">
        <v>1005</v>
      </c>
      <c r="D511" t="s">
        <v>209</v>
      </c>
      <c r="E511">
        <v>3</v>
      </c>
      <c r="F511" s="1" t="s">
        <v>6198</v>
      </c>
      <c r="G511" t="s">
        <v>6199</v>
      </c>
      <c r="H511">
        <v>2.5</v>
      </c>
      <c r="I511">
        <v>29.784999999999997</v>
      </c>
      <c r="J511" s="2">
        <v>89.35499999999999</v>
      </c>
      <c r="K511" t="str">
        <f>VLOOKUP(orders[[#This Row],[Customer ID]],'Customer Info'!$A:$I,2,FALSE)</f>
        <v>Perry Lyfield</v>
      </c>
      <c r="L511" t="str">
        <f>IF(VLOOKUP(orders[[#This Row],[Customer ID]],'Customer Info'!$A:$I,3,FALSE)=0, "N/A", VLOOKUP(orders[[#This Row],[Customer ID]],'Customer Info'!$A:$I,3,FALSE))</f>
        <v>plyfielde3@baidu.com</v>
      </c>
      <c r="M511" t="str">
        <f>IF(VLOOKUP(orders[[#This Row],[Customer ID]],'Customer Info'!$A:$I,4,FALSE)=0, "N/A", VLOOKUP(orders[[#This Row],[Customer ID]],'Customer Info'!$A:$I,4,FALSE))</f>
        <v>+1 (216) 614-9325</v>
      </c>
      <c r="N511" t="str">
        <f>VLOOKUP(orders[[#This Row],[Customer ID]],'Customer Info'!$A:$I,5,FALSE)</f>
        <v>1263 Thackeray Parkway</v>
      </c>
      <c r="O511" t="str">
        <f>VLOOKUP(orders[[#This Row],[Customer ID]],'Customer Info'!$A:$I,6,FALSE)</f>
        <v>Cleveland</v>
      </c>
      <c r="P511" t="str">
        <f>VLOOKUP(orders[[#This Row],[Customer ID]],'Customer Info'!$A:$I,7,FALSE)</f>
        <v>United States</v>
      </c>
      <c r="Q511">
        <f>VLOOKUP(orders[[#This Row],[Customer ID]],'Customer Info'!$A:$I,8,FALSE)</f>
        <v>44185</v>
      </c>
      <c r="R511" s="2" t="str">
        <f>VLOOKUP(orders[[#This Row],[Customer ID]],'Customer Info'!$A:$I,9,FALSE)</f>
        <v>Yes</v>
      </c>
    </row>
    <row r="512" spans="1:18" x14ac:dyDescent="0.2">
      <c r="A512" s="1" t="s">
        <v>1006</v>
      </c>
      <c r="B512" s="3">
        <v>44210</v>
      </c>
      <c r="C512" t="s">
        <v>1007</v>
      </c>
      <c r="D512" t="s">
        <v>128</v>
      </c>
      <c r="E512">
        <v>6</v>
      </c>
      <c r="F512" s="1" t="s">
        <v>6201</v>
      </c>
      <c r="G512" t="s">
        <v>6202</v>
      </c>
      <c r="H512">
        <v>0.5</v>
      </c>
      <c r="I512">
        <v>7.77</v>
      </c>
      <c r="J512" s="2">
        <v>46.62</v>
      </c>
      <c r="K512" t="str">
        <f>VLOOKUP(orders[[#This Row],[Customer ID]],'Customer Info'!$A:$I,2,FALSE)</f>
        <v>Heall Perris</v>
      </c>
      <c r="L512" t="str">
        <f>IF(VLOOKUP(orders[[#This Row],[Customer ID]],'Customer Info'!$A:$I,3,FALSE)=0, "N/A", VLOOKUP(orders[[#This Row],[Customer ID]],'Customer Info'!$A:$I,3,FALSE))</f>
        <v>hperrise4@studiopress.com</v>
      </c>
      <c r="M512" t="str">
        <f>IF(VLOOKUP(orders[[#This Row],[Customer ID]],'Customer Info'!$A:$I,4,FALSE)=0, "N/A", VLOOKUP(orders[[#This Row],[Customer ID]],'Customer Info'!$A:$I,4,FALSE))</f>
        <v>+353 (954) 293-8675</v>
      </c>
      <c r="N512" t="str">
        <f>VLOOKUP(orders[[#This Row],[Customer ID]],'Customer Info'!$A:$I,5,FALSE)</f>
        <v>043 Bashford Point</v>
      </c>
      <c r="O512" t="str">
        <f>VLOOKUP(orders[[#This Row],[Customer ID]],'Customer Info'!$A:$I,6,FALSE)</f>
        <v>Ballymahon</v>
      </c>
      <c r="P512" t="str">
        <f>VLOOKUP(orders[[#This Row],[Customer ID]],'Customer Info'!$A:$I,7,FALSE)</f>
        <v>Ireland</v>
      </c>
      <c r="Q512" t="str">
        <f>VLOOKUP(orders[[#This Row],[Customer ID]],'Customer Info'!$A:$I,8,FALSE)</f>
        <v>F52</v>
      </c>
      <c r="R512" s="2" t="str">
        <f>VLOOKUP(orders[[#This Row],[Customer ID]],'Customer Info'!$A:$I,9,FALSE)</f>
        <v>No</v>
      </c>
    </row>
    <row r="513" spans="1:18" x14ac:dyDescent="0.2">
      <c r="A513" s="1" t="s">
        <v>1008</v>
      </c>
      <c r="B513" s="3">
        <v>43785</v>
      </c>
      <c r="C513" t="s">
        <v>993</v>
      </c>
      <c r="D513" t="s">
        <v>32</v>
      </c>
      <c r="E513">
        <v>3</v>
      </c>
      <c r="F513" s="1" t="s">
        <v>6198</v>
      </c>
      <c r="G513" t="s">
        <v>6202</v>
      </c>
      <c r="H513">
        <v>1</v>
      </c>
      <c r="I513">
        <v>9.9499999999999993</v>
      </c>
      <c r="J513" s="2">
        <v>29.849999999999998</v>
      </c>
      <c r="K513" t="str">
        <f>VLOOKUP(orders[[#This Row],[Customer ID]],'Customer Info'!$A:$I,2,FALSE)</f>
        <v>Marja Urion</v>
      </c>
      <c r="L513" t="str">
        <f>IF(VLOOKUP(orders[[#This Row],[Customer ID]],'Customer Info'!$A:$I,3,FALSE)=0, "N/A", VLOOKUP(orders[[#This Row],[Customer ID]],'Customer Info'!$A:$I,3,FALSE))</f>
        <v>murione5@alexa.com</v>
      </c>
      <c r="M513" t="str">
        <f>IF(VLOOKUP(orders[[#This Row],[Customer ID]],'Customer Info'!$A:$I,4,FALSE)=0, "N/A", VLOOKUP(orders[[#This Row],[Customer ID]],'Customer Info'!$A:$I,4,FALSE))</f>
        <v>+353 (715) 989-0283</v>
      </c>
      <c r="N513" t="str">
        <f>VLOOKUP(orders[[#This Row],[Customer ID]],'Customer Info'!$A:$I,5,FALSE)</f>
        <v>2 Sycamore Avenue</v>
      </c>
      <c r="O513" t="str">
        <f>VLOOKUP(orders[[#This Row],[Customer ID]],'Customer Info'!$A:$I,6,FALSE)</f>
        <v>Virginia</v>
      </c>
      <c r="P513" t="str">
        <f>VLOOKUP(orders[[#This Row],[Customer ID]],'Customer Info'!$A:$I,7,FALSE)</f>
        <v>Ireland</v>
      </c>
      <c r="Q513" t="str">
        <f>VLOOKUP(orders[[#This Row],[Customer ID]],'Customer Info'!$A:$I,8,FALSE)</f>
        <v>D18</v>
      </c>
      <c r="R513" s="2" t="str">
        <f>VLOOKUP(orders[[#This Row],[Customer ID]],'Customer Info'!$A:$I,9,FALSE)</f>
        <v>Yes</v>
      </c>
    </row>
    <row r="514" spans="1:18" x14ac:dyDescent="0.2">
      <c r="A514" s="1" t="s">
        <v>1009</v>
      </c>
      <c r="B514" s="3">
        <v>43803</v>
      </c>
      <c r="C514" t="s">
        <v>1010</v>
      </c>
      <c r="D514" t="s">
        <v>187</v>
      </c>
      <c r="E514">
        <v>3</v>
      </c>
      <c r="F514" s="1" t="s">
        <v>6196</v>
      </c>
      <c r="G514" t="s">
        <v>6199</v>
      </c>
      <c r="H514">
        <v>0.2</v>
      </c>
      <c r="I514">
        <v>3.5849999999999995</v>
      </c>
      <c r="J514" s="2">
        <v>10.754999999999999</v>
      </c>
      <c r="K514" t="str">
        <f>VLOOKUP(orders[[#This Row],[Customer ID]],'Customer Info'!$A:$I,2,FALSE)</f>
        <v>Camellia Kid</v>
      </c>
      <c r="L514" t="str">
        <f>IF(VLOOKUP(orders[[#This Row],[Customer ID]],'Customer Info'!$A:$I,3,FALSE)=0, "N/A", VLOOKUP(orders[[#This Row],[Customer ID]],'Customer Info'!$A:$I,3,FALSE))</f>
        <v>ckide6@narod.ru</v>
      </c>
      <c r="M514" t="str">
        <f>IF(VLOOKUP(orders[[#This Row],[Customer ID]],'Customer Info'!$A:$I,4,FALSE)=0, "N/A", VLOOKUP(orders[[#This Row],[Customer ID]],'Customer Info'!$A:$I,4,FALSE))</f>
        <v>+353 (866) 707-2603</v>
      </c>
      <c r="N514" t="str">
        <f>VLOOKUP(orders[[#This Row],[Customer ID]],'Customer Info'!$A:$I,5,FALSE)</f>
        <v>37515 Wayridge Lane</v>
      </c>
      <c r="O514" t="str">
        <f>VLOOKUP(orders[[#This Row],[Customer ID]],'Customer Info'!$A:$I,6,FALSE)</f>
        <v>Whitegate</v>
      </c>
      <c r="P514" t="str">
        <f>VLOOKUP(orders[[#This Row],[Customer ID]],'Customer Info'!$A:$I,7,FALSE)</f>
        <v>Ireland</v>
      </c>
      <c r="Q514" t="str">
        <f>VLOOKUP(orders[[#This Row],[Customer ID]],'Customer Info'!$A:$I,8,FALSE)</f>
        <v>D15</v>
      </c>
      <c r="R514" s="2" t="str">
        <f>VLOOKUP(orders[[#This Row],[Customer ID]],'Customer Info'!$A:$I,9,FALSE)</f>
        <v>Yes</v>
      </c>
    </row>
    <row r="515" spans="1:18" x14ac:dyDescent="0.2">
      <c r="A515" s="1" t="s">
        <v>1011</v>
      </c>
      <c r="B515" s="3">
        <v>44043</v>
      </c>
      <c r="C515" t="s">
        <v>1012</v>
      </c>
      <c r="D515" t="s">
        <v>49</v>
      </c>
      <c r="E515">
        <v>4</v>
      </c>
      <c r="F515" s="1" t="s">
        <v>6198</v>
      </c>
      <c r="G515" t="s">
        <v>6197</v>
      </c>
      <c r="H515">
        <v>0.2</v>
      </c>
      <c r="I515">
        <v>3.375</v>
      </c>
      <c r="J515" s="2">
        <v>13.5</v>
      </c>
      <c r="K515" t="str">
        <f>VLOOKUP(orders[[#This Row],[Customer ID]],'Customer Info'!$A:$I,2,FALSE)</f>
        <v>Carolann Beine</v>
      </c>
      <c r="L515" t="str">
        <f>IF(VLOOKUP(orders[[#This Row],[Customer ID]],'Customer Info'!$A:$I,3,FALSE)=0, "N/A", VLOOKUP(orders[[#This Row],[Customer ID]],'Customer Info'!$A:$I,3,FALSE))</f>
        <v>cbeinee7@xinhuanet.com</v>
      </c>
      <c r="M515" t="str">
        <f>IF(VLOOKUP(orders[[#This Row],[Customer ID]],'Customer Info'!$A:$I,4,FALSE)=0, "N/A", VLOOKUP(orders[[#This Row],[Customer ID]],'Customer Info'!$A:$I,4,FALSE))</f>
        <v>+1 (205) 468-0236</v>
      </c>
      <c r="N515" t="str">
        <f>VLOOKUP(orders[[#This Row],[Customer ID]],'Customer Info'!$A:$I,5,FALSE)</f>
        <v>81 West Plaza</v>
      </c>
      <c r="O515" t="str">
        <f>VLOOKUP(orders[[#This Row],[Customer ID]],'Customer Info'!$A:$I,6,FALSE)</f>
        <v>Birmingham</v>
      </c>
      <c r="P515" t="str">
        <f>VLOOKUP(orders[[#This Row],[Customer ID]],'Customer Info'!$A:$I,7,FALSE)</f>
        <v>United States</v>
      </c>
      <c r="Q515">
        <f>VLOOKUP(orders[[#This Row],[Customer ID]],'Customer Info'!$A:$I,8,FALSE)</f>
        <v>35244</v>
      </c>
      <c r="R515" s="2" t="str">
        <f>VLOOKUP(orders[[#This Row],[Customer ID]],'Customer Info'!$A:$I,9,FALSE)</f>
        <v>Yes</v>
      </c>
    </row>
    <row r="516" spans="1:18" x14ac:dyDescent="0.2">
      <c r="A516" s="1" t="s">
        <v>1013</v>
      </c>
      <c r="B516" s="3">
        <v>43535</v>
      </c>
      <c r="C516" t="s">
        <v>1014</v>
      </c>
      <c r="D516" t="s">
        <v>137</v>
      </c>
      <c r="E516">
        <v>3</v>
      </c>
      <c r="F516" s="1" t="s">
        <v>6201</v>
      </c>
      <c r="G516" t="s">
        <v>6199</v>
      </c>
      <c r="H516">
        <v>1</v>
      </c>
      <c r="I516">
        <v>15.85</v>
      </c>
      <c r="J516" s="2">
        <v>47.55</v>
      </c>
      <c r="K516" t="str">
        <f>VLOOKUP(orders[[#This Row],[Customer ID]],'Customer Info'!$A:$I,2,FALSE)</f>
        <v>Celia Bakeup</v>
      </c>
      <c r="L516" t="str">
        <f>IF(VLOOKUP(orders[[#This Row],[Customer ID]],'Customer Info'!$A:$I,3,FALSE)=0, "N/A", VLOOKUP(orders[[#This Row],[Customer ID]],'Customer Info'!$A:$I,3,FALSE))</f>
        <v>cbakeupe8@globo.com</v>
      </c>
      <c r="M516" t="str">
        <f>IF(VLOOKUP(orders[[#This Row],[Customer ID]],'Customer Info'!$A:$I,4,FALSE)=0, "N/A", VLOOKUP(orders[[#This Row],[Customer ID]],'Customer Info'!$A:$I,4,FALSE))</f>
        <v>+1 (320) 375-8504</v>
      </c>
      <c r="N516" t="str">
        <f>VLOOKUP(orders[[#This Row],[Customer ID]],'Customer Info'!$A:$I,5,FALSE)</f>
        <v>73 Bellgrove Circle</v>
      </c>
      <c r="O516" t="str">
        <f>VLOOKUP(orders[[#This Row],[Customer ID]],'Customer Info'!$A:$I,6,FALSE)</f>
        <v>Saint Cloud</v>
      </c>
      <c r="P516" t="str">
        <f>VLOOKUP(orders[[#This Row],[Customer ID]],'Customer Info'!$A:$I,7,FALSE)</f>
        <v>United States</v>
      </c>
      <c r="Q516">
        <f>VLOOKUP(orders[[#This Row],[Customer ID]],'Customer Info'!$A:$I,8,FALSE)</f>
        <v>56372</v>
      </c>
      <c r="R516" s="2" t="str">
        <f>VLOOKUP(orders[[#This Row],[Customer ID]],'Customer Info'!$A:$I,9,FALSE)</f>
        <v>No</v>
      </c>
    </row>
    <row r="517" spans="1:18" x14ac:dyDescent="0.2">
      <c r="A517" s="1" t="s">
        <v>1015</v>
      </c>
      <c r="B517" s="3">
        <v>44691</v>
      </c>
      <c r="C517" t="s">
        <v>1016</v>
      </c>
      <c r="D517" t="s">
        <v>137</v>
      </c>
      <c r="E517">
        <v>5</v>
      </c>
      <c r="F517" s="1" t="s">
        <v>6201</v>
      </c>
      <c r="G517" t="s">
        <v>6199</v>
      </c>
      <c r="H517">
        <v>1</v>
      </c>
      <c r="I517">
        <v>15.85</v>
      </c>
      <c r="J517" s="2">
        <v>79.25</v>
      </c>
      <c r="K517" t="str">
        <f>VLOOKUP(orders[[#This Row],[Customer ID]],'Customer Info'!$A:$I,2,FALSE)</f>
        <v>Nataniel Helkin</v>
      </c>
      <c r="L517" t="str">
        <f>IF(VLOOKUP(orders[[#This Row],[Customer ID]],'Customer Info'!$A:$I,3,FALSE)=0, "N/A", VLOOKUP(orders[[#This Row],[Customer ID]],'Customer Info'!$A:$I,3,FALSE))</f>
        <v>nhelkine9@example.com</v>
      </c>
      <c r="M517" t="str">
        <f>IF(VLOOKUP(orders[[#This Row],[Customer ID]],'Customer Info'!$A:$I,4,FALSE)=0, "N/A", VLOOKUP(orders[[#This Row],[Customer ID]],'Customer Info'!$A:$I,4,FALSE))</f>
        <v>N/A</v>
      </c>
      <c r="N517" t="str">
        <f>VLOOKUP(orders[[#This Row],[Customer ID]],'Customer Info'!$A:$I,5,FALSE)</f>
        <v>9 Loftsgordon Pass</v>
      </c>
      <c r="O517" t="str">
        <f>VLOOKUP(orders[[#This Row],[Customer ID]],'Customer Info'!$A:$I,6,FALSE)</f>
        <v>Philadelphia</v>
      </c>
      <c r="P517" t="str">
        <f>VLOOKUP(orders[[#This Row],[Customer ID]],'Customer Info'!$A:$I,7,FALSE)</f>
        <v>United States</v>
      </c>
      <c r="Q517">
        <f>VLOOKUP(orders[[#This Row],[Customer ID]],'Customer Info'!$A:$I,8,FALSE)</f>
        <v>19191</v>
      </c>
      <c r="R517" s="2" t="str">
        <f>VLOOKUP(orders[[#This Row],[Customer ID]],'Customer Info'!$A:$I,9,FALSE)</f>
        <v>No</v>
      </c>
    </row>
    <row r="518" spans="1:18" x14ac:dyDescent="0.2">
      <c r="A518" s="1" t="s">
        <v>1017</v>
      </c>
      <c r="B518" s="3">
        <v>44555</v>
      </c>
      <c r="C518" t="s">
        <v>1018</v>
      </c>
      <c r="D518" t="s">
        <v>82</v>
      </c>
      <c r="E518">
        <v>6</v>
      </c>
      <c r="F518" s="1" t="s">
        <v>6201</v>
      </c>
      <c r="G518" t="s">
        <v>6197</v>
      </c>
      <c r="H518">
        <v>0.2</v>
      </c>
      <c r="I518">
        <v>4.3650000000000002</v>
      </c>
      <c r="J518" s="2">
        <v>26.19</v>
      </c>
      <c r="K518" t="str">
        <f>VLOOKUP(orders[[#This Row],[Customer ID]],'Customer Info'!$A:$I,2,FALSE)</f>
        <v>Pippo Witherington</v>
      </c>
      <c r="L518" t="str">
        <f>IF(VLOOKUP(orders[[#This Row],[Customer ID]],'Customer Info'!$A:$I,3,FALSE)=0, "N/A", VLOOKUP(orders[[#This Row],[Customer ID]],'Customer Info'!$A:$I,3,FALSE))</f>
        <v>pwitheringtonea@networkadvertising.org</v>
      </c>
      <c r="M518" t="str">
        <f>IF(VLOOKUP(orders[[#This Row],[Customer ID]],'Customer Info'!$A:$I,4,FALSE)=0, "N/A", VLOOKUP(orders[[#This Row],[Customer ID]],'Customer Info'!$A:$I,4,FALSE))</f>
        <v>+1 (810) 202-8870</v>
      </c>
      <c r="N518" t="str">
        <f>VLOOKUP(orders[[#This Row],[Customer ID]],'Customer Info'!$A:$I,5,FALSE)</f>
        <v>63 School Crossing</v>
      </c>
      <c r="O518" t="str">
        <f>VLOOKUP(orders[[#This Row],[Customer ID]],'Customer Info'!$A:$I,6,FALSE)</f>
        <v>Detroit</v>
      </c>
      <c r="P518" t="str">
        <f>VLOOKUP(orders[[#This Row],[Customer ID]],'Customer Info'!$A:$I,7,FALSE)</f>
        <v>United States</v>
      </c>
      <c r="Q518">
        <f>VLOOKUP(orders[[#This Row],[Customer ID]],'Customer Info'!$A:$I,8,FALSE)</f>
        <v>48211</v>
      </c>
      <c r="R518" s="2" t="str">
        <f>VLOOKUP(orders[[#This Row],[Customer ID]],'Customer Info'!$A:$I,9,FALSE)</f>
        <v>Yes</v>
      </c>
    </row>
    <row r="519" spans="1:18" x14ac:dyDescent="0.2">
      <c r="A519" s="1" t="s">
        <v>1019</v>
      </c>
      <c r="B519" s="3">
        <v>44673</v>
      </c>
      <c r="C519" t="s">
        <v>1020</v>
      </c>
      <c r="D519" t="s">
        <v>162</v>
      </c>
      <c r="E519">
        <v>3</v>
      </c>
      <c r="F519" s="1" t="s">
        <v>6196</v>
      </c>
      <c r="G519" t="s">
        <v>6199</v>
      </c>
      <c r="H519">
        <v>0.5</v>
      </c>
      <c r="I519">
        <v>7.169999999999999</v>
      </c>
      <c r="J519" s="2">
        <v>21.509999999999998</v>
      </c>
      <c r="K519" t="str">
        <f>VLOOKUP(orders[[#This Row],[Customer ID]],'Customer Info'!$A:$I,2,FALSE)</f>
        <v>Tildie Tilzey</v>
      </c>
      <c r="L519" t="str">
        <f>IF(VLOOKUP(orders[[#This Row],[Customer ID]],'Customer Info'!$A:$I,3,FALSE)=0, "N/A", VLOOKUP(orders[[#This Row],[Customer ID]],'Customer Info'!$A:$I,3,FALSE))</f>
        <v>ttilzeyeb@hostgator.com</v>
      </c>
      <c r="M519" t="str">
        <f>IF(VLOOKUP(orders[[#This Row],[Customer ID]],'Customer Info'!$A:$I,4,FALSE)=0, "N/A", VLOOKUP(orders[[#This Row],[Customer ID]],'Customer Info'!$A:$I,4,FALSE))</f>
        <v>+1 (314) 876-7205</v>
      </c>
      <c r="N519" t="str">
        <f>VLOOKUP(orders[[#This Row],[Customer ID]],'Customer Info'!$A:$I,5,FALSE)</f>
        <v>2812 Westend Hill</v>
      </c>
      <c r="O519" t="str">
        <f>VLOOKUP(orders[[#This Row],[Customer ID]],'Customer Info'!$A:$I,6,FALSE)</f>
        <v>Saint Louis</v>
      </c>
      <c r="P519" t="str">
        <f>VLOOKUP(orders[[#This Row],[Customer ID]],'Customer Info'!$A:$I,7,FALSE)</f>
        <v>United States</v>
      </c>
      <c r="Q519">
        <f>VLOOKUP(orders[[#This Row],[Customer ID]],'Customer Info'!$A:$I,8,FALSE)</f>
        <v>63180</v>
      </c>
      <c r="R519" s="2" t="str">
        <f>VLOOKUP(orders[[#This Row],[Customer ID]],'Customer Info'!$A:$I,9,FALSE)</f>
        <v>No</v>
      </c>
    </row>
    <row r="520" spans="1:18" x14ac:dyDescent="0.2">
      <c r="A520" s="1" t="s">
        <v>1021</v>
      </c>
      <c r="B520" s="3">
        <v>44723</v>
      </c>
      <c r="C520" t="s">
        <v>1022</v>
      </c>
      <c r="D520" t="s">
        <v>40</v>
      </c>
      <c r="E520">
        <v>5</v>
      </c>
      <c r="F520" s="1" t="s">
        <v>6196</v>
      </c>
      <c r="G520" t="s">
        <v>6202</v>
      </c>
      <c r="H520">
        <v>2.5</v>
      </c>
      <c r="I520">
        <v>20.584999999999997</v>
      </c>
      <c r="J520" s="2">
        <v>102.92499999999998</v>
      </c>
      <c r="K520" t="str">
        <f>VLOOKUP(orders[[#This Row],[Customer ID]],'Customer Info'!$A:$I,2,FALSE)</f>
        <v>Cindra Burling</v>
      </c>
      <c r="L520" t="str">
        <f>IF(VLOOKUP(orders[[#This Row],[Customer ID]],'Customer Info'!$A:$I,3,FALSE)=0, "N/A", VLOOKUP(orders[[#This Row],[Customer ID]],'Customer Info'!$A:$I,3,FALSE))</f>
        <v>N/A</v>
      </c>
      <c r="M520" t="str">
        <f>IF(VLOOKUP(orders[[#This Row],[Customer ID]],'Customer Info'!$A:$I,4,FALSE)=0, "N/A", VLOOKUP(orders[[#This Row],[Customer ID]],'Customer Info'!$A:$I,4,FALSE))</f>
        <v>+1 (518) 562-5402</v>
      </c>
      <c r="N520" t="str">
        <f>VLOOKUP(orders[[#This Row],[Customer ID]],'Customer Info'!$A:$I,5,FALSE)</f>
        <v>5461 Anniversary Crossing</v>
      </c>
      <c r="O520" t="str">
        <f>VLOOKUP(orders[[#This Row],[Customer ID]],'Customer Info'!$A:$I,6,FALSE)</f>
        <v>Schenectady</v>
      </c>
      <c r="P520" t="str">
        <f>VLOOKUP(orders[[#This Row],[Customer ID]],'Customer Info'!$A:$I,7,FALSE)</f>
        <v>United States</v>
      </c>
      <c r="Q520">
        <f>VLOOKUP(orders[[#This Row],[Customer ID]],'Customer Info'!$A:$I,8,FALSE)</f>
        <v>12305</v>
      </c>
      <c r="R520" s="2" t="str">
        <f>VLOOKUP(orders[[#This Row],[Customer ID]],'Customer Info'!$A:$I,9,FALSE)</f>
        <v>Yes</v>
      </c>
    </row>
    <row r="521" spans="1:18" x14ac:dyDescent="0.2">
      <c r="A521" s="1" t="s">
        <v>1023</v>
      </c>
      <c r="B521" s="3">
        <v>44678</v>
      </c>
      <c r="C521" t="s">
        <v>1024</v>
      </c>
      <c r="D521" t="s">
        <v>43</v>
      </c>
      <c r="E521">
        <v>2</v>
      </c>
      <c r="F521" s="1" t="s">
        <v>6201</v>
      </c>
      <c r="G521" t="s">
        <v>6202</v>
      </c>
      <c r="H521">
        <v>0.2</v>
      </c>
      <c r="I521">
        <v>3.8849999999999998</v>
      </c>
      <c r="J521" s="2">
        <v>7.77</v>
      </c>
      <c r="K521" t="str">
        <f>VLOOKUP(orders[[#This Row],[Customer ID]],'Customer Info'!$A:$I,2,FALSE)</f>
        <v>Channa Belamy</v>
      </c>
      <c r="L521" t="str">
        <f>IF(VLOOKUP(orders[[#This Row],[Customer ID]],'Customer Info'!$A:$I,3,FALSE)=0, "N/A", VLOOKUP(orders[[#This Row],[Customer ID]],'Customer Info'!$A:$I,3,FALSE))</f>
        <v>N/A</v>
      </c>
      <c r="M521" t="str">
        <f>IF(VLOOKUP(orders[[#This Row],[Customer ID]],'Customer Info'!$A:$I,4,FALSE)=0, "N/A", VLOOKUP(orders[[#This Row],[Customer ID]],'Customer Info'!$A:$I,4,FALSE))</f>
        <v>+1 (863) 303-5561</v>
      </c>
      <c r="N521" t="str">
        <f>VLOOKUP(orders[[#This Row],[Customer ID]],'Customer Info'!$A:$I,5,FALSE)</f>
        <v>14 American Ash Parkway</v>
      </c>
      <c r="O521" t="str">
        <f>VLOOKUP(orders[[#This Row],[Customer ID]],'Customer Info'!$A:$I,6,FALSE)</f>
        <v>Lakeland</v>
      </c>
      <c r="P521" t="str">
        <f>VLOOKUP(orders[[#This Row],[Customer ID]],'Customer Info'!$A:$I,7,FALSE)</f>
        <v>United States</v>
      </c>
      <c r="Q521">
        <f>VLOOKUP(orders[[#This Row],[Customer ID]],'Customer Info'!$A:$I,8,FALSE)</f>
        <v>33805</v>
      </c>
      <c r="R521" s="2" t="str">
        <f>VLOOKUP(orders[[#This Row],[Customer ID]],'Customer Info'!$A:$I,9,FALSE)</f>
        <v>No</v>
      </c>
    </row>
    <row r="522" spans="1:18" x14ac:dyDescent="0.2">
      <c r="A522" s="1" t="s">
        <v>1025</v>
      </c>
      <c r="B522" s="3">
        <v>44194</v>
      </c>
      <c r="C522" t="s">
        <v>1026</v>
      </c>
      <c r="D522" t="s">
        <v>535</v>
      </c>
      <c r="E522">
        <v>5</v>
      </c>
      <c r="F522" s="1" t="s">
        <v>6200</v>
      </c>
      <c r="G522" t="s">
        <v>6202</v>
      </c>
      <c r="H522">
        <v>2.5</v>
      </c>
      <c r="I522">
        <v>27.945</v>
      </c>
      <c r="J522" s="2">
        <v>139.72499999999999</v>
      </c>
      <c r="K522" t="str">
        <f>VLOOKUP(orders[[#This Row],[Customer ID]],'Customer Info'!$A:$I,2,FALSE)</f>
        <v>Karl Imorts</v>
      </c>
      <c r="L522" t="str">
        <f>IF(VLOOKUP(orders[[#This Row],[Customer ID]],'Customer Info'!$A:$I,3,FALSE)=0, "N/A", VLOOKUP(orders[[#This Row],[Customer ID]],'Customer Info'!$A:$I,3,FALSE))</f>
        <v>kimortsee@alexa.com</v>
      </c>
      <c r="M522" t="str">
        <f>IF(VLOOKUP(orders[[#This Row],[Customer ID]],'Customer Info'!$A:$I,4,FALSE)=0, "N/A", VLOOKUP(orders[[#This Row],[Customer ID]],'Customer Info'!$A:$I,4,FALSE))</f>
        <v>+1 (321) 156-1160</v>
      </c>
      <c r="N522" t="str">
        <f>VLOOKUP(orders[[#This Row],[Customer ID]],'Customer Info'!$A:$I,5,FALSE)</f>
        <v>250 Elmside Junction</v>
      </c>
      <c r="O522" t="str">
        <f>VLOOKUP(orders[[#This Row],[Customer ID]],'Customer Info'!$A:$I,6,FALSE)</f>
        <v>Melbourne</v>
      </c>
      <c r="P522" t="str">
        <f>VLOOKUP(orders[[#This Row],[Customer ID]],'Customer Info'!$A:$I,7,FALSE)</f>
        <v>United States</v>
      </c>
      <c r="Q522">
        <f>VLOOKUP(orders[[#This Row],[Customer ID]],'Customer Info'!$A:$I,8,FALSE)</f>
        <v>32941</v>
      </c>
      <c r="R522" s="2" t="str">
        <f>VLOOKUP(orders[[#This Row],[Customer ID]],'Customer Info'!$A:$I,9,FALSE)</f>
        <v>No</v>
      </c>
    </row>
    <row r="523" spans="1:18" x14ac:dyDescent="0.2">
      <c r="A523" s="1" t="s">
        <v>1027</v>
      </c>
      <c r="B523" s="3">
        <v>44026</v>
      </c>
      <c r="C523" t="s">
        <v>993</v>
      </c>
      <c r="D523" t="s">
        <v>77</v>
      </c>
      <c r="E523">
        <v>2</v>
      </c>
      <c r="F523" s="1" t="s">
        <v>6198</v>
      </c>
      <c r="G523" t="s">
        <v>6202</v>
      </c>
      <c r="H523">
        <v>0.5</v>
      </c>
      <c r="I523">
        <v>5.97</v>
      </c>
      <c r="J523" s="2">
        <v>11.94</v>
      </c>
      <c r="K523" t="str">
        <f>VLOOKUP(orders[[#This Row],[Customer ID]],'Customer Info'!$A:$I,2,FALSE)</f>
        <v>Marja Urion</v>
      </c>
      <c r="L523" t="str">
        <f>IF(VLOOKUP(orders[[#This Row],[Customer ID]],'Customer Info'!$A:$I,3,FALSE)=0, "N/A", VLOOKUP(orders[[#This Row],[Customer ID]],'Customer Info'!$A:$I,3,FALSE))</f>
        <v>murione5@alexa.com</v>
      </c>
      <c r="M523" t="str">
        <f>IF(VLOOKUP(orders[[#This Row],[Customer ID]],'Customer Info'!$A:$I,4,FALSE)=0, "N/A", VLOOKUP(orders[[#This Row],[Customer ID]],'Customer Info'!$A:$I,4,FALSE))</f>
        <v>+353 (715) 989-0283</v>
      </c>
      <c r="N523" t="str">
        <f>VLOOKUP(orders[[#This Row],[Customer ID]],'Customer Info'!$A:$I,5,FALSE)</f>
        <v>2 Sycamore Avenue</v>
      </c>
      <c r="O523" t="str">
        <f>VLOOKUP(orders[[#This Row],[Customer ID]],'Customer Info'!$A:$I,6,FALSE)</f>
        <v>Virginia</v>
      </c>
      <c r="P523" t="str">
        <f>VLOOKUP(orders[[#This Row],[Customer ID]],'Customer Info'!$A:$I,7,FALSE)</f>
        <v>Ireland</v>
      </c>
      <c r="Q523" t="str">
        <f>VLOOKUP(orders[[#This Row],[Customer ID]],'Customer Info'!$A:$I,8,FALSE)</f>
        <v>D18</v>
      </c>
      <c r="R523" s="2" t="str">
        <f>VLOOKUP(orders[[#This Row],[Customer ID]],'Customer Info'!$A:$I,9,FALSE)</f>
        <v>Yes</v>
      </c>
    </row>
    <row r="524" spans="1:18" x14ac:dyDescent="0.2">
      <c r="A524" s="1" t="s">
        <v>1028</v>
      </c>
      <c r="B524" s="3">
        <v>44446</v>
      </c>
      <c r="C524" t="s">
        <v>1029</v>
      </c>
      <c r="D524" t="s">
        <v>43</v>
      </c>
      <c r="E524">
        <v>1</v>
      </c>
      <c r="F524" s="1" t="s">
        <v>6201</v>
      </c>
      <c r="G524" t="s">
        <v>6202</v>
      </c>
      <c r="H524">
        <v>0.2</v>
      </c>
      <c r="I524">
        <v>3.8849999999999998</v>
      </c>
      <c r="J524" s="2">
        <v>3.8849999999999998</v>
      </c>
      <c r="K524" t="str">
        <f>VLOOKUP(orders[[#This Row],[Customer ID]],'Customer Info'!$A:$I,2,FALSE)</f>
        <v>Mag Armistead</v>
      </c>
      <c r="L524" t="str">
        <f>IF(VLOOKUP(orders[[#This Row],[Customer ID]],'Customer Info'!$A:$I,3,FALSE)=0, "N/A", VLOOKUP(orders[[#This Row],[Customer ID]],'Customer Info'!$A:$I,3,FALSE))</f>
        <v>marmisteadeg@blogtalkradio.com</v>
      </c>
      <c r="M524" t="str">
        <f>IF(VLOOKUP(orders[[#This Row],[Customer ID]],'Customer Info'!$A:$I,4,FALSE)=0, "N/A", VLOOKUP(orders[[#This Row],[Customer ID]],'Customer Info'!$A:$I,4,FALSE))</f>
        <v>+1 (504) 611-3400</v>
      </c>
      <c r="N524" t="str">
        <f>VLOOKUP(orders[[#This Row],[Customer ID]],'Customer Info'!$A:$I,5,FALSE)</f>
        <v>805 Kenwood Plaza</v>
      </c>
      <c r="O524" t="str">
        <f>VLOOKUP(orders[[#This Row],[Customer ID]],'Customer Info'!$A:$I,6,FALSE)</f>
        <v>New Orleans</v>
      </c>
      <c r="P524" t="str">
        <f>VLOOKUP(orders[[#This Row],[Customer ID]],'Customer Info'!$A:$I,7,FALSE)</f>
        <v>United States</v>
      </c>
      <c r="Q524">
        <f>VLOOKUP(orders[[#This Row],[Customer ID]],'Customer Info'!$A:$I,8,FALSE)</f>
        <v>70179</v>
      </c>
      <c r="R524" s="2" t="str">
        <f>VLOOKUP(orders[[#This Row],[Customer ID]],'Customer Info'!$A:$I,9,FALSE)</f>
        <v>No</v>
      </c>
    </row>
    <row r="525" spans="1:18" x14ac:dyDescent="0.2">
      <c r="A525" s="1" t="s">
        <v>1028</v>
      </c>
      <c r="B525" s="3">
        <v>44446</v>
      </c>
      <c r="C525" t="s">
        <v>1029</v>
      </c>
      <c r="D525" t="s">
        <v>7</v>
      </c>
      <c r="E525">
        <v>4</v>
      </c>
      <c r="F525" s="1" t="s">
        <v>6196</v>
      </c>
      <c r="G525" t="s">
        <v>6197</v>
      </c>
      <c r="H525">
        <v>1</v>
      </c>
      <c r="I525">
        <v>9.9499999999999993</v>
      </c>
      <c r="J525" s="2">
        <v>39.799999999999997</v>
      </c>
      <c r="K525" t="str">
        <f>VLOOKUP(orders[[#This Row],[Customer ID]],'Customer Info'!$A:$I,2,FALSE)</f>
        <v>Mag Armistead</v>
      </c>
      <c r="L525" t="str">
        <f>IF(VLOOKUP(orders[[#This Row],[Customer ID]],'Customer Info'!$A:$I,3,FALSE)=0, "N/A", VLOOKUP(orders[[#This Row],[Customer ID]],'Customer Info'!$A:$I,3,FALSE))</f>
        <v>marmisteadeg@blogtalkradio.com</v>
      </c>
      <c r="M525" t="str">
        <f>IF(VLOOKUP(orders[[#This Row],[Customer ID]],'Customer Info'!$A:$I,4,FALSE)=0, "N/A", VLOOKUP(orders[[#This Row],[Customer ID]],'Customer Info'!$A:$I,4,FALSE))</f>
        <v>+1 (504) 611-3400</v>
      </c>
      <c r="N525" t="str">
        <f>VLOOKUP(orders[[#This Row],[Customer ID]],'Customer Info'!$A:$I,5,FALSE)</f>
        <v>805 Kenwood Plaza</v>
      </c>
      <c r="O525" t="str">
        <f>VLOOKUP(orders[[#This Row],[Customer ID]],'Customer Info'!$A:$I,6,FALSE)</f>
        <v>New Orleans</v>
      </c>
      <c r="P525" t="str">
        <f>VLOOKUP(orders[[#This Row],[Customer ID]],'Customer Info'!$A:$I,7,FALSE)</f>
        <v>United States</v>
      </c>
      <c r="Q525">
        <f>VLOOKUP(orders[[#This Row],[Customer ID]],'Customer Info'!$A:$I,8,FALSE)</f>
        <v>70179</v>
      </c>
      <c r="R525" s="2" t="str">
        <f>VLOOKUP(orders[[#This Row],[Customer ID]],'Customer Info'!$A:$I,9,FALSE)</f>
        <v>No</v>
      </c>
    </row>
    <row r="526" spans="1:18" x14ac:dyDescent="0.2">
      <c r="A526" s="1" t="s">
        <v>1030</v>
      </c>
      <c r="B526" s="3">
        <v>43625</v>
      </c>
      <c r="C526" t="s">
        <v>1031</v>
      </c>
      <c r="D526" t="s">
        <v>27</v>
      </c>
      <c r="E526">
        <v>5</v>
      </c>
      <c r="F526" s="1" t="s">
        <v>6196</v>
      </c>
      <c r="G526" t="s">
        <v>6197</v>
      </c>
      <c r="H526">
        <v>0.5</v>
      </c>
      <c r="I526">
        <v>5.97</v>
      </c>
      <c r="J526" s="2">
        <v>29.849999999999998</v>
      </c>
      <c r="K526" t="str">
        <f>VLOOKUP(orders[[#This Row],[Customer ID]],'Customer Info'!$A:$I,2,FALSE)</f>
        <v>Vasili Upstone</v>
      </c>
      <c r="L526" t="str">
        <f>IF(VLOOKUP(orders[[#This Row],[Customer ID]],'Customer Info'!$A:$I,3,FALSE)=0, "N/A", VLOOKUP(orders[[#This Row],[Customer ID]],'Customer Info'!$A:$I,3,FALSE))</f>
        <v>vupstoneei@google.pl</v>
      </c>
      <c r="M526" t="str">
        <f>IF(VLOOKUP(orders[[#This Row],[Customer ID]],'Customer Info'!$A:$I,4,FALSE)=0, "N/A", VLOOKUP(orders[[#This Row],[Customer ID]],'Customer Info'!$A:$I,4,FALSE))</f>
        <v>+1 (785) 366-9983</v>
      </c>
      <c r="N526" t="str">
        <f>VLOOKUP(orders[[#This Row],[Customer ID]],'Customer Info'!$A:$I,5,FALSE)</f>
        <v>7 Dunning Trail</v>
      </c>
      <c r="O526" t="str">
        <f>VLOOKUP(orders[[#This Row],[Customer ID]],'Customer Info'!$A:$I,6,FALSE)</f>
        <v>Topeka</v>
      </c>
      <c r="P526" t="str">
        <f>VLOOKUP(orders[[#This Row],[Customer ID]],'Customer Info'!$A:$I,7,FALSE)</f>
        <v>United States</v>
      </c>
      <c r="Q526">
        <f>VLOOKUP(orders[[#This Row],[Customer ID]],'Customer Info'!$A:$I,8,FALSE)</f>
        <v>66617</v>
      </c>
      <c r="R526" s="2" t="str">
        <f>VLOOKUP(orders[[#This Row],[Customer ID]],'Customer Info'!$A:$I,9,FALSE)</f>
        <v>No</v>
      </c>
    </row>
    <row r="527" spans="1:18" x14ac:dyDescent="0.2">
      <c r="A527" s="1" t="s">
        <v>1032</v>
      </c>
      <c r="B527" s="3">
        <v>44129</v>
      </c>
      <c r="C527" t="s">
        <v>1033</v>
      </c>
      <c r="D527" t="s">
        <v>114</v>
      </c>
      <c r="E527">
        <v>1</v>
      </c>
      <c r="F527" s="1" t="s">
        <v>6201</v>
      </c>
      <c r="G527" t="s">
        <v>6202</v>
      </c>
      <c r="H527">
        <v>2.5</v>
      </c>
      <c r="I527">
        <v>29.784999999999997</v>
      </c>
      <c r="J527" s="2">
        <v>29.784999999999997</v>
      </c>
      <c r="K527" t="str">
        <f>VLOOKUP(orders[[#This Row],[Customer ID]],'Customer Info'!$A:$I,2,FALSE)</f>
        <v>Berty Beelby</v>
      </c>
      <c r="L527" t="str">
        <f>IF(VLOOKUP(orders[[#This Row],[Customer ID]],'Customer Info'!$A:$I,3,FALSE)=0, "N/A", VLOOKUP(orders[[#This Row],[Customer ID]],'Customer Info'!$A:$I,3,FALSE))</f>
        <v>bbeelbyej@rediff.com</v>
      </c>
      <c r="M527" t="str">
        <f>IF(VLOOKUP(orders[[#This Row],[Customer ID]],'Customer Info'!$A:$I,4,FALSE)=0, "N/A", VLOOKUP(orders[[#This Row],[Customer ID]],'Customer Info'!$A:$I,4,FALSE))</f>
        <v>+353 (537) 360-4393</v>
      </c>
      <c r="N527" t="str">
        <f>VLOOKUP(orders[[#This Row],[Customer ID]],'Customer Info'!$A:$I,5,FALSE)</f>
        <v>844 Sachs Avenue</v>
      </c>
      <c r="O527" t="str">
        <f>VLOOKUP(orders[[#This Row],[Customer ID]],'Customer Info'!$A:$I,6,FALSE)</f>
        <v>Lucan</v>
      </c>
      <c r="P527" t="str">
        <f>VLOOKUP(orders[[#This Row],[Customer ID]],'Customer Info'!$A:$I,7,FALSE)</f>
        <v>Ireland</v>
      </c>
      <c r="Q527" t="str">
        <f>VLOOKUP(orders[[#This Row],[Customer ID]],'Customer Info'!$A:$I,8,FALSE)</f>
        <v>K78</v>
      </c>
      <c r="R527" s="2" t="str">
        <f>VLOOKUP(orders[[#This Row],[Customer ID]],'Customer Info'!$A:$I,9,FALSE)</f>
        <v>No</v>
      </c>
    </row>
    <row r="528" spans="1:18" x14ac:dyDescent="0.2">
      <c r="A528" s="1" t="s">
        <v>1034</v>
      </c>
      <c r="B528" s="3">
        <v>44255</v>
      </c>
      <c r="C528" t="s">
        <v>1035</v>
      </c>
      <c r="D528" t="s">
        <v>109</v>
      </c>
      <c r="E528">
        <v>2</v>
      </c>
      <c r="F528" s="1" t="s">
        <v>6201</v>
      </c>
      <c r="G528" t="s">
        <v>6199</v>
      </c>
      <c r="H528">
        <v>2.5</v>
      </c>
      <c r="I528">
        <v>36.454999999999998</v>
      </c>
      <c r="J528" s="2">
        <v>72.91</v>
      </c>
      <c r="K528" t="str">
        <f>VLOOKUP(orders[[#This Row],[Customer ID]],'Customer Info'!$A:$I,2,FALSE)</f>
        <v>Erny Stenyng</v>
      </c>
      <c r="L528" t="str">
        <f>IF(VLOOKUP(orders[[#This Row],[Customer ID]],'Customer Info'!$A:$I,3,FALSE)=0, "N/A", VLOOKUP(orders[[#This Row],[Customer ID]],'Customer Info'!$A:$I,3,FALSE))</f>
        <v>N/A</v>
      </c>
      <c r="M528" t="str">
        <f>IF(VLOOKUP(orders[[#This Row],[Customer ID]],'Customer Info'!$A:$I,4,FALSE)=0, "N/A", VLOOKUP(orders[[#This Row],[Customer ID]],'Customer Info'!$A:$I,4,FALSE))</f>
        <v>+1 (217) 450-8384</v>
      </c>
      <c r="N528" t="str">
        <f>VLOOKUP(orders[[#This Row],[Customer ID]],'Customer Info'!$A:$I,5,FALSE)</f>
        <v>8 Pond Parkway</v>
      </c>
      <c r="O528" t="str">
        <f>VLOOKUP(orders[[#This Row],[Customer ID]],'Customer Info'!$A:$I,6,FALSE)</f>
        <v>Springfield</v>
      </c>
      <c r="P528" t="str">
        <f>VLOOKUP(orders[[#This Row],[Customer ID]],'Customer Info'!$A:$I,7,FALSE)</f>
        <v>United States</v>
      </c>
      <c r="Q528">
        <f>VLOOKUP(orders[[#This Row],[Customer ID]],'Customer Info'!$A:$I,8,FALSE)</f>
        <v>62723</v>
      </c>
      <c r="R528" s="2" t="str">
        <f>VLOOKUP(orders[[#This Row],[Customer ID]],'Customer Info'!$A:$I,9,FALSE)</f>
        <v>No</v>
      </c>
    </row>
    <row r="529" spans="1:18" x14ac:dyDescent="0.2">
      <c r="A529" s="1" t="s">
        <v>1036</v>
      </c>
      <c r="B529" s="3">
        <v>44038</v>
      </c>
      <c r="C529" t="s">
        <v>1037</v>
      </c>
      <c r="D529" t="s">
        <v>106</v>
      </c>
      <c r="E529">
        <v>5</v>
      </c>
      <c r="F529" s="1" t="s">
        <v>6196</v>
      </c>
      <c r="G529" t="s">
        <v>6202</v>
      </c>
      <c r="H529">
        <v>0.2</v>
      </c>
      <c r="I529">
        <v>2.6849999999999996</v>
      </c>
      <c r="J529" s="2">
        <v>13.424999999999997</v>
      </c>
      <c r="K529" t="str">
        <f>VLOOKUP(orders[[#This Row],[Customer ID]],'Customer Info'!$A:$I,2,FALSE)</f>
        <v>Edin Yantsurev</v>
      </c>
      <c r="L529" t="str">
        <f>IF(VLOOKUP(orders[[#This Row],[Customer ID]],'Customer Info'!$A:$I,3,FALSE)=0, "N/A", VLOOKUP(orders[[#This Row],[Customer ID]],'Customer Info'!$A:$I,3,FALSE))</f>
        <v>N/A</v>
      </c>
      <c r="M529" t="str">
        <f>IF(VLOOKUP(orders[[#This Row],[Customer ID]],'Customer Info'!$A:$I,4,FALSE)=0, "N/A", VLOOKUP(orders[[#This Row],[Customer ID]],'Customer Info'!$A:$I,4,FALSE))</f>
        <v>+1 (856) 793-3491</v>
      </c>
      <c r="N529" t="str">
        <f>VLOOKUP(orders[[#This Row],[Customer ID]],'Customer Info'!$A:$I,5,FALSE)</f>
        <v>208 Main Park</v>
      </c>
      <c r="O529" t="str">
        <f>VLOOKUP(orders[[#This Row],[Customer ID]],'Customer Info'!$A:$I,6,FALSE)</f>
        <v>Camden</v>
      </c>
      <c r="P529" t="str">
        <f>VLOOKUP(orders[[#This Row],[Customer ID]],'Customer Info'!$A:$I,7,FALSE)</f>
        <v>United States</v>
      </c>
      <c r="Q529">
        <f>VLOOKUP(orders[[#This Row],[Customer ID]],'Customer Info'!$A:$I,8,FALSE)</f>
        <v>8104</v>
      </c>
      <c r="R529" s="2" t="str">
        <f>VLOOKUP(orders[[#This Row],[Customer ID]],'Customer Info'!$A:$I,9,FALSE)</f>
        <v>Yes</v>
      </c>
    </row>
    <row r="530" spans="1:18" x14ac:dyDescent="0.2">
      <c r="A530" s="1" t="s">
        <v>1038</v>
      </c>
      <c r="B530" s="3">
        <v>44717</v>
      </c>
      <c r="C530" t="s">
        <v>1039</v>
      </c>
      <c r="D530" t="s">
        <v>117</v>
      </c>
      <c r="E530">
        <v>4</v>
      </c>
      <c r="F530" s="1" t="s">
        <v>6200</v>
      </c>
      <c r="G530" t="s">
        <v>6197</v>
      </c>
      <c r="H530">
        <v>2.5</v>
      </c>
      <c r="I530">
        <v>31.624999999999996</v>
      </c>
      <c r="J530" s="2">
        <v>126.49999999999999</v>
      </c>
      <c r="K530" t="str">
        <f>VLOOKUP(orders[[#This Row],[Customer ID]],'Customer Info'!$A:$I,2,FALSE)</f>
        <v>Webb Speechly</v>
      </c>
      <c r="L530" t="str">
        <f>IF(VLOOKUP(orders[[#This Row],[Customer ID]],'Customer Info'!$A:$I,3,FALSE)=0, "N/A", VLOOKUP(orders[[#This Row],[Customer ID]],'Customer Info'!$A:$I,3,FALSE))</f>
        <v>wspeechlyem@amazon.com</v>
      </c>
      <c r="M530" t="str">
        <f>IF(VLOOKUP(orders[[#This Row],[Customer ID]],'Customer Info'!$A:$I,4,FALSE)=0, "N/A", VLOOKUP(orders[[#This Row],[Customer ID]],'Customer Info'!$A:$I,4,FALSE))</f>
        <v>+1 (206) 440-5750</v>
      </c>
      <c r="N530" t="str">
        <f>VLOOKUP(orders[[#This Row],[Customer ID]],'Customer Info'!$A:$I,5,FALSE)</f>
        <v>5 Helena Center</v>
      </c>
      <c r="O530" t="str">
        <f>VLOOKUP(orders[[#This Row],[Customer ID]],'Customer Info'!$A:$I,6,FALSE)</f>
        <v>Seattle</v>
      </c>
      <c r="P530" t="str">
        <f>VLOOKUP(orders[[#This Row],[Customer ID]],'Customer Info'!$A:$I,7,FALSE)</f>
        <v>United States</v>
      </c>
      <c r="Q530">
        <f>VLOOKUP(orders[[#This Row],[Customer ID]],'Customer Info'!$A:$I,8,FALSE)</f>
        <v>98185</v>
      </c>
      <c r="R530" s="2" t="str">
        <f>VLOOKUP(orders[[#This Row],[Customer ID]],'Customer Info'!$A:$I,9,FALSE)</f>
        <v>Yes</v>
      </c>
    </row>
    <row r="531" spans="1:18" x14ac:dyDescent="0.2">
      <c r="A531" s="1" t="s">
        <v>1040</v>
      </c>
      <c r="B531" s="3">
        <v>43517</v>
      </c>
      <c r="C531" t="s">
        <v>1041</v>
      </c>
      <c r="D531" t="s">
        <v>8</v>
      </c>
      <c r="E531">
        <v>5</v>
      </c>
      <c r="F531" s="1" t="s">
        <v>6200</v>
      </c>
      <c r="G531" t="s">
        <v>6197</v>
      </c>
      <c r="H531">
        <v>0.5</v>
      </c>
      <c r="I531">
        <v>8.25</v>
      </c>
      <c r="J531" s="2">
        <v>41.25</v>
      </c>
      <c r="K531" t="str">
        <f>VLOOKUP(orders[[#This Row],[Customer ID]],'Customer Info'!$A:$I,2,FALSE)</f>
        <v>Irvine Phillpot</v>
      </c>
      <c r="L531" t="str">
        <f>IF(VLOOKUP(orders[[#This Row],[Customer ID]],'Customer Info'!$A:$I,3,FALSE)=0, "N/A", VLOOKUP(orders[[#This Row],[Customer ID]],'Customer Info'!$A:$I,3,FALSE))</f>
        <v>iphillpoten@buzzfeed.com</v>
      </c>
      <c r="M531" t="str">
        <f>IF(VLOOKUP(orders[[#This Row],[Customer ID]],'Customer Info'!$A:$I,4,FALSE)=0, "N/A", VLOOKUP(orders[[#This Row],[Customer ID]],'Customer Info'!$A:$I,4,FALSE))</f>
        <v>+44 (610) 826-3107</v>
      </c>
      <c r="N531" t="str">
        <f>VLOOKUP(orders[[#This Row],[Customer ID]],'Customer Info'!$A:$I,5,FALSE)</f>
        <v>07208 Eastlawn Drive</v>
      </c>
      <c r="O531" t="str">
        <f>VLOOKUP(orders[[#This Row],[Customer ID]],'Customer Info'!$A:$I,6,FALSE)</f>
        <v>Wootton</v>
      </c>
      <c r="P531" t="str">
        <f>VLOOKUP(orders[[#This Row],[Customer ID]],'Customer Info'!$A:$I,7,FALSE)</f>
        <v>United Kingdom</v>
      </c>
      <c r="Q531" t="str">
        <f>VLOOKUP(orders[[#This Row],[Customer ID]],'Customer Info'!$A:$I,8,FALSE)</f>
        <v>NN4</v>
      </c>
      <c r="R531" s="2" t="str">
        <f>VLOOKUP(orders[[#This Row],[Customer ID]],'Customer Info'!$A:$I,9,FALSE)</f>
        <v>No</v>
      </c>
    </row>
    <row r="532" spans="1:18" x14ac:dyDescent="0.2">
      <c r="A532" s="1" t="s">
        <v>1042</v>
      </c>
      <c r="B532" s="3">
        <v>43926</v>
      </c>
      <c r="C532" t="s">
        <v>1043</v>
      </c>
      <c r="D532" t="s">
        <v>181</v>
      </c>
      <c r="E532">
        <v>6</v>
      </c>
      <c r="F532" s="1" t="s">
        <v>6200</v>
      </c>
      <c r="G532" t="s">
        <v>6199</v>
      </c>
      <c r="H532">
        <v>0.5</v>
      </c>
      <c r="I532">
        <v>8.91</v>
      </c>
      <c r="J532" s="2">
        <v>53.46</v>
      </c>
      <c r="K532" t="str">
        <f>VLOOKUP(orders[[#This Row],[Customer ID]],'Customer Info'!$A:$I,2,FALSE)</f>
        <v>Lem Pennacci</v>
      </c>
      <c r="L532" t="str">
        <f>IF(VLOOKUP(orders[[#This Row],[Customer ID]],'Customer Info'!$A:$I,3,FALSE)=0, "N/A", VLOOKUP(orders[[#This Row],[Customer ID]],'Customer Info'!$A:$I,3,FALSE))</f>
        <v>lpennaccieo@statcounter.com</v>
      </c>
      <c r="M532" t="str">
        <f>IF(VLOOKUP(orders[[#This Row],[Customer ID]],'Customer Info'!$A:$I,4,FALSE)=0, "N/A", VLOOKUP(orders[[#This Row],[Customer ID]],'Customer Info'!$A:$I,4,FALSE))</f>
        <v>+1 (254) 597-0519</v>
      </c>
      <c r="N532" t="str">
        <f>VLOOKUP(orders[[#This Row],[Customer ID]],'Customer Info'!$A:$I,5,FALSE)</f>
        <v>23 Kinsman Way</v>
      </c>
      <c r="O532" t="str">
        <f>VLOOKUP(orders[[#This Row],[Customer ID]],'Customer Info'!$A:$I,6,FALSE)</f>
        <v>Waco</v>
      </c>
      <c r="P532" t="str">
        <f>VLOOKUP(orders[[#This Row],[Customer ID]],'Customer Info'!$A:$I,7,FALSE)</f>
        <v>United States</v>
      </c>
      <c r="Q532">
        <f>VLOOKUP(orders[[#This Row],[Customer ID]],'Customer Info'!$A:$I,8,FALSE)</f>
        <v>76711</v>
      </c>
      <c r="R532" s="2" t="str">
        <f>VLOOKUP(orders[[#This Row],[Customer ID]],'Customer Info'!$A:$I,9,FALSE)</f>
        <v>No</v>
      </c>
    </row>
    <row r="533" spans="1:18" x14ac:dyDescent="0.2">
      <c r="A533" s="1" t="s">
        <v>1044</v>
      </c>
      <c r="B533" s="3">
        <v>43475</v>
      </c>
      <c r="C533" t="s">
        <v>1045</v>
      </c>
      <c r="D533" t="s">
        <v>7</v>
      </c>
      <c r="E533">
        <v>6</v>
      </c>
      <c r="F533" s="1" t="s">
        <v>6196</v>
      </c>
      <c r="G533" t="s">
        <v>6197</v>
      </c>
      <c r="H533">
        <v>1</v>
      </c>
      <c r="I533">
        <v>9.9499999999999993</v>
      </c>
      <c r="J533" s="2">
        <v>59.699999999999996</v>
      </c>
      <c r="K533" t="str">
        <f>VLOOKUP(orders[[#This Row],[Customer ID]],'Customer Info'!$A:$I,2,FALSE)</f>
        <v>Starr Arpin</v>
      </c>
      <c r="L533" t="str">
        <f>IF(VLOOKUP(orders[[#This Row],[Customer ID]],'Customer Info'!$A:$I,3,FALSE)=0, "N/A", VLOOKUP(orders[[#This Row],[Customer ID]],'Customer Info'!$A:$I,3,FALSE))</f>
        <v>sarpinep@moonfruit.com</v>
      </c>
      <c r="M533" t="str">
        <f>IF(VLOOKUP(orders[[#This Row],[Customer ID]],'Customer Info'!$A:$I,4,FALSE)=0, "N/A", VLOOKUP(orders[[#This Row],[Customer ID]],'Customer Info'!$A:$I,4,FALSE))</f>
        <v>+1 (804) 588-4160</v>
      </c>
      <c r="N533" t="str">
        <f>VLOOKUP(orders[[#This Row],[Customer ID]],'Customer Info'!$A:$I,5,FALSE)</f>
        <v>12 Bobwhite Road</v>
      </c>
      <c r="O533" t="str">
        <f>VLOOKUP(orders[[#This Row],[Customer ID]],'Customer Info'!$A:$I,6,FALSE)</f>
        <v>Richmond</v>
      </c>
      <c r="P533" t="str">
        <f>VLOOKUP(orders[[#This Row],[Customer ID]],'Customer Info'!$A:$I,7,FALSE)</f>
        <v>United States</v>
      </c>
      <c r="Q533">
        <f>VLOOKUP(orders[[#This Row],[Customer ID]],'Customer Info'!$A:$I,8,FALSE)</f>
        <v>23242</v>
      </c>
      <c r="R533" s="2" t="str">
        <f>VLOOKUP(orders[[#This Row],[Customer ID]],'Customer Info'!$A:$I,9,FALSE)</f>
        <v>No</v>
      </c>
    </row>
    <row r="534" spans="1:18" x14ac:dyDescent="0.2">
      <c r="A534" s="1" t="s">
        <v>1046</v>
      </c>
      <c r="B534" s="3">
        <v>44663</v>
      </c>
      <c r="C534" t="s">
        <v>1047</v>
      </c>
      <c r="D534" t="s">
        <v>7</v>
      </c>
      <c r="E534">
        <v>6</v>
      </c>
      <c r="F534" s="1" t="s">
        <v>6196</v>
      </c>
      <c r="G534" t="s">
        <v>6197</v>
      </c>
      <c r="H534">
        <v>1</v>
      </c>
      <c r="I534">
        <v>9.9499999999999993</v>
      </c>
      <c r="J534" s="2">
        <v>59.699999999999996</v>
      </c>
      <c r="K534" t="str">
        <f>VLOOKUP(orders[[#This Row],[Customer ID]],'Customer Info'!$A:$I,2,FALSE)</f>
        <v>Donny Fries</v>
      </c>
      <c r="L534" t="str">
        <f>IF(VLOOKUP(orders[[#This Row],[Customer ID]],'Customer Info'!$A:$I,3,FALSE)=0, "N/A", VLOOKUP(orders[[#This Row],[Customer ID]],'Customer Info'!$A:$I,3,FALSE))</f>
        <v>dfrieseq@cargocollective.com</v>
      </c>
      <c r="M534" t="str">
        <f>IF(VLOOKUP(orders[[#This Row],[Customer ID]],'Customer Info'!$A:$I,4,FALSE)=0, "N/A", VLOOKUP(orders[[#This Row],[Customer ID]],'Customer Info'!$A:$I,4,FALSE))</f>
        <v>+1 (419) 138-9171</v>
      </c>
      <c r="N534" t="str">
        <f>VLOOKUP(orders[[#This Row],[Customer ID]],'Customer Info'!$A:$I,5,FALSE)</f>
        <v>404 Granby Trail</v>
      </c>
      <c r="O534" t="str">
        <f>VLOOKUP(orders[[#This Row],[Customer ID]],'Customer Info'!$A:$I,6,FALSE)</f>
        <v>Toledo</v>
      </c>
      <c r="P534" t="str">
        <f>VLOOKUP(orders[[#This Row],[Customer ID]],'Customer Info'!$A:$I,7,FALSE)</f>
        <v>United States</v>
      </c>
      <c r="Q534">
        <f>VLOOKUP(orders[[#This Row],[Customer ID]],'Customer Info'!$A:$I,8,FALSE)</f>
        <v>43610</v>
      </c>
      <c r="R534" s="2" t="str">
        <f>VLOOKUP(orders[[#This Row],[Customer ID]],'Customer Info'!$A:$I,9,FALSE)</f>
        <v>No</v>
      </c>
    </row>
    <row r="535" spans="1:18" x14ac:dyDescent="0.2">
      <c r="A535" s="1" t="s">
        <v>1048</v>
      </c>
      <c r="B535" s="3">
        <v>44591</v>
      </c>
      <c r="C535" t="s">
        <v>1049</v>
      </c>
      <c r="D535" t="s">
        <v>184</v>
      </c>
      <c r="E535">
        <v>5</v>
      </c>
      <c r="F535" s="1" t="s">
        <v>6196</v>
      </c>
      <c r="G535" t="s">
        <v>6202</v>
      </c>
      <c r="H535">
        <v>1</v>
      </c>
      <c r="I535">
        <v>8.9499999999999993</v>
      </c>
      <c r="J535" s="2">
        <v>44.75</v>
      </c>
      <c r="K535" t="str">
        <f>VLOOKUP(orders[[#This Row],[Customer ID]],'Customer Info'!$A:$I,2,FALSE)</f>
        <v>Rana Sharer</v>
      </c>
      <c r="L535" t="str">
        <f>IF(VLOOKUP(orders[[#This Row],[Customer ID]],'Customer Info'!$A:$I,3,FALSE)=0, "N/A", VLOOKUP(orders[[#This Row],[Customer ID]],'Customer Info'!$A:$I,3,FALSE))</f>
        <v>rsharerer@flavors.me</v>
      </c>
      <c r="M535" t="str">
        <f>IF(VLOOKUP(orders[[#This Row],[Customer ID]],'Customer Info'!$A:$I,4,FALSE)=0, "N/A", VLOOKUP(orders[[#This Row],[Customer ID]],'Customer Info'!$A:$I,4,FALSE))</f>
        <v>+1 (304) 632-1951</v>
      </c>
      <c r="N535" t="str">
        <f>VLOOKUP(orders[[#This Row],[Customer ID]],'Customer Info'!$A:$I,5,FALSE)</f>
        <v>0 Granby Parkway</v>
      </c>
      <c r="O535" t="str">
        <f>VLOOKUP(orders[[#This Row],[Customer ID]],'Customer Info'!$A:$I,6,FALSE)</f>
        <v>Huntington</v>
      </c>
      <c r="P535" t="str">
        <f>VLOOKUP(orders[[#This Row],[Customer ID]],'Customer Info'!$A:$I,7,FALSE)</f>
        <v>United States</v>
      </c>
      <c r="Q535">
        <f>VLOOKUP(orders[[#This Row],[Customer ID]],'Customer Info'!$A:$I,8,FALSE)</f>
        <v>25705</v>
      </c>
      <c r="R535" s="2" t="str">
        <f>VLOOKUP(orders[[#This Row],[Customer ID]],'Customer Info'!$A:$I,9,FALSE)</f>
        <v>No</v>
      </c>
    </row>
    <row r="536" spans="1:18" x14ac:dyDescent="0.2">
      <c r="A536" s="1" t="s">
        <v>1050</v>
      </c>
      <c r="B536" s="3">
        <v>44330</v>
      </c>
      <c r="C536" t="s">
        <v>1051</v>
      </c>
      <c r="D536" t="s">
        <v>8</v>
      </c>
      <c r="E536">
        <v>2</v>
      </c>
      <c r="F536" s="1" t="s">
        <v>6200</v>
      </c>
      <c r="G536" t="s">
        <v>6197</v>
      </c>
      <c r="H536">
        <v>0.5</v>
      </c>
      <c r="I536">
        <v>8.25</v>
      </c>
      <c r="J536" s="2">
        <v>16.5</v>
      </c>
      <c r="K536" t="str">
        <f>VLOOKUP(orders[[#This Row],[Customer ID]],'Customer Info'!$A:$I,2,FALSE)</f>
        <v>Nannie Naseby</v>
      </c>
      <c r="L536" t="str">
        <f>IF(VLOOKUP(orders[[#This Row],[Customer ID]],'Customer Info'!$A:$I,3,FALSE)=0, "N/A", VLOOKUP(orders[[#This Row],[Customer ID]],'Customer Info'!$A:$I,3,FALSE))</f>
        <v>nnasebyes@umich.edu</v>
      </c>
      <c r="M536" t="str">
        <f>IF(VLOOKUP(orders[[#This Row],[Customer ID]],'Customer Info'!$A:$I,4,FALSE)=0, "N/A", VLOOKUP(orders[[#This Row],[Customer ID]],'Customer Info'!$A:$I,4,FALSE))</f>
        <v>+1 (407) 225-7234</v>
      </c>
      <c r="N536" t="str">
        <f>VLOOKUP(orders[[#This Row],[Customer ID]],'Customer Info'!$A:$I,5,FALSE)</f>
        <v>84666 Melvin Street</v>
      </c>
      <c r="O536" t="str">
        <f>VLOOKUP(orders[[#This Row],[Customer ID]],'Customer Info'!$A:$I,6,FALSE)</f>
        <v>Winter Haven</v>
      </c>
      <c r="P536" t="str">
        <f>VLOOKUP(orders[[#This Row],[Customer ID]],'Customer Info'!$A:$I,7,FALSE)</f>
        <v>United States</v>
      </c>
      <c r="Q536">
        <f>VLOOKUP(orders[[#This Row],[Customer ID]],'Customer Info'!$A:$I,8,FALSE)</f>
        <v>33884</v>
      </c>
      <c r="R536" s="2" t="str">
        <f>VLOOKUP(orders[[#This Row],[Customer ID]],'Customer Info'!$A:$I,9,FALSE)</f>
        <v>Yes</v>
      </c>
    </row>
    <row r="537" spans="1:18" x14ac:dyDescent="0.2">
      <c r="A537" s="1" t="s">
        <v>1052</v>
      </c>
      <c r="B537" s="3">
        <v>44724</v>
      </c>
      <c r="C537" t="s">
        <v>1053</v>
      </c>
      <c r="D537" t="s">
        <v>151</v>
      </c>
      <c r="E537">
        <v>4</v>
      </c>
      <c r="F537" s="1" t="s">
        <v>6196</v>
      </c>
      <c r="G537" t="s">
        <v>6202</v>
      </c>
      <c r="H537">
        <v>0.5</v>
      </c>
      <c r="I537">
        <v>5.3699999999999992</v>
      </c>
      <c r="J537" s="2">
        <v>21.479999999999997</v>
      </c>
      <c r="K537" t="str">
        <f>VLOOKUP(orders[[#This Row],[Customer ID]],'Customer Info'!$A:$I,2,FALSE)</f>
        <v>Rea Offell</v>
      </c>
      <c r="L537" t="str">
        <f>IF(VLOOKUP(orders[[#This Row],[Customer ID]],'Customer Info'!$A:$I,3,FALSE)=0, "N/A", VLOOKUP(orders[[#This Row],[Customer ID]],'Customer Info'!$A:$I,3,FALSE))</f>
        <v>N/A</v>
      </c>
      <c r="M537" t="str">
        <f>IF(VLOOKUP(orders[[#This Row],[Customer ID]],'Customer Info'!$A:$I,4,FALSE)=0, "N/A", VLOOKUP(orders[[#This Row],[Customer ID]],'Customer Info'!$A:$I,4,FALSE))</f>
        <v>+1 (214) 171-1701</v>
      </c>
      <c r="N537" t="str">
        <f>VLOOKUP(orders[[#This Row],[Customer ID]],'Customer Info'!$A:$I,5,FALSE)</f>
        <v>3356 Ruskin Way</v>
      </c>
      <c r="O537" t="str">
        <f>VLOOKUP(orders[[#This Row],[Customer ID]],'Customer Info'!$A:$I,6,FALSE)</f>
        <v>Dallas</v>
      </c>
      <c r="P537" t="str">
        <f>VLOOKUP(orders[[#This Row],[Customer ID]],'Customer Info'!$A:$I,7,FALSE)</f>
        <v>United States</v>
      </c>
      <c r="Q537">
        <f>VLOOKUP(orders[[#This Row],[Customer ID]],'Customer Info'!$A:$I,8,FALSE)</f>
        <v>75323</v>
      </c>
      <c r="R537" s="2" t="str">
        <f>VLOOKUP(orders[[#This Row],[Customer ID]],'Customer Info'!$A:$I,9,FALSE)</f>
        <v>No</v>
      </c>
    </row>
    <row r="538" spans="1:18" x14ac:dyDescent="0.2">
      <c r="A538" s="1" t="s">
        <v>1054</v>
      </c>
      <c r="B538" s="3">
        <v>44563</v>
      </c>
      <c r="C538" t="s">
        <v>1055</v>
      </c>
      <c r="D538" t="s">
        <v>46</v>
      </c>
      <c r="E538">
        <v>2</v>
      </c>
      <c r="F538" s="1" t="s">
        <v>6196</v>
      </c>
      <c r="G538" t="s">
        <v>6197</v>
      </c>
      <c r="H538">
        <v>2.5</v>
      </c>
      <c r="I538">
        <v>22.884999999999998</v>
      </c>
      <c r="J538" s="2">
        <v>45.769999999999996</v>
      </c>
      <c r="K538" t="str">
        <f>VLOOKUP(orders[[#This Row],[Customer ID]],'Customer Info'!$A:$I,2,FALSE)</f>
        <v>Kris O'Cullen</v>
      </c>
      <c r="L538" t="str">
        <f>IF(VLOOKUP(orders[[#This Row],[Customer ID]],'Customer Info'!$A:$I,3,FALSE)=0, "N/A", VLOOKUP(orders[[#This Row],[Customer ID]],'Customer Info'!$A:$I,3,FALSE))</f>
        <v>koculleneu@ca.gov</v>
      </c>
      <c r="M538" t="str">
        <f>IF(VLOOKUP(orders[[#This Row],[Customer ID]],'Customer Info'!$A:$I,4,FALSE)=0, "N/A", VLOOKUP(orders[[#This Row],[Customer ID]],'Customer Info'!$A:$I,4,FALSE))</f>
        <v>+353 (284) 183-7528</v>
      </c>
      <c r="N538" t="str">
        <f>VLOOKUP(orders[[#This Row],[Customer ID]],'Customer Info'!$A:$I,5,FALSE)</f>
        <v>39 Chinook Crossing</v>
      </c>
      <c r="O538" t="str">
        <f>VLOOKUP(orders[[#This Row],[Customer ID]],'Customer Info'!$A:$I,6,FALSE)</f>
        <v>Adare</v>
      </c>
      <c r="P538" t="str">
        <f>VLOOKUP(orders[[#This Row],[Customer ID]],'Customer Info'!$A:$I,7,FALSE)</f>
        <v>Ireland</v>
      </c>
      <c r="Q538" t="str">
        <f>VLOOKUP(orders[[#This Row],[Customer ID]],'Customer Info'!$A:$I,8,FALSE)</f>
        <v>H54</v>
      </c>
      <c r="R538" s="2" t="str">
        <f>VLOOKUP(orders[[#This Row],[Customer ID]],'Customer Info'!$A:$I,9,FALSE)</f>
        <v>Yes</v>
      </c>
    </row>
    <row r="539" spans="1:18" x14ac:dyDescent="0.2">
      <c r="A539" s="1" t="s">
        <v>1056</v>
      </c>
      <c r="B539" s="3">
        <v>44585</v>
      </c>
      <c r="C539" t="s">
        <v>1057</v>
      </c>
      <c r="D539" t="s">
        <v>24</v>
      </c>
      <c r="E539">
        <v>2</v>
      </c>
      <c r="F539" s="1" t="s">
        <v>6201</v>
      </c>
      <c r="G539" t="s">
        <v>6199</v>
      </c>
      <c r="H539">
        <v>0.2</v>
      </c>
      <c r="I539">
        <v>4.7549999999999999</v>
      </c>
      <c r="J539" s="2">
        <v>9.51</v>
      </c>
      <c r="K539" t="str">
        <f>VLOOKUP(orders[[#This Row],[Customer ID]],'Customer Info'!$A:$I,2,FALSE)</f>
        <v>Timoteo Glisane</v>
      </c>
      <c r="L539" t="str">
        <f>IF(VLOOKUP(orders[[#This Row],[Customer ID]],'Customer Info'!$A:$I,3,FALSE)=0, "N/A", VLOOKUP(orders[[#This Row],[Customer ID]],'Customer Info'!$A:$I,3,FALSE))</f>
        <v>N/A</v>
      </c>
      <c r="M539" t="str">
        <f>IF(VLOOKUP(orders[[#This Row],[Customer ID]],'Customer Info'!$A:$I,4,FALSE)=0, "N/A", VLOOKUP(orders[[#This Row],[Customer ID]],'Customer Info'!$A:$I,4,FALSE))</f>
        <v>+353 (316) 279-4429</v>
      </c>
      <c r="N539" t="str">
        <f>VLOOKUP(orders[[#This Row],[Customer ID]],'Customer Info'!$A:$I,5,FALSE)</f>
        <v>2 Coolidge Crossing</v>
      </c>
      <c r="O539" t="str">
        <f>VLOOKUP(orders[[#This Row],[Customer ID]],'Customer Info'!$A:$I,6,FALSE)</f>
        <v>Ballivor</v>
      </c>
      <c r="P539" t="str">
        <f>VLOOKUP(orders[[#This Row],[Customer ID]],'Customer Info'!$A:$I,7,FALSE)</f>
        <v>Ireland</v>
      </c>
      <c r="Q539" t="str">
        <f>VLOOKUP(orders[[#This Row],[Customer ID]],'Customer Info'!$A:$I,8,FALSE)</f>
        <v>D17</v>
      </c>
      <c r="R539" s="2" t="str">
        <f>VLOOKUP(orders[[#This Row],[Customer ID]],'Customer Info'!$A:$I,9,FALSE)</f>
        <v>No</v>
      </c>
    </row>
    <row r="540" spans="1:18" x14ac:dyDescent="0.2">
      <c r="A540" s="1" t="s">
        <v>1058</v>
      </c>
      <c r="B540" s="3">
        <v>43544</v>
      </c>
      <c r="C540" t="s">
        <v>993</v>
      </c>
      <c r="D540" t="s">
        <v>106</v>
      </c>
      <c r="E540">
        <v>3</v>
      </c>
      <c r="F540" s="1" t="s">
        <v>6196</v>
      </c>
      <c r="G540" t="s">
        <v>6202</v>
      </c>
      <c r="H540">
        <v>0.2</v>
      </c>
      <c r="I540">
        <v>2.6849999999999996</v>
      </c>
      <c r="J540" s="2">
        <v>8.0549999999999997</v>
      </c>
      <c r="K540" t="str">
        <f>VLOOKUP(orders[[#This Row],[Customer ID]],'Customer Info'!$A:$I,2,FALSE)</f>
        <v>Marja Urion</v>
      </c>
      <c r="L540" t="str">
        <f>IF(VLOOKUP(orders[[#This Row],[Customer ID]],'Customer Info'!$A:$I,3,FALSE)=0, "N/A", VLOOKUP(orders[[#This Row],[Customer ID]],'Customer Info'!$A:$I,3,FALSE))</f>
        <v>murione5@alexa.com</v>
      </c>
      <c r="M540" t="str">
        <f>IF(VLOOKUP(orders[[#This Row],[Customer ID]],'Customer Info'!$A:$I,4,FALSE)=0, "N/A", VLOOKUP(orders[[#This Row],[Customer ID]],'Customer Info'!$A:$I,4,FALSE))</f>
        <v>+353 (715) 989-0283</v>
      </c>
      <c r="N540" t="str">
        <f>VLOOKUP(orders[[#This Row],[Customer ID]],'Customer Info'!$A:$I,5,FALSE)</f>
        <v>2 Sycamore Avenue</v>
      </c>
      <c r="O540" t="str">
        <f>VLOOKUP(orders[[#This Row],[Customer ID]],'Customer Info'!$A:$I,6,FALSE)</f>
        <v>Virginia</v>
      </c>
      <c r="P540" t="str">
        <f>VLOOKUP(orders[[#This Row],[Customer ID]],'Customer Info'!$A:$I,7,FALSE)</f>
        <v>Ireland</v>
      </c>
      <c r="Q540" t="str">
        <f>VLOOKUP(orders[[#This Row],[Customer ID]],'Customer Info'!$A:$I,8,FALSE)</f>
        <v>D18</v>
      </c>
      <c r="R540" s="2" t="str">
        <f>VLOOKUP(orders[[#This Row],[Customer ID]],'Customer Info'!$A:$I,9,FALSE)</f>
        <v>Yes</v>
      </c>
    </row>
    <row r="541" spans="1:18" x14ac:dyDescent="0.2">
      <c r="A541" s="1" t="s">
        <v>1059</v>
      </c>
      <c r="B541" s="3">
        <v>44156</v>
      </c>
      <c r="C541" t="s">
        <v>1060</v>
      </c>
      <c r="D541" t="s">
        <v>535</v>
      </c>
      <c r="E541">
        <v>4</v>
      </c>
      <c r="F541" s="1" t="s">
        <v>6200</v>
      </c>
      <c r="G541" t="s">
        <v>6202</v>
      </c>
      <c r="H541">
        <v>2.5</v>
      </c>
      <c r="I541">
        <v>27.945</v>
      </c>
      <c r="J541" s="2">
        <v>111.78</v>
      </c>
      <c r="K541" t="str">
        <f>VLOOKUP(orders[[#This Row],[Customer ID]],'Customer Info'!$A:$I,2,FALSE)</f>
        <v>Hildegarde Brangan</v>
      </c>
      <c r="L541" t="str">
        <f>IF(VLOOKUP(orders[[#This Row],[Customer ID]],'Customer Info'!$A:$I,3,FALSE)=0, "N/A", VLOOKUP(orders[[#This Row],[Customer ID]],'Customer Info'!$A:$I,3,FALSE))</f>
        <v>hbranganex@woothemes.com</v>
      </c>
      <c r="M541" t="str">
        <f>IF(VLOOKUP(orders[[#This Row],[Customer ID]],'Customer Info'!$A:$I,4,FALSE)=0, "N/A", VLOOKUP(orders[[#This Row],[Customer ID]],'Customer Info'!$A:$I,4,FALSE))</f>
        <v>N/A</v>
      </c>
      <c r="N541" t="str">
        <f>VLOOKUP(orders[[#This Row],[Customer ID]],'Customer Info'!$A:$I,5,FALSE)</f>
        <v>5 Pleasure Junction</v>
      </c>
      <c r="O541" t="str">
        <f>VLOOKUP(orders[[#This Row],[Customer ID]],'Customer Info'!$A:$I,6,FALSE)</f>
        <v>Evansville</v>
      </c>
      <c r="P541" t="str">
        <f>VLOOKUP(orders[[#This Row],[Customer ID]],'Customer Info'!$A:$I,7,FALSE)</f>
        <v>United States</v>
      </c>
      <c r="Q541">
        <f>VLOOKUP(orders[[#This Row],[Customer ID]],'Customer Info'!$A:$I,8,FALSE)</f>
        <v>47747</v>
      </c>
      <c r="R541" s="2" t="str">
        <f>VLOOKUP(orders[[#This Row],[Customer ID]],'Customer Info'!$A:$I,9,FALSE)</f>
        <v>Yes</v>
      </c>
    </row>
    <row r="542" spans="1:18" x14ac:dyDescent="0.2">
      <c r="A542" s="1" t="s">
        <v>1061</v>
      </c>
      <c r="B542" s="3">
        <v>44482</v>
      </c>
      <c r="C542" t="s">
        <v>1062</v>
      </c>
      <c r="D542" t="s">
        <v>106</v>
      </c>
      <c r="E542">
        <v>4</v>
      </c>
      <c r="F542" s="1" t="s">
        <v>6196</v>
      </c>
      <c r="G542" t="s">
        <v>6202</v>
      </c>
      <c r="H542">
        <v>0.2</v>
      </c>
      <c r="I542">
        <v>2.6849999999999996</v>
      </c>
      <c r="J542" s="2">
        <v>10.739999999999998</v>
      </c>
      <c r="K542" t="str">
        <f>VLOOKUP(orders[[#This Row],[Customer ID]],'Customer Info'!$A:$I,2,FALSE)</f>
        <v>Amii Gallyon</v>
      </c>
      <c r="L542" t="str">
        <f>IF(VLOOKUP(orders[[#This Row],[Customer ID]],'Customer Info'!$A:$I,3,FALSE)=0, "N/A", VLOOKUP(orders[[#This Row],[Customer ID]],'Customer Info'!$A:$I,3,FALSE))</f>
        <v>agallyoney@engadget.com</v>
      </c>
      <c r="M542" t="str">
        <f>IF(VLOOKUP(orders[[#This Row],[Customer ID]],'Customer Info'!$A:$I,4,FALSE)=0, "N/A", VLOOKUP(orders[[#This Row],[Customer ID]],'Customer Info'!$A:$I,4,FALSE))</f>
        <v>N/A</v>
      </c>
      <c r="N542" t="str">
        <f>VLOOKUP(orders[[#This Row],[Customer ID]],'Customer Info'!$A:$I,5,FALSE)</f>
        <v>229 Spohn Center</v>
      </c>
      <c r="O542" t="str">
        <f>VLOOKUP(orders[[#This Row],[Customer ID]],'Customer Info'!$A:$I,6,FALSE)</f>
        <v>Naperville</v>
      </c>
      <c r="P542" t="str">
        <f>VLOOKUP(orders[[#This Row],[Customer ID]],'Customer Info'!$A:$I,7,FALSE)</f>
        <v>United States</v>
      </c>
      <c r="Q542">
        <f>VLOOKUP(orders[[#This Row],[Customer ID]],'Customer Info'!$A:$I,8,FALSE)</f>
        <v>60567</v>
      </c>
      <c r="R542" s="2" t="str">
        <f>VLOOKUP(orders[[#This Row],[Customer ID]],'Customer Info'!$A:$I,9,FALSE)</f>
        <v>Yes</v>
      </c>
    </row>
    <row r="543" spans="1:18" x14ac:dyDescent="0.2">
      <c r="A543" s="1" t="s">
        <v>1063</v>
      </c>
      <c r="B543" s="3">
        <v>44488</v>
      </c>
      <c r="C543" t="s">
        <v>1064</v>
      </c>
      <c r="D543" t="s">
        <v>151</v>
      </c>
      <c r="E543">
        <v>5</v>
      </c>
      <c r="F543" s="1" t="s">
        <v>6196</v>
      </c>
      <c r="G543" t="s">
        <v>6202</v>
      </c>
      <c r="H543">
        <v>0.5</v>
      </c>
      <c r="I543">
        <v>5.3699999999999992</v>
      </c>
      <c r="J543" s="2">
        <v>26.849999999999994</v>
      </c>
      <c r="K543" t="str">
        <f>VLOOKUP(orders[[#This Row],[Customer ID]],'Customer Info'!$A:$I,2,FALSE)</f>
        <v>Birgit Domange</v>
      </c>
      <c r="L543" t="str">
        <f>IF(VLOOKUP(orders[[#This Row],[Customer ID]],'Customer Info'!$A:$I,3,FALSE)=0, "N/A", VLOOKUP(orders[[#This Row],[Customer ID]],'Customer Info'!$A:$I,3,FALSE))</f>
        <v>bdomangeez@yahoo.co.jp</v>
      </c>
      <c r="M543" t="str">
        <f>IF(VLOOKUP(orders[[#This Row],[Customer ID]],'Customer Info'!$A:$I,4,FALSE)=0, "N/A", VLOOKUP(orders[[#This Row],[Customer ID]],'Customer Info'!$A:$I,4,FALSE))</f>
        <v>N/A</v>
      </c>
      <c r="N543" t="str">
        <f>VLOOKUP(orders[[#This Row],[Customer ID]],'Customer Info'!$A:$I,5,FALSE)</f>
        <v>5 Sherman Drive</v>
      </c>
      <c r="O543" t="str">
        <f>VLOOKUP(orders[[#This Row],[Customer ID]],'Customer Info'!$A:$I,6,FALSE)</f>
        <v>Charleston</v>
      </c>
      <c r="P543" t="str">
        <f>VLOOKUP(orders[[#This Row],[Customer ID]],'Customer Info'!$A:$I,7,FALSE)</f>
        <v>United States</v>
      </c>
      <c r="Q543">
        <f>VLOOKUP(orders[[#This Row],[Customer ID]],'Customer Info'!$A:$I,8,FALSE)</f>
        <v>29424</v>
      </c>
      <c r="R543" s="2" t="str">
        <f>VLOOKUP(orders[[#This Row],[Customer ID]],'Customer Info'!$A:$I,9,FALSE)</f>
        <v>No</v>
      </c>
    </row>
    <row r="544" spans="1:18" x14ac:dyDescent="0.2">
      <c r="A544" s="1" t="s">
        <v>1065</v>
      </c>
      <c r="B544" s="3">
        <v>43584</v>
      </c>
      <c r="C544" t="s">
        <v>1066</v>
      </c>
      <c r="D544" t="s">
        <v>137</v>
      </c>
      <c r="E544">
        <v>4</v>
      </c>
      <c r="F544" s="1" t="s">
        <v>6201</v>
      </c>
      <c r="G544" t="s">
        <v>6199</v>
      </c>
      <c r="H544">
        <v>1</v>
      </c>
      <c r="I544">
        <v>15.85</v>
      </c>
      <c r="J544" s="2">
        <v>63.4</v>
      </c>
      <c r="K544" t="str">
        <f>VLOOKUP(orders[[#This Row],[Customer ID]],'Customer Info'!$A:$I,2,FALSE)</f>
        <v>Killian Osler</v>
      </c>
      <c r="L544" t="str">
        <f>IF(VLOOKUP(orders[[#This Row],[Customer ID]],'Customer Info'!$A:$I,3,FALSE)=0, "N/A", VLOOKUP(orders[[#This Row],[Customer ID]],'Customer Info'!$A:$I,3,FALSE))</f>
        <v>koslerf0@gmpg.org</v>
      </c>
      <c r="M544" t="str">
        <f>IF(VLOOKUP(orders[[#This Row],[Customer ID]],'Customer Info'!$A:$I,4,FALSE)=0, "N/A", VLOOKUP(orders[[#This Row],[Customer ID]],'Customer Info'!$A:$I,4,FALSE))</f>
        <v>+1 (517) 647-5356</v>
      </c>
      <c r="N544" t="str">
        <f>VLOOKUP(orders[[#This Row],[Customer ID]],'Customer Info'!$A:$I,5,FALSE)</f>
        <v>81 Stuart Street</v>
      </c>
      <c r="O544" t="str">
        <f>VLOOKUP(orders[[#This Row],[Customer ID]],'Customer Info'!$A:$I,6,FALSE)</f>
        <v>Lansing</v>
      </c>
      <c r="P544" t="str">
        <f>VLOOKUP(orders[[#This Row],[Customer ID]],'Customer Info'!$A:$I,7,FALSE)</f>
        <v>United States</v>
      </c>
      <c r="Q544">
        <f>VLOOKUP(orders[[#This Row],[Customer ID]],'Customer Info'!$A:$I,8,FALSE)</f>
        <v>48930</v>
      </c>
      <c r="R544" s="2" t="str">
        <f>VLOOKUP(orders[[#This Row],[Customer ID]],'Customer Info'!$A:$I,9,FALSE)</f>
        <v>Yes</v>
      </c>
    </row>
    <row r="545" spans="1:18" x14ac:dyDescent="0.2">
      <c r="A545" s="1" t="s">
        <v>1067</v>
      </c>
      <c r="B545" s="3">
        <v>43750</v>
      </c>
      <c r="C545" t="s">
        <v>1068</v>
      </c>
      <c r="D545" t="s">
        <v>123</v>
      </c>
      <c r="E545">
        <v>1</v>
      </c>
      <c r="F545" s="1" t="s">
        <v>6198</v>
      </c>
      <c r="G545" t="s">
        <v>6202</v>
      </c>
      <c r="H545">
        <v>2.5</v>
      </c>
      <c r="I545">
        <v>22.884999999999998</v>
      </c>
      <c r="J545" s="2">
        <v>22.884999999999998</v>
      </c>
      <c r="K545" t="str">
        <f>VLOOKUP(orders[[#This Row],[Customer ID]],'Customer Info'!$A:$I,2,FALSE)</f>
        <v>Lora Dukes</v>
      </c>
      <c r="L545" t="str">
        <f>IF(VLOOKUP(orders[[#This Row],[Customer ID]],'Customer Info'!$A:$I,3,FALSE)=0, "N/A", VLOOKUP(orders[[#This Row],[Customer ID]],'Customer Info'!$A:$I,3,FALSE))</f>
        <v>N/A</v>
      </c>
      <c r="M545" t="str">
        <f>IF(VLOOKUP(orders[[#This Row],[Customer ID]],'Customer Info'!$A:$I,4,FALSE)=0, "N/A", VLOOKUP(orders[[#This Row],[Customer ID]],'Customer Info'!$A:$I,4,FALSE))</f>
        <v>+353 (963) 987-6580</v>
      </c>
      <c r="N545" t="str">
        <f>VLOOKUP(orders[[#This Row],[Customer ID]],'Customer Info'!$A:$I,5,FALSE)</f>
        <v>4 Lakewood Gardens Lane</v>
      </c>
      <c r="O545" t="str">
        <f>VLOOKUP(orders[[#This Row],[Customer ID]],'Customer Info'!$A:$I,6,FALSE)</f>
        <v>Boyle</v>
      </c>
      <c r="P545" t="str">
        <f>VLOOKUP(orders[[#This Row],[Customer ID]],'Customer Info'!$A:$I,7,FALSE)</f>
        <v>Ireland</v>
      </c>
      <c r="Q545" t="str">
        <f>VLOOKUP(orders[[#This Row],[Customer ID]],'Customer Info'!$A:$I,8,FALSE)</f>
        <v>F52</v>
      </c>
      <c r="R545" s="2" t="str">
        <f>VLOOKUP(orders[[#This Row],[Customer ID]],'Customer Info'!$A:$I,9,FALSE)</f>
        <v>Yes</v>
      </c>
    </row>
    <row r="546" spans="1:18" x14ac:dyDescent="0.2">
      <c r="A546" s="1" t="s">
        <v>1069</v>
      </c>
      <c r="B546" s="3">
        <v>44335</v>
      </c>
      <c r="C546" t="s">
        <v>1070</v>
      </c>
      <c r="D546" t="s">
        <v>176</v>
      </c>
      <c r="E546">
        <v>4</v>
      </c>
      <c r="F546" s="1" t="s">
        <v>6198</v>
      </c>
      <c r="G546" t="s">
        <v>6197</v>
      </c>
      <c r="H546">
        <v>2.5</v>
      </c>
      <c r="I546">
        <v>25.874999999999996</v>
      </c>
      <c r="J546" s="2">
        <v>103.49999999999999</v>
      </c>
      <c r="K546" t="str">
        <f>VLOOKUP(orders[[#This Row],[Customer ID]],'Customer Info'!$A:$I,2,FALSE)</f>
        <v>Zack Pellett</v>
      </c>
      <c r="L546" t="str">
        <f>IF(VLOOKUP(orders[[#This Row],[Customer ID]],'Customer Info'!$A:$I,3,FALSE)=0, "N/A", VLOOKUP(orders[[#This Row],[Customer ID]],'Customer Info'!$A:$I,3,FALSE))</f>
        <v>zpellettf2@dailymotion.com</v>
      </c>
      <c r="M546" t="str">
        <f>IF(VLOOKUP(orders[[#This Row],[Customer ID]],'Customer Info'!$A:$I,4,FALSE)=0, "N/A", VLOOKUP(orders[[#This Row],[Customer ID]],'Customer Info'!$A:$I,4,FALSE))</f>
        <v>+1 (318) 218-5955</v>
      </c>
      <c r="N546" t="str">
        <f>VLOOKUP(orders[[#This Row],[Customer ID]],'Customer Info'!$A:$I,5,FALSE)</f>
        <v>0 Lukken Court</v>
      </c>
      <c r="O546" t="str">
        <f>VLOOKUP(orders[[#This Row],[Customer ID]],'Customer Info'!$A:$I,6,FALSE)</f>
        <v>Shreveport</v>
      </c>
      <c r="P546" t="str">
        <f>VLOOKUP(orders[[#This Row],[Customer ID]],'Customer Info'!$A:$I,7,FALSE)</f>
        <v>United States</v>
      </c>
      <c r="Q546">
        <f>VLOOKUP(orders[[#This Row],[Customer ID]],'Customer Info'!$A:$I,8,FALSE)</f>
        <v>71115</v>
      </c>
      <c r="R546" s="2" t="str">
        <f>VLOOKUP(orders[[#This Row],[Customer ID]],'Customer Info'!$A:$I,9,FALSE)</f>
        <v>No</v>
      </c>
    </row>
    <row r="547" spans="1:18" x14ac:dyDescent="0.2">
      <c r="A547" s="1" t="s">
        <v>1071</v>
      </c>
      <c r="B547" s="3">
        <v>44380</v>
      </c>
      <c r="C547" t="s">
        <v>1072</v>
      </c>
      <c r="D547" t="s">
        <v>15</v>
      </c>
      <c r="E547">
        <v>2</v>
      </c>
      <c r="F547" s="1" t="s">
        <v>6196</v>
      </c>
      <c r="G547" t="s">
        <v>6199</v>
      </c>
      <c r="H547">
        <v>2.5</v>
      </c>
      <c r="I547">
        <v>27.484999999999996</v>
      </c>
      <c r="J547" s="2">
        <v>54.969999999999992</v>
      </c>
      <c r="K547" t="str">
        <f>VLOOKUP(orders[[#This Row],[Customer ID]],'Customer Info'!$A:$I,2,FALSE)</f>
        <v>Ilaire Sprakes</v>
      </c>
      <c r="L547" t="str">
        <f>IF(VLOOKUP(orders[[#This Row],[Customer ID]],'Customer Info'!$A:$I,3,FALSE)=0, "N/A", VLOOKUP(orders[[#This Row],[Customer ID]],'Customer Info'!$A:$I,3,FALSE))</f>
        <v>isprakesf3@spiegel.de</v>
      </c>
      <c r="M547" t="str">
        <f>IF(VLOOKUP(orders[[#This Row],[Customer ID]],'Customer Info'!$A:$I,4,FALSE)=0, "N/A", VLOOKUP(orders[[#This Row],[Customer ID]],'Customer Info'!$A:$I,4,FALSE))</f>
        <v>+1 (408) 319-9787</v>
      </c>
      <c r="N547" t="str">
        <f>VLOOKUP(orders[[#This Row],[Customer ID]],'Customer Info'!$A:$I,5,FALSE)</f>
        <v>1969 Lakeland Avenue</v>
      </c>
      <c r="O547" t="str">
        <f>VLOOKUP(orders[[#This Row],[Customer ID]],'Customer Info'!$A:$I,6,FALSE)</f>
        <v>San Jose</v>
      </c>
      <c r="P547" t="str">
        <f>VLOOKUP(orders[[#This Row],[Customer ID]],'Customer Info'!$A:$I,7,FALSE)</f>
        <v>United States</v>
      </c>
      <c r="Q547">
        <f>VLOOKUP(orders[[#This Row],[Customer ID]],'Customer Info'!$A:$I,8,FALSE)</f>
        <v>95194</v>
      </c>
      <c r="R547" s="2" t="str">
        <f>VLOOKUP(orders[[#This Row],[Customer ID]],'Customer Info'!$A:$I,9,FALSE)</f>
        <v>No</v>
      </c>
    </row>
    <row r="548" spans="1:18" x14ac:dyDescent="0.2">
      <c r="A548" s="1" t="s">
        <v>1073</v>
      </c>
      <c r="B548" s="3">
        <v>43869</v>
      </c>
      <c r="C548" t="s">
        <v>1074</v>
      </c>
      <c r="D548" t="s">
        <v>197</v>
      </c>
      <c r="E548">
        <v>2</v>
      </c>
      <c r="F548" s="1" t="s">
        <v>6198</v>
      </c>
      <c r="G548" t="s">
        <v>6199</v>
      </c>
      <c r="H548">
        <v>0.5</v>
      </c>
      <c r="I548">
        <v>7.77</v>
      </c>
      <c r="J548" s="2">
        <v>15.54</v>
      </c>
      <c r="K548" t="str">
        <f>VLOOKUP(orders[[#This Row],[Customer ID]],'Customer Info'!$A:$I,2,FALSE)</f>
        <v>Heda Fromant</v>
      </c>
      <c r="L548" t="str">
        <f>IF(VLOOKUP(orders[[#This Row],[Customer ID]],'Customer Info'!$A:$I,3,FALSE)=0, "N/A", VLOOKUP(orders[[#This Row],[Customer ID]],'Customer Info'!$A:$I,3,FALSE))</f>
        <v>hfromantf4@ucsd.edu</v>
      </c>
      <c r="M548" t="str">
        <f>IF(VLOOKUP(orders[[#This Row],[Customer ID]],'Customer Info'!$A:$I,4,FALSE)=0, "N/A", VLOOKUP(orders[[#This Row],[Customer ID]],'Customer Info'!$A:$I,4,FALSE))</f>
        <v>+1 (610) 156-1700</v>
      </c>
      <c r="N548" t="str">
        <f>VLOOKUP(orders[[#This Row],[Customer ID]],'Customer Info'!$A:$I,5,FALSE)</f>
        <v>3341 Cascade Park</v>
      </c>
      <c r="O548" t="str">
        <f>VLOOKUP(orders[[#This Row],[Customer ID]],'Customer Info'!$A:$I,6,FALSE)</f>
        <v>Philadelphia</v>
      </c>
      <c r="P548" t="str">
        <f>VLOOKUP(orders[[#This Row],[Customer ID]],'Customer Info'!$A:$I,7,FALSE)</f>
        <v>United States</v>
      </c>
      <c r="Q548">
        <f>VLOOKUP(orders[[#This Row],[Customer ID]],'Customer Info'!$A:$I,8,FALSE)</f>
        <v>19104</v>
      </c>
      <c r="R548" s="2" t="str">
        <f>VLOOKUP(orders[[#This Row],[Customer ID]],'Customer Info'!$A:$I,9,FALSE)</f>
        <v>No</v>
      </c>
    </row>
    <row r="549" spans="1:18" x14ac:dyDescent="0.2">
      <c r="A549" s="1" t="s">
        <v>1075</v>
      </c>
      <c r="B549" s="3">
        <v>44120</v>
      </c>
      <c r="C549" t="s">
        <v>1076</v>
      </c>
      <c r="D549" t="s">
        <v>43</v>
      </c>
      <c r="E549">
        <v>4</v>
      </c>
      <c r="F549" s="1" t="s">
        <v>6201</v>
      </c>
      <c r="G549" t="s">
        <v>6202</v>
      </c>
      <c r="H549">
        <v>0.2</v>
      </c>
      <c r="I549">
        <v>3.8849999999999998</v>
      </c>
      <c r="J549" s="2">
        <v>15.54</v>
      </c>
      <c r="K549" t="str">
        <f>VLOOKUP(orders[[#This Row],[Customer ID]],'Customer Info'!$A:$I,2,FALSE)</f>
        <v>Rufus Flear</v>
      </c>
      <c r="L549" t="str">
        <f>IF(VLOOKUP(orders[[#This Row],[Customer ID]],'Customer Info'!$A:$I,3,FALSE)=0, "N/A", VLOOKUP(orders[[#This Row],[Customer ID]],'Customer Info'!$A:$I,3,FALSE))</f>
        <v>rflearf5@artisteer.com</v>
      </c>
      <c r="M549" t="str">
        <f>IF(VLOOKUP(orders[[#This Row],[Customer ID]],'Customer Info'!$A:$I,4,FALSE)=0, "N/A", VLOOKUP(orders[[#This Row],[Customer ID]],'Customer Info'!$A:$I,4,FALSE))</f>
        <v>+44 (271) 881-4912</v>
      </c>
      <c r="N549" t="str">
        <f>VLOOKUP(orders[[#This Row],[Customer ID]],'Customer Info'!$A:$I,5,FALSE)</f>
        <v>30 Mayer Terrace</v>
      </c>
      <c r="O549" t="str">
        <f>VLOOKUP(orders[[#This Row],[Customer ID]],'Customer Info'!$A:$I,6,FALSE)</f>
        <v>Sheffield</v>
      </c>
      <c r="P549" t="str">
        <f>VLOOKUP(orders[[#This Row],[Customer ID]],'Customer Info'!$A:$I,7,FALSE)</f>
        <v>United Kingdom</v>
      </c>
      <c r="Q549" t="str">
        <f>VLOOKUP(orders[[#This Row],[Customer ID]],'Customer Info'!$A:$I,8,FALSE)</f>
        <v>S33</v>
      </c>
      <c r="R549" s="2" t="str">
        <f>VLOOKUP(orders[[#This Row],[Customer ID]],'Customer Info'!$A:$I,9,FALSE)</f>
        <v>No</v>
      </c>
    </row>
    <row r="550" spans="1:18" x14ac:dyDescent="0.2">
      <c r="A550" s="1" t="s">
        <v>1077</v>
      </c>
      <c r="B550" s="3">
        <v>44127</v>
      </c>
      <c r="C550" t="s">
        <v>1078</v>
      </c>
      <c r="D550" t="s">
        <v>535</v>
      </c>
      <c r="E550">
        <v>3</v>
      </c>
      <c r="F550" s="1" t="s">
        <v>6200</v>
      </c>
      <c r="G550" t="s">
        <v>6202</v>
      </c>
      <c r="H550">
        <v>2.5</v>
      </c>
      <c r="I550">
        <v>27.945</v>
      </c>
      <c r="J550" s="2">
        <v>83.835000000000008</v>
      </c>
      <c r="K550" t="str">
        <f>VLOOKUP(orders[[#This Row],[Customer ID]],'Customer Info'!$A:$I,2,FALSE)</f>
        <v>Dom Milella</v>
      </c>
      <c r="L550" t="str">
        <f>IF(VLOOKUP(orders[[#This Row],[Customer ID]],'Customer Info'!$A:$I,3,FALSE)=0, "N/A", VLOOKUP(orders[[#This Row],[Customer ID]],'Customer Info'!$A:$I,3,FALSE))</f>
        <v>N/A</v>
      </c>
      <c r="M550" t="str">
        <f>IF(VLOOKUP(orders[[#This Row],[Customer ID]],'Customer Info'!$A:$I,4,FALSE)=0, "N/A", VLOOKUP(orders[[#This Row],[Customer ID]],'Customer Info'!$A:$I,4,FALSE))</f>
        <v>+353 (361) 732-3444</v>
      </c>
      <c r="N550" t="str">
        <f>VLOOKUP(orders[[#This Row],[Customer ID]],'Customer Info'!$A:$I,5,FALSE)</f>
        <v>87 Cascade Crossing</v>
      </c>
      <c r="O550" t="str">
        <f>VLOOKUP(orders[[#This Row],[Customer ID]],'Customer Info'!$A:$I,6,FALSE)</f>
        <v>Manorhamilton</v>
      </c>
      <c r="P550" t="str">
        <f>VLOOKUP(orders[[#This Row],[Customer ID]],'Customer Info'!$A:$I,7,FALSE)</f>
        <v>Ireland</v>
      </c>
      <c r="Q550" t="str">
        <f>VLOOKUP(orders[[#This Row],[Customer ID]],'Customer Info'!$A:$I,8,FALSE)</f>
        <v>H16</v>
      </c>
      <c r="R550" s="2" t="str">
        <f>VLOOKUP(orders[[#This Row],[Customer ID]],'Customer Info'!$A:$I,9,FALSE)</f>
        <v>No</v>
      </c>
    </row>
    <row r="551" spans="1:18" x14ac:dyDescent="0.2">
      <c r="A551" s="1" t="s">
        <v>1079</v>
      </c>
      <c r="B551" s="3">
        <v>44265</v>
      </c>
      <c r="C551" t="s">
        <v>1080</v>
      </c>
      <c r="D551" t="s">
        <v>187</v>
      </c>
      <c r="E551">
        <v>3</v>
      </c>
      <c r="F551" s="1" t="s">
        <v>6196</v>
      </c>
      <c r="G551" t="s">
        <v>6199</v>
      </c>
      <c r="H551">
        <v>0.2</v>
      </c>
      <c r="I551">
        <v>3.5849999999999995</v>
      </c>
      <c r="J551" s="2">
        <v>10.754999999999999</v>
      </c>
      <c r="K551" t="str">
        <f>VLOOKUP(orders[[#This Row],[Customer ID]],'Customer Info'!$A:$I,2,FALSE)</f>
        <v>Wilek Lightollers</v>
      </c>
      <c r="L551" t="str">
        <f>IF(VLOOKUP(orders[[#This Row],[Customer ID]],'Customer Info'!$A:$I,3,FALSE)=0, "N/A", VLOOKUP(orders[[#This Row],[Customer ID]],'Customer Info'!$A:$I,3,FALSE))</f>
        <v>wlightollersf9@baidu.com</v>
      </c>
      <c r="M551" t="str">
        <f>IF(VLOOKUP(orders[[#This Row],[Customer ID]],'Customer Info'!$A:$I,4,FALSE)=0, "N/A", VLOOKUP(orders[[#This Row],[Customer ID]],'Customer Info'!$A:$I,4,FALSE))</f>
        <v>+1 (646) 793-8756</v>
      </c>
      <c r="N551" t="str">
        <f>VLOOKUP(orders[[#This Row],[Customer ID]],'Customer Info'!$A:$I,5,FALSE)</f>
        <v>8 Sunnyside Lane</v>
      </c>
      <c r="O551" t="str">
        <f>VLOOKUP(orders[[#This Row],[Customer ID]],'Customer Info'!$A:$I,6,FALSE)</f>
        <v>New York City</v>
      </c>
      <c r="P551" t="str">
        <f>VLOOKUP(orders[[#This Row],[Customer ID]],'Customer Info'!$A:$I,7,FALSE)</f>
        <v>United States</v>
      </c>
      <c r="Q551">
        <f>VLOOKUP(orders[[#This Row],[Customer ID]],'Customer Info'!$A:$I,8,FALSE)</f>
        <v>10060</v>
      </c>
      <c r="R551" s="2" t="str">
        <f>VLOOKUP(orders[[#This Row],[Customer ID]],'Customer Info'!$A:$I,9,FALSE)</f>
        <v>Yes</v>
      </c>
    </row>
    <row r="552" spans="1:18" x14ac:dyDescent="0.2">
      <c r="A552" s="1" t="s">
        <v>1081</v>
      </c>
      <c r="B552" s="3">
        <v>44384</v>
      </c>
      <c r="C552" t="s">
        <v>1082</v>
      </c>
      <c r="D552" t="s">
        <v>259</v>
      </c>
      <c r="E552">
        <v>3</v>
      </c>
      <c r="F552" s="1" t="s">
        <v>6200</v>
      </c>
      <c r="G552" t="s">
        <v>6199</v>
      </c>
      <c r="H552">
        <v>0.2</v>
      </c>
      <c r="I552">
        <v>4.4550000000000001</v>
      </c>
      <c r="J552" s="2">
        <v>13.365</v>
      </c>
      <c r="K552" t="str">
        <f>VLOOKUP(orders[[#This Row],[Customer ID]],'Customer Info'!$A:$I,2,FALSE)</f>
        <v>Bette-ann Munden</v>
      </c>
      <c r="L552" t="str">
        <f>IF(VLOOKUP(orders[[#This Row],[Customer ID]],'Customer Info'!$A:$I,3,FALSE)=0, "N/A", VLOOKUP(orders[[#This Row],[Customer ID]],'Customer Info'!$A:$I,3,FALSE))</f>
        <v>bmundenf8@elpais.com</v>
      </c>
      <c r="M552" t="str">
        <f>IF(VLOOKUP(orders[[#This Row],[Customer ID]],'Customer Info'!$A:$I,4,FALSE)=0, "N/A", VLOOKUP(orders[[#This Row],[Customer ID]],'Customer Info'!$A:$I,4,FALSE))</f>
        <v>+1 (405) 290-3207</v>
      </c>
      <c r="N552" t="str">
        <f>VLOOKUP(orders[[#This Row],[Customer ID]],'Customer Info'!$A:$I,5,FALSE)</f>
        <v>465 Oxford Street</v>
      </c>
      <c r="O552" t="str">
        <f>VLOOKUP(orders[[#This Row],[Customer ID]],'Customer Info'!$A:$I,6,FALSE)</f>
        <v>Oklahoma City</v>
      </c>
      <c r="P552" t="str">
        <f>VLOOKUP(orders[[#This Row],[Customer ID]],'Customer Info'!$A:$I,7,FALSE)</f>
        <v>United States</v>
      </c>
      <c r="Q552">
        <f>VLOOKUP(orders[[#This Row],[Customer ID]],'Customer Info'!$A:$I,8,FALSE)</f>
        <v>73119</v>
      </c>
      <c r="R552" s="2" t="str">
        <f>VLOOKUP(orders[[#This Row],[Customer ID]],'Customer Info'!$A:$I,9,FALSE)</f>
        <v>Yes</v>
      </c>
    </row>
    <row r="553" spans="1:18" x14ac:dyDescent="0.2">
      <c r="A553" s="1" t="s">
        <v>1083</v>
      </c>
      <c r="B553" s="3">
        <v>44232</v>
      </c>
      <c r="C553" t="s">
        <v>1080</v>
      </c>
      <c r="D553" t="s">
        <v>259</v>
      </c>
      <c r="E553">
        <v>4</v>
      </c>
      <c r="F553" s="1" t="s">
        <v>6200</v>
      </c>
      <c r="G553" t="s">
        <v>6199</v>
      </c>
      <c r="H553">
        <v>0.2</v>
      </c>
      <c r="I553">
        <v>4.4550000000000001</v>
      </c>
      <c r="J553" s="2">
        <v>17.82</v>
      </c>
      <c r="K553" t="str">
        <f>VLOOKUP(orders[[#This Row],[Customer ID]],'Customer Info'!$A:$I,2,FALSE)</f>
        <v>Wilek Lightollers</v>
      </c>
      <c r="L553" t="str">
        <f>IF(VLOOKUP(orders[[#This Row],[Customer ID]],'Customer Info'!$A:$I,3,FALSE)=0, "N/A", VLOOKUP(orders[[#This Row],[Customer ID]],'Customer Info'!$A:$I,3,FALSE))</f>
        <v>wlightollersf9@baidu.com</v>
      </c>
      <c r="M553" t="str">
        <f>IF(VLOOKUP(orders[[#This Row],[Customer ID]],'Customer Info'!$A:$I,4,FALSE)=0, "N/A", VLOOKUP(orders[[#This Row],[Customer ID]],'Customer Info'!$A:$I,4,FALSE))</f>
        <v>+1 (646) 793-8756</v>
      </c>
      <c r="N553" t="str">
        <f>VLOOKUP(orders[[#This Row],[Customer ID]],'Customer Info'!$A:$I,5,FALSE)</f>
        <v>8 Sunnyside Lane</v>
      </c>
      <c r="O553" t="str">
        <f>VLOOKUP(orders[[#This Row],[Customer ID]],'Customer Info'!$A:$I,6,FALSE)</f>
        <v>New York City</v>
      </c>
      <c r="P553" t="str">
        <f>VLOOKUP(orders[[#This Row],[Customer ID]],'Customer Info'!$A:$I,7,FALSE)</f>
        <v>United States</v>
      </c>
      <c r="Q553">
        <f>VLOOKUP(orders[[#This Row],[Customer ID]],'Customer Info'!$A:$I,8,FALSE)</f>
        <v>10060</v>
      </c>
      <c r="R553" s="2" t="str">
        <f>VLOOKUP(orders[[#This Row],[Customer ID]],'Customer Info'!$A:$I,9,FALSE)</f>
        <v>Yes</v>
      </c>
    </row>
    <row r="554" spans="1:18" x14ac:dyDescent="0.2">
      <c r="A554" s="1" t="s">
        <v>1084</v>
      </c>
      <c r="B554" s="3">
        <v>44176</v>
      </c>
      <c r="C554" t="s">
        <v>1085</v>
      </c>
      <c r="D554" t="s">
        <v>43</v>
      </c>
      <c r="E554">
        <v>6</v>
      </c>
      <c r="F554" s="1" t="s">
        <v>6201</v>
      </c>
      <c r="G554" t="s">
        <v>6202</v>
      </c>
      <c r="H554">
        <v>0.2</v>
      </c>
      <c r="I554">
        <v>3.8849999999999998</v>
      </c>
      <c r="J554" s="2">
        <v>23.31</v>
      </c>
      <c r="K554" t="str">
        <f>VLOOKUP(orders[[#This Row],[Customer ID]],'Customer Info'!$A:$I,2,FALSE)</f>
        <v>Nick Brakespear</v>
      </c>
      <c r="L554" t="str">
        <f>IF(VLOOKUP(orders[[#This Row],[Customer ID]],'Customer Info'!$A:$I,3,FALSE)=0, "N/A", VLOOKUP(orders[[#This Row],[Customer ID]],'Customer Info'!$A:$I,3,FALSE))</f>
        <v>nbrakespearfa@rediff.com</v>
      </c>
      <c r="M554" t="str">
        <f>IF(VLOOKUP(orders[[#This Row],[Customer ID]],'Customer Info'!$A:$I,4,FALSE)=0, "N/A", VLOOKUP(orders[[#This Row],[Customer ID]],'Customer Info'!$A:$I,4,FALSE))</f>
        <v>+1 (973) 380-3976</v>
      </c>
      <c r="N554" t="str">
        <f>VLOOKUP(orders[[#This Row],[Customer ID]],'Customer Info'!$A:$I,5,FALSE)</f>
        <v>2 Jenna Hill</v>
      </c>
      <c r="O554" t="str">
        <f>VLOOKUP(orders[[#This Row],[Customer ID]],'Customer Info'!$A:$I,6,FALSE)</f>
        <v>Newark</v>
      </c>
      <c r="P554" t="str">
        <f>VLOOKUP(orders[[#This Row],[Customer ID]],'Customer Info'!$A:$I,7,FALSE)</f>
        <v>United States</v>
      </c>
      <c r="Q554">
        <f>VLOOKUP(orders[[#This Row],[Customer ID]],'Customer Info'!$A:$I,8,FALSE)</f>
        <v>7112</v>
      </c>
      <c r="R554" s="2" t="str">
        <f>VLOOKUP(orders[[#This Row],[Customer ID]],'Customer Info'!$A:$I,9,FALSE)</f>
        <v>Yes</v>
      </c>
    </row>
    <row r="555" spans="1:18" x14ac:dyDescent="0.2">
      <c r="A555" s="1" t="s">
        <v>1086</v>
      </c>
      <c r="B555" s="3">
        <v>44694</v>
      </c>
      <c r="C555" t="s">
        <v>1087</v>
      </c>
      <c r="D555" t="s">
        <v>56</v>
      </c>
      <c r="E555">
        <v>2</v>
      </c>
      <c r="F555" s="1" t="s">
        <v>6200</v>
      </c>
      <c r="G555" t="s">
        <v>6202</v>
      </c>
      <c r="H555">
        <v>0.2</v>
      </c>
      <c r="I555">
        <v>3.645</v>
      </c>
      <c r="J555" s="2">
        <v>7.29</v>
      </c>
      <c r="K555" t="str">
        <f>VLOOKUP(orders[[#This Row],[Customer ID]],'Customer Info'!$A:$I,2,FALSE)</f>
        <v>Malynda Glawsop</v>
      </c>
      <c r="L555" t="str">
        <f>IF(VLOOKUP(orders[[#This Row],[Customer ID]],'Customer Info'!$A:$I,3,FALSE)=0, "N/A", VLOOKUP(orders[[#This Row],[Customer ID]],'Customer Info'!$A:$I,3,FALSE))</f>
        <v>mglawsopfb@reverbnation.com</v>
      </c>
      <c r="M555" t="str">
        <f>IF(VLOOKUP(orders[[#This Row],[Customer ID]],'Customer Info'!$A:$I,4,FALSE)=0, "N/A", VLOOKUP(orders[[#This Row],[Customer ID]],'Customer Info'!$A:$I,4,FALSE))</f>
        <v>+1 (203) 608-9937</v>
      </c>
      <c r="N555" t="str">
        <f>VLOOKUP(orders[[#This Row],[Customer ID]],'Customer Info'!$A:$I,5,FALSE)</f>
        <v>682 Express Court</v>
      </c>
      <c r="O555" t="str">
        <f>VLOOKUP(orders[[#This Row],[Customer ID]],'Customer Info'!$A:$I,6,FALSE)</f>
        <v>New Haven</v>
      </c>
      <c r="P555" t="str">
        <f>VLOOKUP(orders[[#This Row],[Customer ID]],'Customer Info'!$A:$I,7,FALSE)</f>
        <v>United States</v>
      </c>
      <c r="Q555">
        <f>VLOOKUP(orders[[#This Row],[Customer ID]],'Customer Info'!$A:$I,8,FALSE)</f>
        <v>6510</v>
      </c>
      <c r="R555" s="2" t="str">
        <f>VLOOKUP(orders[[#This Row],[Customer ID]],'Customer Info'!$A:$I,9,FALSE)</f>
        <v>No</v>
      </c>
    </row>
    <row r="556" spans="1:18" x14ac:dyDescent="0.2">
      <c r="A556" s="1" t="s">
        <v>1088</v>
      </c>
      <c r="B556" s="3">
        <v>43761</v>
      </c>
      <c r="C556" t="s">
        <v>1089</v>
      </c>
      <c r="D556" t="s">
        <v>259</v>
      </c>
      <c r="E556">
        <v>4</v>
      </c>
      <c r="F556" s="1" t="s">
        <v>6200</v>
      </c>
      <c r="G556" t="s">
        <v>6199</v>
      </c>
      <c r="H556">
        <v>0.2</v>
      </c>
      <c r="I556">
        <v>4.4550000000000001</v>
      </c>
      <c r="J556" s="2">
        <v>17.82</v>
      </c>
      <c r="K556" t="str">
        <f>VLOOKUP(orders[[#This Row],[Customer ID]],'Customer Info'!$A:$I,2,FALSE)</f>
        <v>Granville Alberts</v>
      </c>
      <c r="L556" t="str">
        <f>IF(VLOOKUP(orders[[#This Row],[Customer ID]],'Customer Info'!$A:$I,3,FALSE)=0, "N/A", VLOOKUP(orders[[#This Row],[Customer ID]],'Customer Info'!$A:$I,3,FALSE))</f>
        <v>galbertsfc@etsy.com</v>
      </c>
      <c r="M556" t="str">
        <f>IF(VLOOKUP(orders[[#This Row],[Customer ID]],'Customer Info'!$A:$I,4,FALSE)=0, "N/A", VLOOKUP(orders[[#This Row],[Customer ID]],'Customer Info'!$A:$I,4,FALSE))</f>
        <v>+44 (788) 686-0408</v>
      </c>
      <c r="N556" t="str">
        <f>VLOOKUP(orders[[#This Row],[Customer ID]],'Customer Info'!$A:$I,5,FALSE)</f>
        <v>0 Pierstorff Center</v>
      </c>
      <c r="O556" t="str">
        <f>VLOOKUP(orders[[#This Row],[Customer ID]],'Customer Info'!$A:$I,6,FALSE)</f>
        <v>Belfast</v>
      </c>
      <c r="P556" t="str">
        <f>VLOOKUP(orders[[#This Row],[Customer ID]],'Customer Info'!$A:$I,7,FALSE)</f>
        <v>United Kingdom</v>
      </c>
      <c r="Q556" t="str">
        <f>VLOOKUP(orders[[#This Row],[Customer ID]],'Customer Info'!$A:$I,8,FALSE)</f>
        <v>BT2</v>
      </c>
      <c r="R556" s="2" t="str">
        <f>VLOOKUP(orders[[#This Row],[Customer ID]],'Customer Info'!$A:$I,9,FALSE)</f>
        <v>Yes</v>
      </c>
    </row>
    <row r="557" spans="1:18" x14ac:dyDescent="0.2">
      <c r="A557" s="1" t="s">
        <v>1090</v>
      </c>
      <c r="B557" s="3">
        <v>44085</v>
      </c>
      <c r="C557" t="s">
        <v>1091</v>
      </c>
      <c r="D557" t="s">
        <v>14</v>
      </c>
      <c r="E557">
        <v>5</v>
      </c>
      <c r="F557" s="1" t="s">
        <v>6200</v>
      </c>
      <c r="G557" t="s">
        <v>6197</v>
      </c>
      <c r="H557">
        <v>1</v>
      </c>
      <c r="I557">
        <v>13.75</v>
      </c>
      <c r="J557" s="2">
        <v>68.75</v>
      </c>
      <c r="K557" t="str">
        <f>VLOOKUP(orders[[#This Row],[Customer ID]],'Customer Info'!$A:$I,2,FALSE)</f>
        <v>Vasily Polglase</v>
      </c>
      <c r="L557" t="str">
        <f>IF(VLOOKUP(orders[[#This Row],[Customer ID]],'Customer Info'!$A:$I,3,FALSE)=0, "N/A", VLOOKUP(orders[[#This Row],[Customer ID]],'Customer Info'!$A:$I,3,FALSE))</f>
        <v>vpolglasefd@about.me</v>
      </c>
      <c r="M557" t="str">
        <f>IF(VLOOKUP(orders[[#This Row],[Customer ID]],'Customer Info'!$A:$I,4,FALSE)=0, "N/A", VLOOKUP(orders[[#This Row],[Customer ID]],'Customer Info'!$A:$I,4,FALSE))</f>
        <v>N/A</v>
      </c>
      <c r="N557" t="str">
        <f>VLOOKUP(orders[[#This Row],[Customer ID]],'Customer Info'!$A:$I,5,FALSE)</f>
        <v>63 Maryland Trail</v>
      </c>
      <c r="O557" t="str">
        <f>VLOOKUP(orders[[#This Row],[Customer ID]],'Customer Info'!$A:$I,6,FALSE)</f>
        <v>Toledo</v>
      </c>
      <c r="P557" t="str">
        <f>VLOOKUP(orders[[#This Row],[Customer ID]],'Customer Info'!$A:$I,7,FALSE)</f>
        <v>United States</v>
      </c>
      <c r="Q557">
        <f>VLOOKUP(orders[[#This Row],[Customer ID]],'Customer Info'!$A:$I,8,FALSE)</f>
        <v>43610</v>
      </c>
      <c r="R557" s="2" t="str">
        <f>VLOOKUP(orders[[#This Row],[Customer ID]],'Customer Info'!$A:$I,9,FALSE)</f>
        <v>No</v>
      </c>
    </row>
    <row r="558" spans="1:18" x14ac:dyDescent="0.2">
      <c r="A558" s="1" t="s">
        <v>1092</v>
      </c>
      <c r="B558" s="3">
        <v>43737</v>
      </c>
      <c r="C558" t="s">
        <v>1093</v>
      </c>
      <c r="D558" t="s">
        <v>15</v>
      </c>
      <c r="E558">
        <v>2</v>
      </c>
      <c r="F558" s="1" t="s">
        <v>6196</v>
      </c>
      <c r="G558" t="s">
        <v>6199</v>
      </c>
      <c r="H558">
        <v>2.5</v>
      </c>
      <c r="I558">
        <v>27.484999999999996</v>
      </c>
      <c r="J558" s="2">
        <v>54.969999999999992</v>
      </c>
      <c r="K558" t="str">
        <f>VLOOKUP(orders[[#This Row],[Customer ID]],'Customer Info'!$A:$I,2,FALSE)</f>
        <v>Madelaine Sharples</v>
      </c>
      <c r="L558" t="str">
        <f>IF(VLOOKUP(orders[[#This Row],[Customer ID]],'Customer Info'!$A:$I,3,FALSE)=0, "N/A", VLOOKUP(orders[[#This Row],[Customer ID]],'Customer Info'!$A:$I,3,FALSE))</f>
        <v>N/A</v>
      </c>
      <c r="M558" t="str">
        <f>IF(VLOOKUP(orders[[#This Row],[Customer ID]],'Customer Info'!$A:$I,4,FALSE)=0, "N/A", VLOOKUP(orders[[#This Row],[Customer ID]],'Customer Info'!$A:$I,4,FALSE))</f>
        <v>+44 (572) 727-1868</v>
      </c>
      <c r="N558" t="str">
        <f>VLOOKUP(orders[[#This Row],[Customer ID]],'Customer Info'!$A:$I,5,FALSE)</f>
        <v>0 Mayfield Avenue</v>
      </c>
      <c r="O558" t="str">
        <f>VLOOKUP(orders[[#This Row],[Customer ID]],'Customer Info'!$A:$I,6,FALSE)</f>
        <v>Newton</v>
      </c>
      <c r="P558" t="str">
        <f>VLOOKUP(orders[[#This Row],[Customer ID]],'Customer Info'!$A:$I,7,FALSE)</f>
        <v>United Kingdom</v>
      </c>
      <c r="Q558" t="str">
        <f>VLOOKUP(orders[[#This Row],[Customer ID]],'Customer Info'!$A:$I,8,FALSE)</f>
        <v>IV1</v>
      </c>
      <c r="R558" s="2" t="str">
        <f>VLOOKUP(orders[[#This Row],[Customer ID]],'Customer Info'!$A:$I,9,FALSE)</f>
        <v>Yes</v>
      </c>
    </row>
    <row r="559" spans="1:18" x14ac:dyDescent="0.2">
      <c r="A559" s="1" t="s">
        <v>1094</v>
      </c>
      <c r="B559" s="3">
        <v>44258</v>
      </c>
      <c r="C559" t="s">
        <v>1095</v>
      </c>
      <c r="D559" t="s">
        <v>14</v>
      </c>
      <c r="E559">
        <v>6</v>
      </c>
      <c r="F559" s="1" t="s">
        <v>6200</v>
      </c>
      <c r="G559" t="s">
        <v>6197</v>
      </c>
      <c r="H559">
        <v>1</v>
      </c>
      <c r="I559">
        <v>13.75</v>
      </c>
      <c r="J559" s="2">
        <v>82.5</v>
      </c>
      <c r="K559" t="str">
        <f>VLOOKUP(orders[[#This Row],[Customer ID]],'Customer Info'!$A:$I,2,FALSE)</f>
        <v>Sigfrid Busch</v>
      </c>
      <c r="L559" t="str">
        <f>IF(VLOOKUP(orders[[#This Row],[Customer ID]],'Customer Info'!$A:$I,3,FALSE)=0, "N/A", VLOOKUP(orders[[#This Row],[Customer ID]],'Customer Info'!$A:$I,3,FALSE))</f>
        <v>sbuschff@so-net.ne.jp</v>
      </c>
      <c r="M559" t="str">
        <f>IF(VLOOKUP(orders[[#This Row],[Customer ID]],'Customer Info'!$A:$I,4,FALSE)=0, "N/A", VLOOKUP(orders[[#This Row],[Customer ID]],'Customer Info'!$A:$I,4,FALSE))</f>
        <v>+353 (953) 333-8754</v>
      </c>
      <c r="N559" t="str">
        <f>VLOOKUP(orders[[#This Row],[Customer ID]],'Customer Info'!$A:$I,5,FALSE)</f>
        <v>6666 Express Pass</v>
      </c>
      <c r="O559" t="str">
        <f>VLOOKUP(orders[[#This Row],[Customer ID]],'Customer Info'!$A:$I,6,FALSE)</f>
        <v>Bantry</v>
      </c>
      <c r="P559" t="str">
        <f>VLOOKUP(orders[[#This Row],[Customer ID]],'Customer Info'!$A:$I,7,FALSE)</f>
        <v>Ireland</v>
      </c>
      <c r="Q559" t="str">
        <f>VLOOKUP(orders[[#This Row],[Customer ID]],'Customer Info'!$A:$I,8,FALSE)</f>
        <v>P75</v>
      </c>
      <c r="R559" s="2" t="str">
        <f>VLOOKUP(orders[[#This Row],[Customer ID]],'Customer Info'!$A:$I,9,FALSE)</f>
        <v>No</v>
      </c>
    </row>
    <row r="560" spans="1:18" x14ac:dyDescent="0.2">
      <c r="A560" s="1" t="s">
        <v>1096</v>
      </c>
      <c r="B560" s="3">
        <v>44523</v>
      </c>
      <c r="C560" t="s">
        <v>1097</v>
      </c>
      <c r="D560" t="s">
        <v>82</v>
      </c>
      <c r="E560">
        <v>2</v>
      </c>
      <c r="F560" s="1" t="s">
        <v>6201</v>
      </c>
      <c r="G560" t="s">
        <v>6197</v>
      </c>
      <c r="H560">
        <v>0.2</v>
      </c>
      <c r="I560">
        <v>4.3650000000000002</v>
      </c>
      <c r="J560" s="2">
        <v>8.73</v>
      </c>
      <c r="K560" t="str">
        <f>VLOOKUP(orders[[#This Row],[Customer ID]],'Customer Info'!$A:$I,2,FALSE)</f>
        <v>Cissiee Raisbeck</v>
      </c>
      <c r="L560" t="str">
        <f>IF(VLOOKUP(orders[[#This Row],[Customer ID]],'Customer Info'!$A:$I,3,FALSE)=0, "N/A", VLOOKUP(orders[[#This Row],[Customer ID]],'Customer Info'!$A:$I,3,FALSE))</f>
        <v>craisbeckfg@webnode.com</v>
      </c>
      <c r="M560" t="str">
        <f>IF(VLOOKUP(orders[[#This Row],[Customer ID]],'Customer Info'!$A:$I,4,FALSE)=0, "N/A", VLOOKUP(orders[[#This Row],[Customer ID]],'Customer Info'!$A:$I,4,FALSE))</f>
        <v>N/A</v>
      </c>
      <c r="N560" t="str">
        <f>VLOOKUP(orders[[#This Row],[Customer ID]],'Customer Info'!$A:$I,5,FALSE)</f>
        <v>8026 Nobel Parkway</v>
      </c>
      <c r="O560" t="str">
        <f>VLOOKUP(orders[[#This Row],[Customer ID]],'Customer Info'!$A:$I,6,FALSE)</f>
        <v>Shreveport</v>
      </c>
      <c r="P560" t="str">
        <f>VLOOKUP(orders[[#This Row],[Customer ID]],'Customer Info'!$A:$I,7,FALSE)</f>
        <v>United States</v>
      </c>
      <c r="Q560">
        <f>VLOOKUP(orders[[#This Row],[Customer ID]],'Customer Info'!$A:$I,8,FALSE)</f>
        <v>71161</v>
      </c>
      <c r="R560" s="2" t="str">
        <f>VLOOKUP(orders[[#This Row],[Customer ID]],'Customer Info'!$A:$I,9,FALSE)</f>
        <v>Yes</v>
      </c>
    </row>
    <row r="561" spans="1:18" x14ac:dyDescent="0.2">
      <c r="A561" s="1" t="s">
        <v>1098</v>
      </c>
      <c r="B561" s="3">
        <v>44506</v>
      </c>
      <c r="C561" t="s">
        <v>993</v>
      </c>
      <c r="D561" t="s">
        <v>142</v>
      </c>
      <c r="E561">
        <v>4</v>
      </c>
      <c r="F561" s="1" t="s">
        <v>6200</v>
      </c>
      <c r="G561" t="s">
        <v>6199</v>
      </c>
      <c r="H561">
        <v>1</v>
      </c>
      <c r="I561">
        <v>14.85</v>
      </c>
      <c r="J561" s="2">
        <v>59.4</v>
      </c>
      <c r="K561" t="str">
        <f>VLOOKUP(orders[[#This Row],[Customer ID]],'Customer Info'!$A:$I,2,FALSE)</f>
        <v>Marja Urion</v>
      </c>
      <c r="L561" t="str">
        <f>IF(VLOOKUP(orders[[#This Row],[Customer ID]],'Customer Info'!$A:$I,3,FALSE)=0, "N/A", VLOOKUP(orders[[#This Row],[Customer ID]],'Customer Info'!$A:$I,3,FALSE))</f>
        <v>murione5@alexa.com</v>
      </c>
      <c r="M561" t="str">
        <f>IF(VLOOKUP(orders[[#This Row],[Customer ID]],'Customer Info'!$A:$I,4,FALSE)=0, "N/A", VLOOKUP(orders[[#This Row],[Customer ID]],'Customer Info'!$A:$I,4,FALSE))</f>
        <v>+353 (715) 989-0283</v>
      </c>
      <c r="N561" t="str">
        <f>VLOOKUP(orders[[#This Row],[Customer ID]],'Customer Info'!$A:$I,5,FALSE)</f>
        <v>2 Sycamore Avenue</v>
      </c>
      <c r="O561" t="str">
        <f>VLOOKUP(orders[[#This Row],[Customer ID]],'Customer Info'!$A:$I,6,FALSE)</f>
        <v>Virginia</v>
      </c>
      <c r="P561" t="str">
        <f>VLOOKUP(orders[[#This Row],[Customer ID]],'Customer Info'!$A:$I,7,FALSE)</f>
        <v>Ireland</v>
      </c>
      <c r="Q561" t="str">
        <f>VLOOKUP(orders[[#This Row],[Customer ID]],'Customer Info'!$A:$I,8,FALSE)</f>
        <v>D18</v>
      </c>
      <c r="R561" s="2" t="str">
        <f>VLOOKUP(orders[[#This Row],[Customer ID]],'Customer Info'!$A:$I,9,FALSE)</f>
        <v>Yes</v>
      </c>
    </row>
    <row r="562" spans="1:18" x14ac:dyDescent="0.2">
      <c r="A562" s="1" t="s">
        <v>1099</v>
      </c>
      <c r="B562" s="3">
        <v>44225</v>
      </c>
      <c r="C562" t="s">
        <v>1100</v>
      </c>
      <c r="D562" t="s">
        <v>43</v>
      </c>
      <c r="E562">
        <v>4</v>
      </c>
      <c r="F562" s="1" t="s">
        <v>6201</v>
      </c>
      <c r="G562" t="s">
        <v>6202</v>
      </c>
      <c r="H562">
        <v>0.2</v>
      </c>
      <c r="I562">
        <v>3.8849999999999998</v>
      </c>
      <c r="J562" s="2">
        <v>15.54</v>
      </c>
      <c r="K562" t="str">
        <f>VLOOKUP(orders[[#This Row],[Customer ID]],'Customer Info'!$A:$I,2,FALSE)</f>
        <v>Kenton Wetherick</v>
      </c>
      <c r="L562" t="str">
        <f>IF(VLOOKUP(orders[[#This Row],[Customer ID]],'Customer Info'!$A:$I,3,FALSE)=0, "N/A", VLOOKUP(orders[[#This Row],[Customer ID]],'Customer Info'!$A:$I,3,FALSE))</f>
        <v>N/A</v>
      </c>
      <c r="M562" t="str">
        <f>IF(VLOOKUP(orders[[#This Row],[Customer ID]],'Customer Info'!$A:$I,4,FALSE)=0, "N/A", VLOOKUP(orders[[#This Row],[Customer ID]],'Customer Info'!$A:$I,4,FALSE))</f>
        <v>+1 (859) 628-7241</v>
      </c>
      <c r="N562" t="str">
        <f>VLOOKUP(orders[[#This Row],[Customer ID]],'Customer Info'!$A:$I,5,FALSE)</f>
        <v>6976 Knutson Lane</v>
      </c>
      <c r="O562" t="str">
        <f>VLOOKUP(orders[[#This Row],[Customer ID]],'Customer Info'!$A:$I,6,FALSE)</f>
        <v>Lexington</v>
      </c>
      <c r="P562" t="str">
        <f>VLOOKUP(orders[[#This Row],[Customer ID]],'Customer Info'!$A:$I,7,FALSE)</f>
        <v>United States</v>
      </c>
      <c r="Q562">
        <f>VLOOKUP(orders[[#This Row],[Customer ID]],'Customer Info'!$A:$I,8,FALSE)</f>
        <v>40515</v>
      </c>
      <c r="R562" s="2" t="str">
        <f>VLOOKUP(orders[[#This Row],[Customer ID]],'Customer Info'!$A:$I,9,FALSE)</f>
        <v>Yes</v>
      </c>
    </row>
    <row r="563" spans="1:18" x14ac:dyDescent="0.2">
      <c r="A563" s="1" t="s">
        <v>1101</v>
      </c>
      <c r="B563" s="3">
        <v>44667</v>
      </c>
      <c r="C563" t="s">
        <v>1102</v>
      </c>
      <c r="D563" t="s">
        <v>11</v>
      </c>
      <c r="E563">
        <v>3</v>
      </c>
      <c r="F563" s="1" t="s">
        <v>6198</v>
      </c>
      <c r="G563" t="s">
        <v>6199</v>
      </c>
      <c r="H563">
        <v>1</v>
      </c>
      <c r="I563">
        <v>12.95</v>
      </c>
      <c r="J563" s="2">
        <v>38.849999999999994</v>
      </c>
      <c r="K563" t="str">
        <f>VLOOKUP(orders[[#This Row],[Customer ID]],'Customer Info'!$A:$I,2,FALSE)</f>
        <v>Reamonn Aynold</v>
      </c>
      <c r="L563" t="str">
        <f>IF(VLOOKUP(orders[[#This Row],[Customer ID]],'Customer Info'!$A:$I,3,FALSE)=0, "N/A", VLOOKUP(orders[[#This Row],[Customer ID]],'Customer Info'!$A:$I,3,FALSE))</f>
        <v>raynoldfj@ustream.tv</v>
      </c>
      <c r="M563" t="str">
        <f>IF(VLOOKUP(orders[[#This Row],[Customer ID]],'Customer Info'!$A:$I,4,FALSE)=0, "N/A", VLOOKUP(orders[[#This Row],[Customer ID]],'Customer Info'!$A:$I,4,FALSE))</f>
        <v>+1 (414) 429-0919</v>
      </c>
      <c r="N563" t="str">
        <f>VLOOKUP(orders[[#This Row],[Customer ID]],'Customer Info'!$A:$I,5,FALSE)</f>
        <v>0380 Orin Road</v>
      </c>
      <c r="O563" t="str">
        <f>VLOOKUP(orders[[#This Row],[Customer ID]],'Customer Info'!$A:$I,6,FALSE)</f>
        <v>Milwaukee</v>
      </c>
      <c r="P563" t="str">
        <f>VLOOKUP(orders[[#This Row],[Customer ID]],'Customer Info'!$A:$I,7,FALSE)</f>
        <v>United States</v>
      </c>
      <c r="Q563">
        <f>VLOOKUP(orders[[#This Row],[Customer ID]],'Customer Info'!$A:$I,8,FALSE)</f>
        <v>53263</v>
      </c>
      <c r="R563" s="2" t="str">
        <f>VLOOKUP(orders[[#This Row],[Customer ID]],'Customer Info'!$A:$I,9,FALSE)</f>
        <v>Yes</v>
      </c>
    </row>
    <row r="564" spans="1:18" x14ac:dyDescent="0.2">
      <c r="A564" s="1" t="s">
        <v>1103</v>
      </c>
      <c r="B564" s="3">
        <v>44401</v>
      </c>
      <c r="C564" t="s">
        <v>1104</v>
      </c>
      <c r="D564" t="s">
        <v>117</v>
      </c>
      <c r="E564">
        <v>6</v>
      </c>
      <c r="F564" s="1" t="s">
        <v>6200</v>
      </c>
      <c r="G564" t="s">
        <v>6197</v>
      </c>
      <c r="H564">
        <v>2.5</v>
      </c>
      <c r="I564">
        <v>31.624999999999996</v>
      </c>
      <c r="J564" s="2">
        <v>189.74999999999997</v>
      </c>
      <c r="K564" t="str">
        <f>VLOOKUP(orders[[#This Row],[Customer ID]],'Customer Info'!$A:$I,2,FALSE)</f>
        <v>Hatty Dovydenas</v>
      </c>
      <c r="L564" t="str">
        <f>IF(VLOOKUP(orders[[#This Row],[Customer ID]],'Customer Info'!$A:$I,3,FALSE)=0, "N/A", VLOOKUP(orders[[#This Row],[Customer ID]],'Customer Info'!$A:$I,3,FALSE))</f>
        <v>N/A</v>
      </c>
      <c r="M564" t="str">
        <f>IF(VLOOKUP(orders[[#This Row],[Customer ID]],'Customer Info'!$A:$I,4,FALSE)=0, "N/A", VLOOKUP(orders[[#This Row],[Customer ID]],'Customer Info'!$A:$I,4,FALSE))</f>
        <v>+1 (281) 416-9557</v>
      </c>
      <c r="N564" t="str">
        <f>VLOOKUP(orders[[#This Row],[Customer ID]],'Customer Info'!$A:$I,5,FALSE)</f>
        <v>227 Huxley Hill</v>
      </c>
      <c r="O564" t="str">
        <f>VLOOKUP(orders[[#This Row],[Customer ID]],'Customer Info'!$A:$I,6,FALSE)</f>
        <v>Amarillo</v>
      </c>
      <c r="P564" t="str">
        <f>VLOOKUP(orders[[#This Row],[Customer ID]],'Customer Info'!$A:$I,7,FALSE)</f>
        <v>United States</v>
      </c>
      <c r="Q564">
        <f>VLOOKUP(orders[[#This Row],[Customer ID]],'Customer Info'!$A:$I,8,FALSE)</f>
        <v>79176</v>
      </c>
      <c r="R564" s="2" t="str">
        <f>VLOOKUP(orders[[#This Row],[Customer ID]],'Customer Info'!$A:$I,9,FALSE)</f>
        <v>Yes</v>
      </c>
    </row>
    <row r="565" spans="1:18" x14ac:dyDescent="0.2">
      <c r="A565" s="1" t="s">
        <v>1105</v>
      </c>
      <c r="B565" s="3">
        <v>43688</v>
      </c>
      <c r="C565" t="s">
        <v>1106</v>
      </c>
      <c r="D565" t="s">
        <v>59</v>
      </c>
      <c r="E565">
        <v>6</v>
      </c>
      <c r="F565" s="1" t="s">
        <v>6198</v>
      </c>
      <c r="G565" t="s">
        <v>6202</v>
      </c>
      <c r="H565">
        <v>0.2</v>
      </c>
      <c r="I565">
        <v>2.9849999999999999</v>
      </c>
      <c r="J565" s="2">
        <v>17.91</v>
      </c>
      <c r="K565" t="str">
        <f>VLOOKUP(orders[[#This Row],[Customer ID]],'Customer Info'!$A:$I,2,FALSE)</f>
        <v>Nathaniel Bloxland</v>
      </c>
      <c r="L565" t="str">
        <f>IF(VLOOKUP(orders[[#This Row],[Customer ID]],'Customer Info'!$A:$I,3,FALSE)=0, "N/A", VLOOKUP(orders[[#This Row],[Customer ID]],'Customer Info'!$A:$I,3,FALSE))</f>
        <v>N/A</v>
      </c>
      <c r="M565" t="str">
        <f>IF(VLOOKUP(orders[[#This Row],[Customer ID]],'Customer Info'!$A:$I,4,FALSE)=0, "N/A", VLOOKUP(orders[[#This Row],[Customer ID]],'Customer Info'!$A:$I,4,FALSE))</f>
        <v>+353 (652) 208-7526</v>
      </c>
      <c r="N565" t="str">
        <f>VLOOKUP(orders[[#This Row],[Customer ID]],'Customer Info'!$A:$I,5,FALSE)</f>
        <v>04385 Tony Alley</v>
      </c>
      <c r="O565" t="str">
        <f>VLOOKUP(orders[[#This Row],[Customer ID]],'Customer Info'!$A:$I,6,FALSE)</f>
        <v>Daingean</v>
      </c>
      <c r="P565" t="str">
        <f>VLOOKUP(orders[[#This Row],[Customer ID]],'Customer Info'!$A:$I,7,FALSE)</f>
        <v>Ireland</v>
      </c>
      <c r="Q565" t="str">
        <f>VLOOKUP(orders[[#This Row],[Customer ID]],'Customer Info'!$A:$I,8,FALSE)</f>
        <v>E91</v>
      </c>
      <c r="R565" s="2" t="str">
        <f>VLOOKUP(orders[[#This Row],[Customer ID]],'Customer Info'!$A:$I,9,FALSE)</f>
        <v>Yes</v>
      </c>
    </row>
    <row r="566" spans="1:18" x14ac:dyDescent="0.2">
      <c r="A566" s="1" t="s">
        <v>1107</v>
      </c>
      <c r="B566" s="3">
        <v>43669</v>
      </c>
      <c r="C566" t="s">
        <v>1108</v>
      </c>
      <c r="D566" t="s">
        <v>24</v>
      </c>
      <c r="E566">
        <v>6</v>
      </c>
      <c r="F566" s="1" t="s">
        <v>6201</v>
      </c>
      <c r="G566" t="s">
        <v>6199</v>
      </c>
      <c r="H566">
        <v>0.2</v>
      </c>
      <c r="I566">
        <v>4.7549999999999999</v>
      </c>
      <c r="J566" s="2">
        <v>28.53</v>
      </c>
      <c r="K566" t="str">
        <f>VLOOKUP(orders[[#This Row],[Customer ID]],'Customer Info'!$A:$I,2,FALSE)</f>
        <v>Brendan Grece</v>
      </c>
      <c r="L566" t="str">
        <f>IF(VLOOKUP(orders[[#This Row],[Customer ID]],'Customer Info'!$A:$I,3,FALSE)=0, "N/A", VLOOKUP(orders[[#This Row],[Customer ID]],'Customer Info'!$A:$I,3,FALSE))</f>
        <v>bgrecefm@naver.com</v>
      </c>
      <c r="M566" t="str">
        <f>IF(VLOOKUP(orders[[#This Row],[Customer ID]],'Customer Info'!$A:$I,4,FALSE)=0, "N/A", VLOOKUP(orders[[#This Row],[Customer ID]],'Customer Info'!$A:$I,4,FALSE))</f>
        <v>+44 (933) 508-3795</v>
      </c>
      <c r="N566" t="str">
        <f>VLOOKUP(orders[[#This Row],[Customer ID]],'Customer Info'!$A:$I,5,FALSE)</f>
        <v>5 Butterfield Plaza</v>
      </c>
      <c r="O566" t="str">
        <f>VLOOKUP(orders[[#This Row],[Customer ID]],'Customer Info'!$A:$I,6,FALSE)</f>
        <v>Halton</v>
      </c>
      <c r="P566" t="str">
        <f>VLOOKUP(orders[[#This Row],[Customer ID]],'Customer Info'!$A:$I,7,FALSE)</f>
        <v>United Kingdom</v>
      </c>
      <c r="Q566" t="str">
        <f>VLOOKUP(orders[[#This Row],[Customer ID]],'Customer Info'!$A:$I,8,FALSE)</f>
        <v>LS9</v>
      </c>
      <c r="R566" s="2" t="str">
        <f>VLOOKUP(orders[[#This Row],[Customer ID]],'Customer Info'!$A:$I,9,FALSE)</f>
        <v>No</v>
      </c>
    </row>
    <row r="567" spans="1:18" x14ac:dyDescent="0.2">
      <c r="A567" s="1" t="s">
        <v>1109</v>
      </c>
      <c r="B567" s="3">
        <v>43991</v>
      </c>
      <c r="C567" t="s">
        <v>1110</v>
      </c>
      <c r="D567" t="s">
        <v>14</v>
      </c>
      <c r="E567">
        <v>6</v>
      </c>
      <c r="F567" s="1" t="s">
        <v>6200</v>
      </c>
      <c r="G567" t="s">
        <v>6197</v>
      </c>
      <c r="H567">
        <v>1</v>
      </c>
      <c r="I567">
        <v>13.75</v>
      </c>
      <c r="J567" s="2">
        <v>82.5</v>
      </c>
      <c r="K567" t="str">
        <f>VLOOKUP(orders[[#This Row],[Customer ID]],'Customer Info'!$A:$I,2,FALSE)</f>
        <v>Don Flintiff</v>
      </c>
      <c r="L567" t="str">
        <f>IF(VLOOKUP(orders[[#This Row],[Customer ID]],'Customer Info'!$A:$I,3,FALSE)=0, "N/A", VLOOKUP(orders[[#This Row],[Customer ID]],'Customer Info'!$A:$I,3,FALSE))</f>
        <v>dflintiffg1@e-recht24.de</v>
      </c>
      <c r="M567" t="str">
        <f>IF(VLOOKUP(orders[[#This Row],[Customer ID]],'Customer Info'!$A:$I,4,FALSE)=0, "N/A", VLOOKUP(orders[[#This Row],[Customer ID]],'Customer Info'!$A:$I,4,FALSE))</f>
        <v>N/A</v>
      </c>
      <c r="N567" t="str">
        <f>VLOOKUP(orders[[#This Row],[Customer ID]],'Customer Info'!$A:$I,5,FALSE)</f>
        <v>7 Helena Junction</v>
      </c>
      <c r="O567" t="str">
        <f>VLOOKUP(orders[[#This Row],[Customer ID]],'Customer Info'!$A:$I,6,FALSE)</f>
        <v>London</v>
      </c>
      <c r="P567" t="str">
        <f>VLOOKUP(orders[[#This Row],[Customer ID]],'Customer Info'!$A:$I,7,FALSE)</f>
        <v>United Kingdom</v>
      </c>
      <c r="Q567" t="str">
        <f>VLOOKUP(orders[[#This Row],[Customer ID]],'Customer Info'!$A:$I,8,FALSE)</f>
        <v>WC1B</v>
      </c>
      <c r="R567" s="2" t="str">
        <f>VLOOKUP(orders[[#This Row],[Customer ID]],'Customer Info'!$A:$I,9,FALSE)</f>
        <v>No</v>
      </c>
    </row>
    <row r="568" spans="1:18" x14ac:dyDescent="0.2">
      <c r="A568" s="1" t="s">
        <v>1111</v>
      </c>
      <c r="B568" s="3">
        <v>43883</v>
      </c>
      <c r="C568" t="s">
        <v>1112</v>
      </c>
      <c r="D568" t="s">
        <v>162</v>
      </c>
      <c r="E568">
        <v>2</v>
      </c>
      <c r="F568" s="1" t="s">
        <v>6196</v>
      </c>
      <c r="G568" t="s">
        <v>6199</v>
      </c>
      <c r="H568">
        <v>0.5</v>
      </c>
      <c r="I568">
        <v>7.169999999999999</v>
      </c>
      <c r="J568" s="2">
        <v>14.339999999999998</v>
      </c>
      <c r="K568" t="str">
        <f>VLOOKUP(orders[[#This Row],[Customer ID]],'Customer Info'!$A:$I,2,FALSE)</f>
        <v>Abbe Thys</v>
      </c>
      <c r="L568" t="str">
        <f>IF(VLOOKUP(orders[[#This Row],[Customer ID]],'Customer Info'!$A:$I,3,FALSE)=0, "N/A", VLOOKUP(orders[[#This Row],[Customer ID]],'Customer Info'!$A:$I,3,FALSE))</f>
        <v>athysfo@cdc.gov</v>
      </c>
      <c r="M568" t="str">
        <f>IF(VLOOKUP(orders[[#This Row],[Customer ID]],'Customer Info'!$A:$I,4,FALSE)=0, "N/A", VLOOKUP(orders[[#This Row],[Customer ID]],'Customer Info'!$A:$I,4,FALSE))</f>
        <v>+1 (865) 217-6208</v>
      </c>
      <c r="N568" t="str">
        <f>VLOOKUP(orders[[#This Row],[Customer ID]],'Customer Info'!$A:$I,5,FALSE)</f>
        <v>847 Sloan Parkway</v>
      </c>
      <c r="O568" t="str">
        <f>VLOOKUP(orders[[#This Row],[Customer ID]],'Customer Info'!$A:$I,6,FALSE)</f>
        <v>Knoxville</v>
      </c>
      <c r="P568" t="str">
        <f>VLOOKUP(orders[[#This Row],[Customer ID]],'Customer Info'!$A:$I,7,FALSE)</f>
        <v>United States</v>
      </c>
      <c r="Q568">
        <f>VLOOKUP(orders[[#This Row],[Customer ID]],'Customer Info'!$A:$I,8,FALSE)</f>
        <v>37924</v>
      </c>
      <c r="R568" s="2" t="str">
        <f>VLOOKUP(orders[[#This Row],[Customer ID]],'Customer Info'!$A:$I,9,FALSE)</f>
        <v>No</v>
      </c>
    </row>
    <row r="569" spans="1:18" x14ac:dyDescent="0.2">
      <c r="A569" s="1" t="s">
        <v>1113</v>
      </c>
      <c r="B569" s="3">
        <v>44031</v>
      </c>
      <c r="C569" t="s">
        <v>1114</v>
      </c>
      <c r="D569" t="s">
        <v>40</v>
      </c>
      <c r="E569">
        <v>4</v>
      </c>
      <c r="F569" s="1" t="s">
        <v>6196</v>
      </c>
      <c r="G569" t="s">
        <v>6202</v>
      </c>
      <c r="H569">
        <v>2.5</v>
      </c>
      <c r="I569">
        <v>20.584999999999997</v>
      </c>
      <c r="J569" s="2">
        <v>82.339999999999989</v>
      </c>
      <c r="K569" t="str">
        <f>VLOOKUP(orders[[#This Row],[Customer ID]],'Customer Info'!$A:$I,2,FALSE)</f>
        <v>Jackquelin Chugg</v>
      </c>
      <c r="L569" t="str">
        <f>IF(VLOOKUP(orders[[#This Row],[Customer ID]],'Customer Info'!$A:$I,3,FALSE)=0, "N/A", VLOOKUP(orders[[#This Row],[Customer ID]],'Customer Info'!$A:$I,3,FALSE))</f>
        <v>jchuggfp@about.me</v>
      </c>
      <c r="M569" t="str">
        <f>IF(VLOOKUP(orders[[#This Row],[Customer ID]],'Customer Info'!$A:$I,4,FALSE)=0, "N/A", VLOOKUP(orders[[#This Row],[Customer ID]],'Customer Info'!$A:$I,4,FALSE))</f>
        <v>+1 (913) 466-8319</v>
      </c>
      <c r="N569" t="str">
        <f>VLOOKUP(orders[[#This Row],[Customer ID]],'Customer Info'!$A:$I,5,FALSE)</f>
        <v>973 Kings Hill</v>
      </c>
      <c r="O569" t="str">
        <f>VLOOKUP(orders[[#This Row],[Customer ID]],'Customer Info'!$A:$I,6,FALSE)</f>
        <v>Shawnee Mission</v>
      </c>
      <c r="P569" t="str">
        <f>VLOOKUP(orders[[#This Row],[Customer ID]],'Customer Info'!$A:$I,7,FALSE)</f>
        <v>United States</v>
      </c>
      <c r="Q569">
        <f>VLOOKUP(orders[[#This Row],[Customer ID]],'Customer Info'!$A:$I,8,FALSE)</f>
        <v>66225</v>
      </c>
      <c r="R569" s="2" t="str">
        <f>VLOOKUP(orders[[#This Row],[Customer ID]],'Customer Info'!$A:$I,9,FALSE)</f>
        <v>No</v>
      </c>
    </row>
    <row r="570" spans="1:18" x14ac:dyDescent="0.2">
      <c r="A570" s="1" t="s">
        <v>1115</v>
      </c>
      <c r="B570" s="3">
        <v>44459</v>
      </c>
      <c r="C570" t="s">
        <v>1116</v>
      </c>
      <c r="D570" t="s">
        <v>49</v>
      </c>
      <c r="E570">
        <v>6</v>
      </c>
      <c r="F570" s="1" t="s">
        <v>6198</v>
      </c>
      <c r="G570" t="s">
        <v>6197</v>
      </c>
      <c r="H570">
        <v>0.2</v>
      </c>
      <c r="I570">
        <v>3.375</v>
      </c>
      <c r="J570" s="2">
        <v>20.25</v>
      </c>
      <c r="K570" t="str">
        <f>VLOOKUP(orders[[#This Row],[Customer ID]],'Customer Info'!$A:$I,2,FALSE)</f>
        <v>Audra Kelston</v>
      </c>
      <c r="L570" t="str">
        <f>IF(VLOOKUP(orders[[#This Row],[Customer ID]],'Customer Info'!$A:$I,3,FALSE)=0, "N/A", VLOOKUP(orders[[#This Row],[Customer ID]],'Customer Info'!$A:$I,3,FALSE))</f>
        <v>akelstonfq@sakura.ne.jp</v>
      </c>
      <c r="M570" t="str">
        <f>IF(VLOOKUP(orders[[#This Row],[Customer ID]],'Customer Info'!$A:$I,4,FALSE)=0, "N/A", VLOOKUP(orders[[#This Row],[Customer ID]],'Customer Info'!$A:$I,4,FALSE))</f>
        <v>+1 (954) 981-8804</v>
      </c>
      <c r="N570" t="str">
        <f>VLOOKUP(orders[[#This Row],[Customer ID]],'Customer Info'!$A:$I,5,FALSE)</f>
        <v>9522 Oak Valley Way</v>
      </c>
      <c r="O570" t="str">
        <f>VLOOKUP(orders[[#This Row],[Customer ID]],'Customer Info'!$A:$I,6,FALSE)</f>
        <v>Fort Lauderdale</v>
      </c>
      <c r="P570" t="str">
        <f>VLOOKUP(orders[[#This Row],[Customer ID]],'Customer Info'!$A:$I,7,FALSE)</f>
        <v>United States</v>
      </c>
      <c r="Q570">
        <f>VLOOKUP(orders[[#This Row],[Customer ID]],'Customer Info'!$A:$I,8,FALSE)</f>
        <v>33330</v>
      </c>
      <c r="R570" s="2" t="str">
        <f>VLOOKUP(orders[[#This Row],[Customer ID]],'Customer Info'!$A:$I,9,FALSE)</f>
        <v>Yes</v>
      </c>
    </row>
    <row r="571" spans="1:18" x14ac:dyDescent="0.2">
      <c r="A571" s="1" t="s">
        <v>1117</v>
      </c>
      <c r="B571" s="3">
        <v>44318</v>
      </c>
      <c r="C571" t="s">
        <v>1118</v>
      </c>
      <c r="D571" t="s">
        <v>15</v>
      </c>
      <c r="E571">
        <v>6</v>
      </c>
      <c r="F571" s="1" t="s">
        <v>6196</v>
      </c>
      <c r="G571" t="s">
        <v>6199</v>
      </c>
      <c r="H571">
        <v>2.5</v>
      </c>
      <c r="I571">
        <v>27.484999999999996</v>
      </c>
      <c r="J571" s="2">
        <v>164.90999999999997</v>
      </c>
      <c r="K571" t="str">
        <f>VLOOKUP(orders[[#This Row],[Customer ID]],'Customer Info'!$A:$I,2,FALSE)</f>
        <v>Elvina Angel</v>
      </c>
      <c r="L571" t="str">
        <f>IF(VLOOKUP(orders[[#This Row],[Customer ID]],'Customer Info'!$A:$I,3,FALSE)=0, "N/A", VLOOKUP(orders[[#This Row],[Customer ID]],'Customer Info'!$A:$I,3,FALSE))</f>
        <v>N/A</v>
      </c>
      <c r="M571" t="str">
        <f>IF(VLOOKUP(orders[[#This Row],[Customer ID]],'Customer Info'!$A:$I,4,FALSE)=0, "N/A", VLOOKUP(orders[[#This Row],[Customer ID]],'Customer Info'!$A:$I,4,FALSE))</f>
        <v>+353 (921) 742-1111</v>
      </c>
      <c r="N571" t="str">
        <f>VLOOKUP(orders[[#This Row],[Customer ID]],'Customer Info'!$A:$I,5,FALSE)</f>
        <v>4 Hanson Parkway</v>
      </c>
      <c r="O571" t="str">
        <f>VLOOKUP(orders[[#This Row],[Customer ID]],'Customer Info'!$A:$I,6,FALSE)</f>
        <v>Tralee</v>
      </c>
      <c r="P571" t="str">
        <f>VLOOKUP(orders[[#This Row],[Customer ID]],'Customer Info'!$A:$I,7,FALSE)</f>
        <v>Ireland</v>
      </c>
      <c r="Q571" t="str">
        <f>VLOOKUP(orders[[#This Row],[Customer ID]],'Customer Info'!$A:$I,8,FALSE)</f>
        <v>V92</v>
      </c>
      <c r="R571" s="2" t="str">
        <f>VLOOKUP(orders[[#This Row],[Customer ID]],'Customer Info'!$A:$I,9,FALSE)</f>
        <v>No</v>
      </c>
    </row>
    <row r="572" spans="1:18" x14ac:dyDescent="0.2">
      <c r="A572" s="1" t="s">
        <v>1119</v>
      </c>
      <c r="B572" s="3">
        <v>44526</v>
      </c>
      <c r="C572" t="s">
        <v>1120</v>
      </c>
      <c r="D572" t="s">
        <v>24</v>
      </c>
      <c r="E572">
        <v>4</v>
      </c>
      <c r="F572" s="1" t="s">
        <v>6201</v>
      </c>
      <c r="G572" t="s">
        <v>6199</v>
      </c>
      <c r="H572">
        <v>0.2</v>
      </c>
      <c r="I572">
        <v>4.7549999999999999</v>
      </c>
      <c r="J572" s="2">
        <v>19.02</v>
      </c>
      <c r="K572" t="str">
        <f>VLOOKUP(orders[[#This Row],[Customer ID]],'Customer Info'!$A:$I,2,FALSE)</f>
        <v>Claiborne Mottram</v>
      </c>
      <c r="L572" t="str">
        <f>IF(VLOOKUP(orders[[#This Row],[Customer ID]],'Customer Info'!$A:$I,3,FALSE)=0, "N/A", VLOOKUP(orders[[#This Row],[Customer ID]],'Customer Info'!$A:$I,3,FALSE))</f>
        <v>cmottramfs@harvard.edu</v>
      </c>
      <c r="M572" t="str">
        <f>IF(VLOOKUP(orders[[#This Row],[Customer ID]],'Customer Info'!$A:$I,4,FALSE)=0, "N/A", VLOOKUP(orders[[#This Row],[Customer ID]],'Customer Info'!$A:$I,4,FALSE))</f>
        <v>+1 (512) 333-9861</v>
      </c>
      <c r="N572" t="str">
        <f>VLOOKUP(orders[[#This Row],[Customer ID]],'Customer Info'!$A:$I,5,FALSE)</f>
        <v>5 Monument Point</v>
      </c>
      <c r="O572" t="str">
        <f>VLOOKUP(orders[[#This Row],[Customer ID]],'Customer Info'!$A:$I,6,FALSE)</f>
        <v>Austin</v>
      </c>
      <c r="P572" t="str">
        <f>VLOOKUP(orders[[#This Row],[Customer ID]],'Customer Info'!$A:$I,7,FALSE)</f>
        <v>United States</v>
      </c>
      <c r="Q572">
        <f>VLOOKUP(orders[[#This Row],[Customer ID]],'Customer Info'!$A:$I,8,FALSE)</f>
        <v>78715</v>
      </c>
      <c r="R572" s="2" t="str">
        <f>VLOOKUP(orders[[#This Row],[Customer ID]],'Customer Info'!$A:$I,9,FALSE)</f>
        <v>Yes</v>
      </c>
    </row>
    <row r="573" spans="1:18" x14ac:dyDescent="0.2">
      <c r="A573" s="1" t="s">
        <v>1121</v>
      </c>
      <c r="B573" s="3">
        <v>43879</v>
      </c>
      <c r="C573" t="s">
        <v>1110</v>
      </c>
      <c r="D573" t="s">
        <v>123</v>
      </c>
      <c r="E573">
        <v>6</v>
      </c>
      <c r="F573" s="1" t="s">
        <v>6198</v>
      </c>
      <c r="G573" t="s">
        <v>6202</v>
      </c>
      <c r="H573">
        <v>2.5</v>
      </c>
      <c r="I573">
        <v>22.884999999999998</v>
      </c>
      <c r="J573" s="2">
        <v>137.31</v>
      </c>
      <c r="K573" t="str">
        <f>VLOOKUP(orders[[#This Row],[Customer ID]],'Customer Info'!$A:$I,2,FALSE)</f>
        <v>Don Flintiff</v>
      </c>
      <c r="L573" t="str">
        <f>IF(VLOOKUP(orders[[#This Row],[Customer ID]],'Customer Info'!$A:$I,3,FALSE)=0, "N/A", VLOOKUP(orders[[#This Row],[Customer ID]],'Customer Info'!$A:$I,3,FALSE))</f>
        <v>dflintiffg1@e-recht24.de</v>
      </c>
      <c r="M573" t="str">
        <f>IF(VLOOKUP(orders[[#This Row],[Customer ID]],'Customer Info'!$A:$I,4,FALSE)=0, "N/A", VLOOKUP(orders[[#This Row],[Customer ID]],'Customer Info'!$A:$I,4,FALSE))</f>
        <v>N/A</v>
      </c>
      <c r="N573" t="str">
        <f>VLOOKUP(orders[[#This Row],[Customer ID]],'Customer Info'!$A:$I,5,FALSE)</f>
        <v>7 Helena Junction</v>
      </c>
      <c r="O573" t="str">
        <f>VLOOKUP(orders[[#This Row],[Customer ID]],'Customer Info'!$A:$I,6,FALSE)</f>
        <v>London</v>
      </c>
      <c r="P573" t="str">
        <f>VLOOKUP(orders[[#This Row],[Customer ID]],'Customer Info'!$A:$I,7,FALSE)</f>
        <v>United Kingdom</v>
      </c>
      <c r="Q573" t="str">
        <f>VLOOKUP(orders[[#This Row],[Customer ID]],'Customer Info'!$A:$I,8,FALSE)</f>
        <v>WC1B</v>
      </c>
      <c r="R573" s="2" t="str">
        <f>VLOOKUP(orders[[#This Row],[Customer ID]],'Customer Info'!$A:$I,9,FALSE)</f>
        <v>No</v>
      </c>
    </row>
    <row r="574" spans="1:18" x14ac:dyDescent="0.2">
      <c r="A574" s="1" t="s">
        <v>1122</v>
      </c>
      <c r="B574" s="3">
        <v>43928</v>
      </c>
      <c r="C574" t="s">
        <v>1123</v>
      </c>
      <c r="D574" t="s">
        <v>72</v>
      </c>
      <c r="E574">
        <v>4</v>
      </c>
      <c r="F574" s="1" t="s">
        <v>6198</v>
      </c>
      <c r="G574" t="s">
        <v>6197</v>
      </c>
      <c r="H574">
        <v>0.5</v>
      </c>
      <c r="I574">
        <v>6.75</v>
      </c>
      <c r="J574" s="2">
        <v>27</v>
      </c>
      <c r="K574" t="str">
        <f>VLOOKUP(orders[[#This Row],[Customer ID]],'Customer Info'!$A:$I,2,FALSE)</f>
        <v>Donalt Sangwin</v>
      </c>
      <c r="L574" t="str">
        <f>IF(VLOOKUP(orders[[#This Row],[Customer ID]],'Customer Info'!$A:$I,3,FALSE)=0, "N/A", VLOOKUP(orders[[#This Row],[Customer ID]],'Customer Info'!$A:$I,3,FALSE))</f>
        <v>dsangwinfu@weebly.com</v>
      </c>
      <c r="M574" t="str">
        <f>IF(VLOOKUP(orders[[#This Row],[Customer ID]],'Customer Info'!$A:$I,4,FALSE)=0, "N/A", VLOOKUP(orders[[#This Row],[Customer ID]],'Customer Info'!$A:$I,4,FALSE))</f>
        <v>+1 (301) 879-4079</v>
      </c>
      <c r="N574" t="str">
        <f>VLOOKUP(orders[[#This Row],[Customer ID]],'Customer Info'!$A:$I,5,FALSE)</f>
        <v>47 Granby Junction</v>
      </c>
      <c r="O574" t="str">
        <f>VLOOKUP(orders[[#This Row],[Customer ID]],'Customer Info'!$A:$I,6,FALSE)</f>
        <v>Hyattsville</v>
      </c>
      <c r="P574" t="str">
        <f>VLOOKUP(orders[[#This Row],[Customer ID]],'Customer Info'!$A:$I,7,FALSE)</f>
        <v>United States</v>
      </c>
      <c r="Q574">
        <f>VLOOKUP(orders[[#This Row],[Customer ID]],'Customer Info'!$A:$I,8,FALSE)</f>
        <v>20784</v>
      </c>
      <c r="R574" s="2" t="str">
        <f>VLOOKUP(orders[[#This Row],[Customer ID]],'Customer Info'!$A:$I,9,FALSE)</f>
        <v>No</v>
      </c>
    </row>
    <row r="575" spans="1:18" x14ac:dyDescent="0.2">
      <c r="A575" s="1" t="s">
        <v>1124</v>
      </c>
      <c r="B575" s="3">
        <v>44592</v>
      </c>
      <c r="C575" t="s">
        <v>1125</v>
      </c>
      <c r="D575" t="s">
        <v>181</v>
      </c>
      <c r="E575">
        <v>4</v>
      </c>
      <c r="F575" s="1" t="s">
        <v>6200</v>
      </c>
      <c r="G575" t="s">
        <v>6199</v>
      </c>
      <c r="H575">
        <v>0.5</v>
      </c>
      <c r="I575">
        <v>8.91</v>
      </c>
      <c r="J575" s="2">
        <v>35.64</v>
      </c>
      <c r="K575" t="str">
        <f>VLOOKUP(orders[[#This Row],[Customer ID]],'Customer Info'!$A:$I,2,FALSE)</f>
        <v>Elizabet Aizikowitz</v>
      </c>
      <c r="L575" t="str">
        <f>IF(VLOOKUP(orders[[#This Row],[Customer ID]],'Customer Info'!$A:$I,3,FALSE)=0, "N/A", VLOOKUP(orders[[#This Row],[Customer ID]],'Customer Info'!$A:$I,3,FALSE))</f>
        <v>eaizikowitzfv@virginia.edu</v>
      </c>
      <c r="M575" t="str">
        <f>IF(VLOOKUP(orders[[#This Row],[Customer ID]],'Customer Info'!$A:$I,4,FALSE)=0, "N/A", VLOOKUP(orders[[#This Row],[Customer ID]],'Customer Info'!$A:$I,4,FALSE))</f>
        <v>+44 (148) 635-3706</v>
      </c>
      <c r="N575" t="str">
        <f>VLOOKUP(orders[[#This Row],[Customer ID]],'Customer Info'!$A:$I,5,FALSE)</f>
        <v>7835 Namekagon Alley</v>
      </c>
      <c r="O575" t="str">
        <f>VLOOKUP(orders[[#This Row],[Customer ID]],'Customer Info'!$A:$I,6,FALSE)</f>
        <v>Ashley</v>
      </c>
      <c r="P575" t="str">
        <f>VLOOKUP(orders[[#This Row],[Customer ID]],'Customer Info'!$A:$I,7,FALSE)</f>
        <v>United Kingdom</v>
      </c>
      <c r="Q575" t="str">
        <f>VLOOKUP(orders[[#This Row],[Customer ID]],'Customer Info'!$A:$I,8,FALSE)</f>
        <v>SN13</v>
      </c>
      <c r="R575" s="2" t="str">
        <f>VLOOKUP(orders[[#This Row],[Customer ID]],'Customer Info'!$A:$I,9,FALSE)</f>
        <v>No</v>
      </c>
    </row>
    <row r="576" spans="1:18" x14ac:dyDescent="0.2">
      <c r="A576" s="1" t="s">
        <v>1126</v>
      </c>
      <c r="B576" s="3">
        <v>43515</v>
      </c>
      <c r="C576" t="s">
        <v>1127</v>
      </c>
      <c r="D576" t="s">
        <v>59</v>
      </c>
      <c r="E576">
        <v>2</v>
      </c>
      <c r="F576" s="1" t="s">
        <v>6198</v>
      </c>
      <c r="G576" t="s">
        <v>6202</v>
      </c>
      <c r="H576">
        <v>0.2</v>
      </c>
      <c r="I576">
        <v>2.9849999999999999</v>
      </c>
      <c r="J576" s="2">
        <v>5.97</v>
      </c>
      <c r="K576" t="str">
        <f>VLOOKUP(orders[[#This Row],[Customer ID]],'Customer Info'!$A:$I,2,FALSE)</f>
        <v>Herbie Peppard</v>
      </c>
      <c r="L576" t="str">
        <f>IF(VLOOKUP(orders[[#This Row],[Customer ID]],'Customer Info'!$A:$I,3,FALSE)=0, "N/A", VLOOKUP(orders[[#This Row],[Customer ID]],'Customer Info'!$A:$I,3,FALSE))</f>
        <v>N/A</v>
      </c>
      <c r="M576" t="str">
        <f>IF(VLOOKUP(orders[[#This Row],[Customer ID]],'Customer Info'!$A:$I,4,FALSE)=0, "N/A", VLOOKUP(orders[[#This Row],[Customer ID]],'Customer Info'!$A:$I,4,FALSE))</f>
        <v>N/A</v>
      </c>
      <c r="N576" t="str">
        <f>VLOOKUP(orders[[#This Row],[Customer ID]],'Customer Info'!$A:$I,5,FALSE)</f>
        <v>2 International Lane</v>
      </c>
      <c r="O576" t="str">
        <f>VLOOKUP(orders[[#This Row],[Customer ID]],'Customer Info'!$A:$I,6,FALSE)</f>
        <v>Pasadena</v>
      </c>
      <c r="P576" t="str">
        <f>VLOOKUP(orders[[#This Row],[Customer ID]],'Customer Info'!$A:$I,7,FALSE)</f>
        <v>United States</v>
      </c>
      <c r="Q576">
        <f>VLOOKUP(orders[[#This Row],[Customer ID]],'Customer Info'!$A:$I,8,FALSE)</f>
        <v>91103</v>
      </c>
      <c r="R576" s="2" t="str">
        <f>VLOOKUP(orders[[#This Row],[Customer ID]],'Customer Info'!$A:$I,9,FALSE)</f>
        <v>Yes</v>
      </c>
    </row>
    <row r="577" spans="1:18" x14ac:dyDescent="0.2">
      <c r="A577" s="1" t="s">
        <v>1128</v>
      </c>
      <c r="B577" s="3">
        <v>43781</v>
      </c>
      <c r="C577" t="s">
        <v>1129</v>
      </c>
      <c r="D577" t="s">
        <v>66</v>
      </c>
      <c r="E577">
        <v>6</v>
      </c>
      <c r="F577" s="1" t="s">
        <v>6198</v>
      </c>
      <c r="G577" t="s">
        <v>6197</v>
      </c>
      <c r="H577">
        <v>1</v>
      </c>
      <c r="I577">
        <v>11.25</v>
      </c>
      <c r="J577" s="2">
        <v>67.5</v>
      </c>
      <c r="K577" t="str">
        <f>VLOOKUP(orders[[#This Row],[Customer ID]],'Customer Info'!$A:$I,2,FALSE)</f>
        <v>Cornie Venour</v>
      </c>
      <c r="L577" t="str">
        <f>IF(VLOOKUP(orders[[#This Row],[Customer ID]],'Customer Info'!$A:$I,3,FALSE)=0, "N/A", VLOOKUP(orders[[#This Row],[Customer ID]],'Customer Info'!$A:$I,3,FALSE))</f>
        <v>cvenourfx@ask.com</v>
      </c>
      <c r="M577" t="str">
        <f>IF(VLOOKUP(orders[[#This Row],[Customer ID]],'Customer Info'!$A:$I,4,FALSE)=0, "N/A", VLOOKUP(orders[[#This Row],[Customer ID]],'Customer Info'!$A:$I,4,FALSE))</f>
        <v>+1 (318) 578-8039</v>
      </c>
      <c r="N577" t="str">
        <f>VLOOKUP(orders[[#This Row],[Customer ID]],'Customer Info'!$A:$I,5,FALSE)</f>
        <v>90 Commercial Pass</v>
      </c>
      <c r="O577" t="str">
        <f>VLOOKUP(orders[[#This Row],[Customer ID]],'Customer Info'!$A:$I,6,FALSE)</f>
        <v>Shreveport</v>
      </c>
      <c r="P577" t="str">
        <f>VLOOKUP(orders[[#This Row],[Customer ID]],'Customer Info'!$A:$I,7,FALSE)</f>
        <v>United States</v>
      </c>
      <c r="Q577">
        <f>VLOOKUP(orders[[#This Row],[Customer ID]],'Customer Info'!$A:$I,8,FALSE)</f>
        <v>71161</v>
      </c>
      <c r="R577" s="2" t="str">
        <f>VLOOKUP(orders[[#This Row],[Customer ID]],'Customer Info'!$A:$I,9,FALSE)</f>
        <v>No</v>
      </c>
    </row>
    <row r="578" spans="1:18" x14ac:dyDescent="0.2">
      <c r="A578" s="1" t="s">
        <v>1130</v>
      </c>
      <c r="B578" s="3">
        <v>44697</v>
      </c>
      <c r="C578" t="s">
        <v>1131</v>
      </c>
      <c r="D578" t="s">
        <v>187</v>
      </c>
      <c r="E578">
        <v>6</v>
      </c>
      <c r="F578" s="1" t="s">
        <v>6196</v>
      </c>
      <c r="G578" t="s">
        <v>6199</v>
      </c>
      <c r="H578">
        <v>0.2</v>
      </c>
      <c r="I578">
        <v>3.5849999999999995</v>
      </c>
      <c r="J578" s="2">
        <v>21.509999999999998</v>
      </c>
      <c r="K578" t="str">
        <f>VLOOKUP(orders[[#This Row],[Customer ID]],'Customer Info'!$A:$I,2,FALSE)</f>
        <v>Maggy Harby</v>
      </c>
      <c r="L578" t="str">
        <f>IF(VLOOKUP(orders[[#This Row],[Customer ID]],'Customer Info'!$A:$I,3,FALSE)=0, "N/A", VLOOKUP(orders[[#This Row],[Customer ID]],'Customer Info'!$A:$I,3,FALSE))</f>
        <v>mharbyfy@163.com</v>
      </c>
      <c r="M578" t="str">
        <f>IF(VLOOKUP(orders[[#This Row],[Customer ID]],'Customer Info'!$A:$I,4,FALSE)=0, "N/A", VLOOKUP(orders[[#This Row],[Customer ID]],'Customer Info'!$A:$I,4,FALSE))</f>
        <v>N/A</v>
      </c>
      <c r="N578" t="str">
        <f>VLOOKUP(orders[[#This Row],[Customer ID]],'Customer Info'!$A:$I,5,FALSE)</f>
        <v>69 Jackson Junction</v>
      </c>
      <c r="O578" t="str">
        <f>VLOOKUP(orders[[#This Row],[Customer ID]],'Customer Info'!$A:$I,6,FALSE)</f>
        <v>Pensacola</v>
      </c>
      <c r="P578" t="str">
        <f>VLOOKUP(orders[[#This Row],[Customer ID]],'Customer Info'!$A:$I,7,FALSE)</f>
        <v>United States</v>
      </c>
      <c r="Q578">
        <f>VLOOKUP(orders[[#This Row],[Customer ID]],'Customer Info'!$A:$I,8,FALSE)</f>
        <v>32590</v>
      </c>
      <c r="R578" s="2" t="str">
        <f>VLOOKUP(orders[[#This Row],[Customer ID]],'Customer Info'!$A:$I,9,FALSE)</f>
        <v>Yes</v>
      </c>
    </row>
    <row r="579" spans="1:18" x14ac:dyDescent="0.2">
      <c r="A579" s="1" t="s">
        <v>1132</v>
      </c>
      <c r="B579" s="3">
        <v>44239</v>
      </c>
      <c r="C579" t="s">
        <v>1133</v>
      </c>
      <c r="D579" t="s">
        <v>202</v>
      </c>
      <c r="E579">
        <v>2</v>
      </c>
      <c r="F579" s="1" t="s">
        <v>6201</v>
      </c>
      <c r="G579" t="s">
        <v>6197</v>
      </c>
      <c r="H579">
        <v>2.5</v>
      </c>
      <c r="I579">
        <v>33.464999999999996</v>
      </c>
      <c r="J579" s="2">
        <v>66.929999999999993</v>
      </c>
      <c r="K579" t="str">
        <f>VLOOKUP(orders[[#This Row],[Customer ID]],'Customer Info'!$A:$I,2,FALSE)</f>
        <v>Reggie Thickpenny</v>
      </c>
      <c r="L579" t="str">
        <f>IF(VLOOKUP(orders[[#This Row],[Customer ID]],'Customer Info'!$A:$I,3,FALSE)=0, "N/A", VLOOKUP(orders[[#This Row],[Customer ID]],'Customer Info'!$A:$I,3,FALSE))</f>
        <v>rthickpennyfz@cafepress.com</v>
      </c>
      <c r="M579" t="str">
        <f>IF(VLOOKUP(orders[[#This Row],[Customer ID]],'Customer Info'!$A:$I,4,FALSE)=0, "N/A", VLOOKUP(orders[[#This Row],[Customer ID]],'Customer Info'!$A:$I,4,FALSE))</f>
        <v>+1 (213) 234-9242</v>
      </c>
      <c r="N579" t="str">
        <f>VLOOKUP(orders[[#This Row],[Customer ID]],'Customer Info'!$A:$I,5,FALSE)</f>
        <v>791 School Center</v>
      </c>
      <c r="O579" t="str">
        <f>VLOOKUP(orders[[#This Row],[Customer ID]],'Customer Info'!$A:$I,6,FALSE)</f>
        <v>Los Angeles</v>
      </c>
      <c r="P579" t="str">
        <f>VLOOKUP(orders[[#This Row],[Customer ID]],'Customer Info'!$A:$I,7,FALSE)</f>
        <v>United States</v>
      </c>
      <c r="Q579">
        <f>VLOOKUP(orders[[#This Row],[Customer ID]],'Customer Info'!$A:$I,8,FALSE)</f>
        <v>90035</v>
      </c>
      <c r="R579" s="2" t="str">
        <f>VLOOKUP(orders[[#This Row],[Customer ID]],'Customer Info'!$A:$I,9,FALSE)</f>
        <v>No</v>
      </c>
    </row>
    <row r="580" spans="1:18" x14ac:dyDescent="0.2">
      <c r="A580" s="1" t="s">
        <v>1134</v>
      </c>
      <c r="B580" s="3">
        <v>44290</v>
      </c>
      <c r="C580" t="s">
        <v>1135</v>
      </c>
      <c r="D580" t="s">
        <v>59</v>
      </c>
      <c r="E580">
        <v>6</v>
      </c>
      <c r="F580" s="1" t="s">
        <v>6198</v>
      </c>
      <c r="G580" t="s">
        <v>6202</v>
      </c>
      <c r="H580">
        <v>0.2</v>
      </c>
      <c r="I580">
        <v>2.9849999999999999</v>
      </c>
      <c r="J580" s="2">
        <v>17.91</v>
      </c>
      <c r="K580" t="str">
        <f>VLOOKUP(orders[[#This Row],[Customer ID]],'Customer Info'!$A:$I,2,FALSE)</f>
        <v>Phyllys Ormerod</v>
      </c>
      <c r="L580" t="str">
        <f>IF(VLOOKUP(orders[[#This Row],[Customer ID]],'Customer Info'!$A:$I,3,FALSE)=0, "N/A", VLOOKUP(orders[[#This Row],[Customer ID]],'Customer Info'!$A:$I,3,FALSE))</f>
        <v>pormerodg0@redcross.org</v>
      </c>
      <c r="M580" t="str">
        <f>IF(VLOOKUP(orders[[#This Row],[Customer ID]],'Customer Info'!$A:$I,4,FALSE)=0, "N/A", VLOOKUP(orders[[#This Row],[Customer ID]],'Customer Info'!$A:$I,4,FALSE))</f>
        <v>+1 (919) 491-2772</v>
      </c>
      <c r="N580" t="str">
        <f>VLOOKUP(orders[[#This Row],[Customer ID]],'Customer Info'!$A:$I,5,FALSE)</f>
        <v>04 Arrowood Court</v>
      </c>
      <c r="O580" t="str">
        <f>VLOOKUP(orders[[#This Row],[Customer ID]],'Customer Info'!$A:$I,6,FALSE)</f>
        <v>Durham</v>
      </c>
      <c r="P580" t="str">
        <f>VLOOKUP(orders[[#This Row],[Customer ID]],'Customer Info'!$A:$I,7,FALSE)</f>
        <v>United States</v>
      </c>
      <c r="Q580">
        <f>VLOOKUP(orders[[#This Row],[Customer ID]],'Customer Info'!$A:$I,8,FALSE)</f>
        <v>27705</v>
      </c>
      <c r="R580" s="2" t="str">
        <f>VLOOKUP(orders[[#This Row],[Customer ID]],'Customer Info'!$A:$I,9,FALSE)</f>
        <v>No</v>
      </c>
    </row>
    <row r="581" spans="1:18" x14ac:dyDescent="0.2">
      <c r="A581" s="1" t="s">
        <v>1136</v>
      </c>
      <c r="B581" s="3">
        <v>44410</v>
      </c>
      <c r="C581" t="s">
        <v>1110</v>
      </c>
      <c r="D581" t="s">
        <v>101</v>
      </c>
      <c r="E581">
        <v>4</v>
      </c>
      <c r="F581" s="1" t="s">
        <v>6201</v>
      </c>
      <c r="G581" t="s">
        <v>6197</v>
      </c>
      <c r="H581">
        <v>1</v>
      </c>
      <c r="I581">
        <v>14.55</v>
      </c>
      <c r="J581" s="2">
        <v>58.2</v>
      </c>
      <c r="K581" t="str">
        <f>VLOOKUP(orders[[#This Row],[Customer ID]],'Customer Info'!$A:$I,2,FALSE)</f>
        <v>Don Flintiff</v>
      </c>
      <c r="L581" t="str">
        <f>IF(VLOOKUP(orders[[#This Row],[Customer ID]],'Customer Info'!$A:$I,3,FALSE)=0, "N/A", VLOOKUP(orders[[#This Row],[Customer ID]],'Customer Info'!$A:$I,3,FALSE))</f>
        <v>dflintiffg1@e-recht24.de</v>
      </c>
      <c r="M581" t="str">
        <f>IF(VLOOKUP(orders[[#This Row],[Customer ID]],'Customer Info'!$A:$I,4,FALSE)=0, "N/A", VLOOKUP(orders[[#This Row],[Customer ID]],'Customer Info'!$A:$I,4,FALSE))</f>
        <v>N/A</v>
      </c>
      <c r="N581" t="str">
        <f>VLOOKUP(orders[[#This Row],[Customer ID]],'Customer Info'!$A:$I,5,FALSE)</f>
        <v>7 Helena Junction</v>
      </c>
      <c r="O581" t="str">
        <f>VLOOKUP(orders[[#This Row],[Customer ID]],'Customer Info'!$A:$I,6,FALSE)</f>
        <v>London</v>
      </c>
      <c r="P581" t="str">
        <f>VLOOKUP(orders[[#This Row],[Customer ID]],'Customer Info'!$A:$I,7,FALSE)</f>
        <v>United Kingdom</v>
      </c>
      <c r="Q581" t="str">
        <f>VLOOKUP(orders[[#This Row],[Customer ID]],'Customer Info'!$A:$I,8,FALSE)</f>
        <v>WC1B</v>
      </c>
      <c r="R581" s="2" t="str">
        <f>VLOOKUP(orders[[#This Row],[Customer ID]],'Customer Info'!$A:$I,9,FALSE)</f>
        <v>No</v>
      </c>
    </row>
    <row r="582" spans="1:18" x14ac:dyDescent="0.2">
      <c r="A582" s="1" t="s">
        <v>1137</v>
      </c>
      <c r="B582" s="3">
        <v>44720</v>
      </c>
      <c r="C582" t="s">
        <v>1138</v>
      </c>
      <c r="D582" t="s">
        <v>259</v>
      </c>
      <c r="E582">
        <v>3</v>
      </c>
      <c r="F582" s="1" t="s">
        <v>6200</v>
      </c>
      <c r="G582" t="s">
        <v>6199</v>
      </c>
      <c r="H582">
        <v>0.2</v>
      </c>
      <c r="I582">
        <v>4.4550000000000001</v>
      </c>
      <c r="J582" s="2">
        <v>13.365</v>
      </c>
      <c r="K582" t="str">
        <f>VLOOKUP(orders[[#This Row],[Customer ID]],'Customer Info'!$A:$I,2,FALSE)</f>
        <v>Tymon Zanetti</v>
      </c>
      <c r="L582" t="str">
        <f>IF(VLOOKUP(orders[[#This Row],[Customer ID]],'Customer Info'!$A:$I,3,FALSE)=0, "N/A", VLOOKUP(orders[[#This Row],[Customer ID]],'Customer Info'!$A:$I,3,FALSE))</f>
        <v>tzanettig2@gravatar.com</v>
      </c>
      <c r="M582" t="str">
        <f>IF(VLOOKUP(orders[[#This Row],[Customer ID]],'Customer Info'!$A:$I,4,FALSE)=0, "N/A", VLOOKUP(orders[[#This Row],[Customer ID]],'Customer Info'!$A:$I,4,FALSE))</f>
        <v>+353 (351) 897-2630</v>
      </c>
      <c r="N582" t="str">
        <f>VLOOKUP(orders[[#This Row],[Customer ID]],'Customer Info'!$A:$I,5,FALSE)</f>
        <v>561 Cherokee Trail</v>
      </c>
      <c r="O582" t="str">
        <f>VLOOKUP(orders[[#This Row],[Customer ID]],'Customer Info'!$A:$I,6,FALSE)</f>
        <v>Loughrea</v>
      </c>
      <c r="P582" t="str">
        <f>VLOOKUP(orders[[#This Row],[Customer ID]],'Customer Info'!$A:$I,7,FALSE)</f>
        <v>Ireland</v>
      </c>
      <c r="Q582" t="str">
        <f>VLOOKUP(orders[[#This Row],[Customer ID]],'Customer Info'!$A:$I,8,FALSE)</f>
        <v>H62</v>
      </c>
      <c r="R582" s="2" t="str">
        <f>VLOOKUP(orders[[#This Row],[Customer ID]],'Customer Info'!$A:$I,9,FALSE)</f>
        <v>No</v>
      </c>
    </row>
    <row r="583" spans="1:18" x14ac:dyDescent="0.2">
      <c r="A583" s="1" t="s">
        <v>1137</v>
      </c>
      <c r="B583" s="3">
        <v>44720</v>
      </c>
      <c r="C583" t="s">
        <v>1138</v>
      </c>
      <c r="D583" t="s">
        <v>72</v>
      </c>
      <c r="E583">
        <v>5</v>
      </c>
      <c r="F583" s="1" t="s">
        <v>6198</v>
      </c>
      <c r="G583" t="s">
        <v>6197</v>
      </c>
      <c r="H583">
        <v>0.5</v>
      </c>
      <c r="I583">
        <v>6.75</v>
      </c>
      <c r="J583" s="2">
        <v>33.75</v>
      </c>
      <c r="K583" t="str">
        <f>VLOOKUP(orders[[#This Row],[Customer ID]],'Customer Info'!$A:$I,2,FALSE)</f>
        <v>Tymon Zanetti</v>
      </c>
      <c r="L583" t="str">
        <f>IF(VLOOKUP(orders[[#This Row],[Customer ID]],'Customer Info'!$A:$I,3,FALSE)=0, "N/A", VLOOKUP(orders[[#This Row],[Customer ID]],'Customer Info'!$A:$I,3,FALSE))</f>
        <v>tzanettig2@gravatar.com</v>
      </c>
      <c r="M583" t="str">
        <f>IF(VLOOKUP(orders[[#This Row],[Customer ID]],'Customer Info'!$A:$I,4,FALSE)=0, "N/A", VLOOKUP(orders[[#This Row],[Customer ID]],'Customer Info'!$A:$I,4,FALSE))</f>
        <v>+353 (351) 897-2630</v>
      </c>
      <c r="N583" t="str">
        <f>VLOOKUP(orders[[#This Row],[Customer ID]],'Customer Info'!$A:$I,5,FALSE)</f>
        <v>561 Cherokee Trail</v>
      </c>
      <c r="O583" t="str">
        <f>VLOOKUP(orders[[#This Row],[Customer ID]],'Customer Info'!$A:$I,6,FALSE)</f>
        <v>Loughrea</v>
      </c>
      <c r="P583" t="str">
        <f>VLOOKUP(orders[[#This Row],[Customer ID]],'Customer Info'!$A:$I,7,FALSE)</f>
        <v>Ireland</v>
      </c>
      <c r="Q583" t="str">
        <f>VLOOKUP(orders[[#This Row],[Customer ID]],'Customer Info'!$A:$I,8,FALSE)</f>
        <v>H62</v>
      </c>
      <c r="R583" s="2" t="str">
        <f>VLOOKUP(orders[[#This Row],[Customer ID]],'Customer Info'!$A:$I,9,FALSE)</f>
        <v>No</v>
      </c>
    </row>
    <row r="584" spans="1:18" x14ac:dyDescent="0.2">
      <c r="A584" s="1" t="s">
        <v>1139</v>
      </c>
      <c r="B584" s="3">
        <v>43965</v>
      </c>
      <c r="C584" t="s">
        <v>1140</v>
      </c>
      <c r="D584" t="s">
        <v>142</v>
      </c>
      <c r="E584">
        <v>3</v>
      </c>
      <c r="F584" s="1" t="s">
        <v>6200</v>
      </c>
      <c r="G584" t="s">
        <v>6199</v>
      </c>
      <c r="H584">
        <v>1</v>
      </c>
      <c r="I584">
        <v>14.85</v>
      </c>
      <c r="J584" s="2">
        <v>44.55</v>
      </c>
      <c r="K584" t="str">
        <f>VLOOKUP(orders[[#This Row],[Customer ID]],'Customer Info'!$A:$I,2,FALSE)</f>
        <v>Reinaldos Kirtley</v>
      </c>
      <c r="L584" t="str">
        <f>IF(VLOOKUP(orders[[#This Row],[Customer ID]],'Customer Info'!$A:$I,3,FALSE)=0, "N/A", VLOOKUP(orders[[#This Row],[Customer ID]],'Customer Info'!$A:$I,3,FALSE))</f>
        <v>rkirtleyg4@hatena.ne.jp</v>
      </c>
      <c r="M584" t="str">
        <f>IF(VLOOKUP(orders[[#This Row],[Customer ID]],'Customer Info'!$A:$I,4,FALSE)=0, "N/A", VLOOKUP(orders[[#This Row],[Customer ID]],'Customer Info'!$A:$I,4,FALSE))</f>
        <v>+1 (626) 635-6367</v>
      </c>
      <c r="N584" t="str">
        <f>VLOOKUP(orders[[#This Row],[Customer ID]],'Customer Info'!$A:$I,5,FALSE)</f>
        <v>6356 Di Loreto Road</v>
      </c>
      <c r="O584" t="str">
        <f>VLOOKUP(orders[[#This Row],[Customer ID]],'Customer Info'!$A:$I,6,FALSE)</f>
        <v>Whittier</v>
      </c>
      <c r="P584" t="str">
        <f>VLOOKUP(orders[[#This Row],[Customer ID]],'Customer Info'!$A:$I,7,FALSE)</f>
        <v>United States</v>
      </c>
      <c r="Q584">
        <f>VLOOKUP(orders[[#This Row],[Customer ID]],'Customer Info'!$A:$I,8,FALSE)</f>
        <v>90605</v>
      </c>
      <c r="R584" s="2" t="str">
        <f>VLOOKUP(orders[[#This Row],[Customer ID]],'Customer Info'!$A:$I,9,FALSE)</f>
        <v>Yes</v>
      </c>
    </row>
    <row r="585" spans="1:18" x14ac:dyDescent="0.2">
      <c r="A585" s="1" t="s">
        <v>1141</v>
      </c>
      <c r="B585" s="3">
        <v>44190</v>
      </c>
      <c r="C585" t="s">
        <v>1142</v>
      </c>
      <c r="D585" t="s">
        <v>181</v>
      </c>
      <c r="E585">
        <v>5</v>
      </c>
      <c r="F585" s="1" t="s">
        <v>6200</v>
      </c>
      <c r="G585" t="s">
        <v>6199</v>
      </c>
      <c r="H585">
        <v>0.5</v>
      </c>
      <c r="I585">
        <v>8.91</v>
      </c>
      <c r="J585" s="2">
        <v>44.55</v>
      </c>
      <c r="K585" t="str">
        <f>VLOOKUP(orders[[#This Row],[Customer ID]],'Customer Info'!$A:$I,2,FALSE)</f>
        <v>Carney Clemencet</v>
      </c>
      <c r="L585" t="str">
        <f>IF(VLOOKUP(orders[[#This Row],[Customer ID]],'Customer Info'!$A:$I,3,FALSE)=0, "N/A", VLOOKUP(orders[[#This Row],[Customer ID]],'Customer Info'!$A:$I,3,FALSE))</f>
        <v>cclemencetg5@weather.com</v>
      </c>
      <c r="M585" t="str">
        <f>IF(VLOOKUP(orders[[#This Row],[Customer ID]],'Customer Info'!$A:$I,4,FALSE)=0, "N/A", VLOOKUP(orders[[#This Row],[Customer ID]],'Customer Info'!$A:$I,4,FALSE))</f>
        <v>N/A</v>
      </c>
      <c r="N585" t="str">
        <f>VLOOKUP(orders[[#This Row],[Customer ID]],'Customer Info'!$A:$I,5,FALSE)</f>
        <v>09240 Arkansas Point</v>
      </c>
      <c r="O585" t="str">
        <f>VLOOKUP(orders[[#This Row],[Customer ID]],'Customer Info'!$A:$I,6,FALSE)</f>
        <v>Birmingham</v>
      </c>
      <c r="P585" t="str">
        <f>VLOOKUP(orders[[#This Row],[Customer ID]],'Customer Info'!$A:$I,7,FALSE)</f>
        <v>United Kingdom</v>
      </c>
      <c r="Q585" t="str">
        <f>VLOOKUP(orders[[#This Row],[Customer ID]],'Customer Info'!$A:$I,8,FALSE)</f>
        <v>B40</v>
      </c>
      <c r="R585" s="2" t="str">
        <f>VLOOKUP(orders[[#This Row],[Customer ID]],'Customer Info'!$A:$I,9,FALSE)</f>
        <v>Yes</v>
      </c>
    </row>
    <row r="586" spans="1:18" x14ac:dyDescent="0.2">
      <c r="A586" s="1" t="s">
        <v>1143</v>
      </c>
      <c r="B586" s="3">
        <v>44382</v>
      </c>
      <c r="C586" t="s">
        <v>1144</v>
      </c>
      <c r="D586" t="s">
        <v>250</v>
      </c>
      <c r="E586">
        <v>5</v>
      </c>
      <c r="F586" s="1" t="s">
        <v>6200</v>
      </c>
      <c r="G586" t="s">
        <v>6202</v>
      </c>
      <c r="H586">
        <v>1</v>
      </c>
      <c r="I586">
        <v>12.15</v>
      </c>
      <c r="J586" s="2">
        <v>60.75</v>
      </c>
      <c r="K586" t="str">
        <f>VLOOKUP(orders[[#This Row],[Customer ID]],'Customer Info'!$A:$I,2,FALSE)</f>
        <v>Russell Donet</v>
      </c>
      <c r="L586" t="str">
        <f>IF(VLOOKUP(orders[[#This Row],[Customer ID]],'Customer Info'!$A:$I,3,FALSE)=0, "N/A", VLOOKUP(orders[[#This Row],[Customer ID]],'Customer Info'!$A:$I,3,FALSE))</f>
        <v>rdonetg6@oakley.com</v>
      </c>
      <c r="M586" t="str">
        <f>IF(VLOOKUP(orders[[#This Row],[Customer ID]],'Customer Info'!$A:$I,4,FALSE)=0, "N/A", VLOOKUP(orders[[#This Row],[Customer ID]],'Customer Info'!$A:$I,4,FALSE))</f>
        <v>+1 (804) 583-2067</v>
      </c>
      <c r="N586" t="str">
        <f>VLOOKUP(orders[[#This Row],[Customer ID]],'Customer Info'!$A:$I,5,FALSE)</f>
        <v>1 Petterle Terrace</v>
      </c>
      <c r="O586" t="str">
        <f>VLOOKUP(orders[[#This Row],[Customer ID]],'Customer Info'!$A:$I,6,FALSE)</f>
        <v>Richmond</v>
      </c>
      <c r="P586" t="str">
        <f>VLOOKUP(orders[[#This Row],[Customer ID]],'Customer Info'!$A:$I,7,FALSE)</f>
        <v>United States</v>
      </c>
      <c r="Q586">
        <f>VLOOKUP(orders[[#This Row],[Customer ID]],'Customer Info'!$A:$I,8,FALSE)</f>
        <v>23237</v>
      </c>
      <c r="R586" s="2" t="str">
        <f>VLOOKUP(orders[[#This Row],[Customer ID]],'Customer Info'!$A:$I,9,FALSE)</f>
        <v>No</v>
      </c>
    </row>
    <row r="587" spans="1:18" x14ac:dyDescent="0.2">
      <c r="A587" s="1" t="s">
        <v>1145</v>
      </c>
      <c r="B587" s="3">
        <v>43538</v>
      </c>
      <c r="C587" t="s">
        <v>1146</v>
      </c>
      <c r="D587" t="s">
        <v>187</v>
      </c>
      <c r="E587">
        <v>1</v>
      </c>
      <c r="F587" s="1" t="s">
        <v>6196</v>
      </c>
      <c r="G587" t="s">
        <v>6199</v>
      </c>
      <c r="H587">
        <v>0.2</v>
      </c>
      <c r="I587">
        <v>3.5849999999999995</v>
      </c>
      <c r="J587" s="2">
        <v>3.5849999999999995</v>
      </c>
      <c r="K587" t="str">
        <f>VLOOKUP(orders[[#This Row],[Customer ID]],'Customer Info'!$A:$I,2,FALSE)</f>
        <v>Sidney Gawen</v>
      </c>
      <c r="L587" t="str">
        <f>IF(VLOOKUP(orders[[#This Row],[Customer ID]],'Customer Info'!$A:$I,3,FALSE)=0, "N/A", VLOOKUP(orders[[#This Row],[Customer ID]],'Customer Info'!$A:$I,3,FALSE))</f>
        <v>sgaweng7@creativecommons.org</v>
      </c>
      <c r="M587" t="str">
        <f>IF(VLOOKUP(orders[[#This Row],[Customer ID]],'Customer Info'!$A:$I,4,FALSE)=0, "N/A", VLOOKUP(orders[[#This Row],[Customer ID]],'Customer Info'!$A:$I,4,FALSE))</f>
        <v>+1 (571) 317-3089</v>
      </c>
      <c r="N587" t="str">
        <f>VLOOKUP(orders[[#This Row],[Customer ID]],'Customer Info'!$A:$I,5,FALSE)</f>
        <v>9231 Stang Drive</v>
      </c>
      <c r="O587" t="str">
        <f>VLOOKUP(orders[[#This Row],[Customer ID]],'Customer Info'!$A:$I,6,FALSE)</f>
        <v>Sterling</v>
      </c>
      <c r="P587" t="str">
        <f>VLOOKUP(orders[[#This Row],[Customer ID]],'Customer Info'!$A:$I,7,FALSE)</f>
        <v>United States</v>
      </c>
      <c r="Q587">
        <f>VLOOKUP(orders[[#This Row],[Customer ID]],'Customer Info'!$A:$I,8,FALSE)</f>
        <v>20167</v>
      </c>
      <c r="R587" s="2" t="str">
        <f>VLOOKUP(orders[[#This Row],[Customer ID]],'Customer Info'!$A:$I,9,FALSE)</f>
        <v>Yes</v>
      </c>
    </row>
    <row r="588" spans="1:18" x14ac:dyDescent="0.2">
      <c r="A588" s="1" t="s">
        <v>1147</v>
      </c>
      <c r="B588" s="3">
        <v>44262</v>
      </c>
      <c r="C588" t="s">
        <v>1148</v>
      </c>
      <c r="D588" t="s">
        <v>187</v>
      </c>
      <c r="E588">
        <v>6</v>
      </c>
      <c r="F588" s="1" t="s">
        <v>6196</v>
      </c>
      <c r="G588" t="s">
        <v>6199</v>
      </c>
      <c r="H588">
        <v>0.2</v>
      </c>
      <c r="I588">
        <v>3.5849999999999995</v>
      </c>
      <c r="J588" s="2">
        <v>21.509999999999998</v>
      </c>
      <c r="K588" t="str">
        <f>VLOOKUP(orders[[#This Row],[Customer ID]],'Customer Info'!$A:$I,2,FALSE)</f>
        <v>Rickey Readie</v>
      </c>
      <c r="L588" t="str">
        <f>IF(VLOOKUP(orders[[#This Row],[Customer ID]],'Customer Info'!$A:$I,3,FALSE)=0, "N/A", VLOOKUP(orders[[#This Row],[Customer ID]],'Customer Info'!$A:$I,3,FALSE))</f>
        <v>rreadieg8@guardian.co.uk</v>
      </c>
      <c r="M588" t="str">
        <f>IF(VLOOKUP(orders[[#This Row],[Customer ID]],'Customer Info'!$A:$I,4,FALSE)=0, "N/A", VLOOKUP(orders[[#This Row],[Customer ID]],'Customer Info'!$A:$I,4,FALSE))</f>
        <v>+1 (775) 993-8273</v>
      </c>
      <c r="N588" t="str">
        <f>VLOOKUP(orders[[#This Row],[Customer ID]],'Customer Info'!$A:$I,5,FALSE)</f>
        <v>8 Everett Court</v>
      </c>
      <c r="O588" t="str">
        <f>VLOOKUP(orders[[#This Row],[Customer ID]],'Customer Info'!$A:$I,6,FALSE)</f>
        <v>Carson City</v>
      </c>
      <c r="P588" t="str">
        <f>VLOOKUP(orders[[#This Row],[Customer ID]],'Customer Info'!$A:$I,7,FALSE)</f>
        <v>United States</v>
      </c>
      <c r="Q588">
        <f>VLOOKUP(orders[[#This Row],[Customer ID]],'Customer Info'!$A:$I,8,FALSE)</f>
        <v>89706</v>
      </c>
      <c r="R588" s="2" t="str">
        <f>VLOOKUP(orders[[#This Row],[Customer ID]],'Customer Info'!$A:$I,9,FALSE)</f>
        <v>No</v>
      </c>
    </row>
    <row r="589" spans="1:18" x14ac:dyDescent="0.2">
      <c r="A589" s="1" t="s">
        <v>1149</v>
      </c>
      <c r="B589" s="3">
        <v>44505</v>
      </c>
      <c r="C589" t="s">
        <v>1150</v>
      </c>
      <c r="D589" t="s">
        <v>8</v>
      </c>
      <c r="E589">
        <v>2</v>
      </c>
      <c r="F589" s="1" t="s">
        <v>6200</v>
      </c>
      <c r="G589" t="s">
        <v>6197</v>
      </c>
      <c r="H589">
        <v>0.5</v>
      </c>
      <c r="I589">
        <v>8.25</v>
      </c>
      <c r="J589" s="2">
        <v>16.5</v>
      </c>
      <c r="K589" t="str">
        <f>VLOOKUP(orders[[#This Row],[Customer ID]],'Customer Info'!$A:$I,2,FALSE)</f>
        <v>Cody Verissimo</v>
      </c>
      <c r="L589" t="str">
        <f>IF(VLOOKUP(orders[[#This Row],[Customer ID]],'Customer Info'!$A:$I,3,FALSE)=0, "N/A", VLOOKUP(orders[[#This Row],[Customer ID]],'Customer Info'!$A:$I,3,FALSE))</f>
        <v>cverissimogh@theglobeandmail.com</v>
      </c>
      <c r="M589" t="str">
        <f>IF(VLOOKUP(orders[[#This Row],[Customer ID]],'Customer Info'!$A:$I,4,FALSE)=0, "N/A", VLOOKUP(orders[[#This Row],[Customer ID]],'Customer Info'!$A:$I,4,FALSE))</f>
        <v>N/A</v>
      </c>
      <c r="N589" t="str">
        <f>VLOOKUP(orders[[#This Row],[Customer ID]],'Customer Info'!$A:$I,5,FALSE)</f>
        <v>18 Bluestem Avenue</v>
      </c>
      <c r="O589" t="str">
        <f>VLOOKUP(orders[[#This Row],[Customer ID]],'Customer Info'!$A:$I,6,FALSE)</f>
        <v>Upton</v>
      </c>
      <c r="P589" t="str">
        <f>VLOOKUP(orders[[#This Row],[Customer ID]],'Customer Info'!$A:$I,7,FALSE)</f>
        <v>United Kingdom</v>
      </c>
      <c r="Q589" t="str">
        <f>VLOOKUP(orders[[#This Row],[Customer ID]],'Customer Info'!$A:$I,8,FALSE)</f>
        <v>DN21</v>
      </c>
      <c r="R589" s="2" t="str">
        <f>VLOOKUP(orders[[#This Row],[Customer ID]],'Customer Info'!$A:$I,9,FALSE)</f>
        <v>Yes</v>
      </c>
    </row>
    <row r="590" spans="1:18" x14ac:dyDescent="0.2">
      <c r="A590" s="1" t="s">
        <v>1151</v>
      </c>
      <c r="B590" s="3">
        <v>43867</v>
      </c>
      <c r="C590" t="s">
        <v>1152</v>
      </c>
      <c r="D590" t="s">
        <v>15</v>
      </c>
      <c r="E590">
        <v>3</v>
      </c>
      <c r="F590" s="1" t="s">
        <v>6196</v>
      </c>
      <c r="G590" t="s">
        <v>6199</v>
      </c>
      <c r="H590">
        <v>2.5</v>
      </c>
      <c r="I590">
        <v>27.484999999999996</v>
      </c>
      <c r="J590" s="2">
        <v>82.454999999999984</v>
      </c>
      <c r="K590" t="str">
        <f>VLOOKUP(orders[[#This Row],[Customer ID]],'Customer Info'!$A:$I,2,FALSE)</f>
        <v>Zilvia Claisse</v>
      </c>
      <c r="L590" t="str">
        <f>IF(VLOOKUP(orders[[#This Row],[Customer ID]],'Customer Info'!$A:$I,3,FALSE)=0, "N/A", VLOOKUP(orders[[#This Row],[Customer ID]],'Customer Info'!$A:$I,3,FALSE))</f>
        <v>N/A</v>
      </c>
      <c r="M590" t="str">
        <f>IF(VLOOKUP(orders[[#This Row],[Customer ID]],'Customer Info'!$A:$I,4,FALSE)=0, "N/A", VLOOKUP(orders[[#This Row],[Customer ID]],'Customer Info'!$A:$I,4,FALSE))</f>
        <v>+1 (612) 477-9298</v>
      </c>
      <c r="N590" t="str">
        <f>VLOOKUP(orders[[#This Row],[Customer ID]],'Customer Info'!$A:$I,5,FALSE)</f>
        <v>529 Judy Circle</v>
      </c>
      <c r="O590" t="str">
        <f>VLOOKUP(orders[[#This Row],[Customer ID]],'Customer Info'!$A:$I,6,FALSE)</f>
        <v>Saint Paul</v>
      </c>
      <c r="P590" t="str">
        <f>VLOOKUP(orders[[#This Row],[Customer ID]],'Customer Info'!$A:$I,7,FALSE)</f>
        <v>United States</v>
      </c>
      <c r="Q590">
        <f>VLOOKUP(orders[[#This Row],[Customer ID]],'Customer Info'!$A:$I,8,FALSE)</f>
        <v>55123</v>
      </c>
      <c r="R590" s="2" t="str">
        <f>VLOOKUP(orders[[#This Row],[Customer ID]],'Customer Info'!$A:$I,9,FALSE)</f>
        <v>No</v>
      </c>
    </row>
    <row r="591" spans="1:18" x14ac:dyDescent="0.2">
      <c r="A591" s="1" t="s">
        <v>1153</v>
      </c>
      <c r="B591" s="3">
        <v>44267</v>
      </c>
      <c r="C591" t="s">
        <v>1154</v>
      </c>
      <c r="D591" t="s">
        <v>128</v>
      </c>
      <c r="E591">
        <v>1</v>
      </c>
      <c r="F591" s="1" t="s">
        <v>6201</v>
      </c>
      <c r="G591" t="s">
        <v>6202</v>
      </c>
      <c r="H591">
        <v>0.5</v>
      </c>
      <c r="I591">
        <v>7.77</v>
      </c>
      <c r="J591" s="2">
        <v>7.77</v>
      </c>
      <c r="K591" t="str">
        <f>VLOOKUP(orders[[#This Row],[Customer ID]],'Customer Info'!$A:$I,2,FALSE)</f>
        <v>Bar O' Mahony</v>
      </c>
      <c r="L591" t="str">
        <f>IF(VLOOKUP(orders[[#This Row],[Customer ID]],'Customer Info'!$A:$I,3,FALSE)=0, "N/A", VLOOKUP(orders[[#This Row],[Customer ID]],'Customer Info'!$A:$I,3,FALSE))</f>
        <v>bogb@elpais.com</v>
      </c>
      <c r="M591" t="str">
        <f>IF(VLOOKUP(orders[[#This Row],[Customer ID]],'Customer Info'!$A:$I,4,FALSE)=0, "N/A", VLOOKUP(orders[[#This Row],[Customer ID]],'Customer Info'!$A:$I,4,FALSE))</f>
        <v>N/A</v>
      </c>
      <c r="N591" t="str">
        <f>VLOOKUP(orders[[#This Row],[Customer ID]],'Customer Info'!$A:$I,5,FALSE)</f>
        <v>478 Harper Junction</v>
      </c>
      <c r="O591" t="str">
        <f>VLOOKUP(orders[[#This Row],[Customer ID]],'Customer Info'!$A:$I,6,FALSE)</f>
        <v>Huntsville</v>
      </c>
      <c r="P591" t="str">
        <f>VLOOKUP(orders[[#This Row],[Customer ID]],'Customer Info'!$A:$I,7,FALSE)</f>
        <v>United States</v>
      </c>
      <c r="Q591">
        <f>VLOOKUP(orders[[#This Row],[Customer ID]],'Customer Info'!$A:$I,8,FALSE)</f>
        <v>35895</v>
      </c>
      <c r="R591" s="2" t="str">
        <f>VLOOKUP(orders[[#This Row],[Customer ID]],'Customer Info'!$A:$I,9,FALSE)</f>
        <v>Yes</v>
      </c>
    </row>
    <row r="592" spans="1:18" x14ac:dyDescent="0.2">
      <c r="A592" s="1" t="s">
        <v>1155</v>
      </c>
      <c r="B592" s="3">
        <v>44046</v>
      </c>
      <c r="C592" t="s">
        <v>1156</v>
      </c>
      <c r="D592" t="s">
        <v>27</v>
      </c>
      <c r="E592">
        <v>2</v>
      </c>
      <c r="F592" s="1" t="s">
        <v>6196</v>
      </c>
      <c r="G592" t="s">
        <v>6197</v>
      </c>
      <c r="H592">
        <v>0.5</v>
      </c>
      <c r="I592">
        <v>5.97</v>
      </c>
      <c r="J592" s="2">
        <v>11.94</v>
      </c>
      <c r="K592" t="str">
        <f>VLOOKUP(orders[[#This Row],[Customer ID]],'Customer Info'!$A:$I,2,FALSE)</f>
        <v>Valenka Stansbury</v>
      </c>
      <c r="L592" t="str">
        <f>IF(VLOOKUP(orders[[#This Row],[Customer ID]],'Customer Info'!$A:$I,3,FALSE)=0, "N/A", VLOOKUP(orders[[#This Row],[Customer ID]],'Customer Info'!$A:$I,3,FALSE))</f>
        <v>vstansburygc@unblog.fr</v>
      </c>
      <c r="M592" t="str">
        <f>IF(VLOOKUP(orders[[#This Row],[Customer ID]],'Customer Info'!$A:$I,4,FALSE)=0, "N/A", VLOOKUP(orders[[#This Row],[Customer ID]],'Customer Info'!$A:$I,4,FALSE))</f>
        <v>+1 (915) 530-3435</v>
      </c>
      <c r="N592" t="str">
        <f>VLOOKUP(orders[[#This Row],[Customer ID]],'Customer Info'!$A:$I,5,FALSE)</f>
        <v>10283 Ramsey Hill</v>
      </c>
      <c r="O592" t="str">
        <f>VLOOKUP(orders[[#This Row],[Customer ID]],'Customer Info'!$A:$I,6,FALSE)</f>
        <v>El Paso</v>
      </c>
      <c r="P592" t="str">
        <f>VLOOKUP(orders[[#This Row],[Customer ID]],'Customer Info'!$A:$I,7,FALSE)</f>
        <v>United States</v>
      </c>
      <c r="Q592">
        <f>VLOOKUP(orders[[#This Row],[Customer ID]],'Customer Info'!$A:$I,8,FALSE)</f>
        <v>88553</v>
      </c>
      <c r="R592" s="2" t="str">
        <f>VLOOKUP(orders[[#This Row],[Customer ID]],'Customer Info'!$A:$I,9,FALSE)</f>
        <v>Yes</v>
      </c>
    </row>
    <row r="593" spans="1:18" x14ac:dyDescent="0.2">
      <c r="A593" s="1" t="s">
        <v>1157</v>
      </c>
      <c r="B593" s="3">
        <v>43671</v>
      </c>
      <c r="C593" t="s">
        <v>1158</v>
      </c>
      <c r="D593" t="s">
        <v>35</v>
      </c>
      <c r="E593">
        <v>6</v>
      </c>
      <c r="F593" s="1" t="s">
        <v>6200</v>
      </c>
      <c r="G593" t="s">
        <v>6199</v>
      </c>
      <c r="H593">
        <v>2.5</v>
      </c>
      <c r="I593">
        <v>34.154999999999994</v>
      </c>
      <c r="J593" s="2">
        <v>204.92999999999995</v>
      </c>
      <c r="K593" t="str">
        <f>VLOOKUP(orders[[#This Row],[Customer ID]],'Customer Info'!$A:$I,2,FALSE)</f>
        <v>Daniel Heinonen</v>
      </c>
      <c r="L593" t="str">
        <f>IF(VLOOKUP(orders[[#This Row],[Customer ID]],'Customer Info'!$A:$I,3,FALSE)=0, "N/A", VLOOKUP(orders[[#This Row],[Customer ID]],'Customer Info'!$A:$I,3,FALSE))</f>
        <v>dheinonengd@printfriendly.com</v>
      </c>
      <c r="M593" t="str">
        <f>IF(VLOOKUP(orders[[#This Row],[Customer ID]],'Customer Info'!$A:$I,4,FALSE)=0, "N/A", VLOOKUP(orders[[#This Row],[Customer ID]],'Customer Info'!$A:$I,4,FALSE))</f>
        <v>N/A</v>
      </c>
      <c r="N593" t="str">
        <f>VLOOKUP(orders[[#This Row],[Customer ID]],'Customer Info'!$A:$I,5,FALSE)</f>
        <v>715 Kropf Hill</v>
      </c>
      <c r="O593" t="str">
        <f>VLOOKUP(orders[[#This Row],[Customer ID]],'Customer Info'!$A:$I,6,FALSE)</f>
        <v>Decatur</v>
      </c>
      <c r="P593" t="str">
        <f>VLOOKUP(orders[[#This Row],[Customer ID]],'Customer Info'!$A:$I,7,FALSE)</f>
        <v>United States</v>
      </c>
      <c r="Q593">
        <f>VLOOKUP(orders[[#This Row],[Customer ID]],'Customer Info'!$A:$I,8,FALSE)</f>
        <v>30033</v>
      </c>
      <c r="R593" s="2" t="str">
        <f>VLOOKUP(orders[[#This Row],[Customer ID]],'Customer Info'!$A:$I,9,FALSE)</f>
        <v>No</v>
      </c>
    </row>
    <row r="594" spans="1:18" x14ac:dyDescent="0.2">
      <c r="A594" s="1" t="s">
        <v>1159</v>
      </c>
      <c r="B594" s="3">
        <v>43950</v>
      </c>
      <c r="C594" t="s">
        <v>1160</v>
      </c>
      <c r="D594" t="s">
        <v>117</v>
      </c>
      <c r="E594">
        <v>2</v>
      </c>
      <c r="F594" s="1" t="s">
        <v>6200</v>
      </c>
      <c r="G594" t="s">
        <v>6197</v>
      </c>
      <c r="H594">
        <v>2.5</v>
      </c>
      <c r="I594">
        <v>31.624999999999996</v>
      </c>
      <c r="J594" s="2">
        <v>63.249999999999993</v>
      </c>
      <c r="K594" t="str">
        <f>VLOOKUP(orders[[#This Row],[Customer ID]],'Customer Info'!$A:$I,2,FALSE)</f>
        <v>Jewelle Shenton</v>
      </c>
      <c r="L594" t="str">
        <f>IF(VLOOKUP(orders[[#This Row],[Customer ID]],'Customer Info'!$A:$I,3,FALSE)=0, "N/A", VLOOKUP(orders[[#This Row],[Customer ID]],'Customer Info'!$A:$I,3,FALSE))</f>
        <v>jshentonge@google.com.hk</v>
      </c>
      <c r="M594" t="str">
        <f>IF(VLOOKUP(orders[[#This Row],[Customer ID]],'Customer Info'!$A:$I,4,FALSE)=0, "N/A", VLOOKUP(orders[[#This Row],[Customer ID]],'Customer Info'!$A:$I,4,FALSE))</f>
        <v>+1 (650) 712-0135</v>
      </c>
      <c r="N594" t="str">
        <f>VLOOKUP(orders[[#This Row],[Customer ID]],'Customer Info'!$A:$I,5,FALSE)</f>
        <v>46367 Waubesa Hill</v>
      </c>
      <c r="O594" t="str">
        <f>VLOOKUP(orders[[#This Row],[Customer ID]],'Customer Info'!$A:$I,6,FALSE)</f>
        <v>Orange</v>
      </c>
      <c r="P594" t="str">
        <f>VLOOKUP(orders[[#This Row],[Customer ID]],'Customer Info'!$A:$I,7,FALSE)</f>
        <v>United States</v>
      </c>
      <c r="Q594">
        <f>VLOOKUP(orders[[#This Row],[Customer ID]],'Customer Info'!$A:$I,8,FALSE)</f>
        <v>92668</v>
      </c>
      <c r="R594" s="2" t="str">
        <f>VLOOKUP(orders[[#This Row],[Customer ID]],'Customer Info'!$A:$I,9,FALSE)</f>
        <v>Yes</v>
      </c>
    </row>
    <row r="595" spans="1:18" x14ac:dyDescent="0.2">
      <c r="A595" s="1" t="s">
        <v>1161</v>
      </c>
      <c r="B595" s="3">
        <v>43587</v>
      </c>
      <c r="C595" t="s">
        <v>1162</v>
      </c>
      <c r="D595" t="s">
        <v>106</v>
      </c>
      <c r="E595">
        <v>3</v>
      </c>
      <c r="F595" s="1" t="s">
        <v>6196</v>
      </c>
      <c r="G595" t="s">
        <v>6202</v>
      </c>
      <c r="H595">
        <v>0.2</v>
      </c>
      <c r="I595">
        <v>2.6849999999999996</v>
      </c>
      <c r="J595" s="2">
        <v>8.0549999999999997</v>
      </c>
      <c r="K595" t="str">
        <f>VLOOKUP(orders[[#This Row],[Customer ID]],'Customer Info'!$A:$I,2,FALSE)</f>
        <v>Jennifer Wilkisson</v>
      </c>
      <c r="L595" t="str">
        <f>IF(VLOOKUP(orders[[#This Row],[Customer ID]],'Customer Info'!$A:$I,3,FALSE)=0, "N/A", VLOOKUP(orders[[#This Row],[Customer ID]],'Customer Info'!$A:$I,3,FALSE))</f>
        <v>jwilkissongf@nba.com</v>
      </c>
      <c r="M595" t="str">
        <f>IF(VLOOKUP(orders[[#This Row],[Customer ID]],'Customer Info'!$A:$I,4,FALSE)=0, "N/A", VLOOKUP(orders[[#This Row],[Customer ID]],'Customer Info'!$A:$I,4,FALSE))</f>
        <v>N/A</v>
      </c>
      <c r="N595" t="str">
        <f>VLOOKUP(orders[[#This Row],[Customer ID]],'Customer Info'!$A:$I,5,FALSE)</f>
        <v>26051 Golf Course Road</v>
      </c>
      <c r="O595" t="str">
        <f>VLOOKUP(orders[[#This Row],[Customer ID]],'Customer Info'!$A:$I,6,FALSE)</f>
        <v>Huntington Beach</v>
      </c>
      <c r="P595" t="str">
        <f>VLOOKUP(orders[[#This Row],[Customer ID]],'Customer Info'!$A:$I,7,FALSE)</f>
        <v>United States</v>
      </c>
      <c r="Q595">
        <f>VLOOKUP(orders[[#This Row],[Customer ID]],'Customer Info'!$A:$I,8,FALSE)</f>
        <v>92648</v>
      </c>
      <c r="R595" s="2" t="str">
        <f>VLOOKUP(orders[[#This Row],[Customer ID]],'Customer Info'!$A:$I,9,FALSE)</f>
        <v>Yes</v>
      </c>
    </row>
    <row r="596" spans="1:18" x14ac:dyDescent="0.2">
      <c r="A596" s="1" t="s">
        <v>1163</v>
      </c>
      <c r="B596" s="3">
        <v>44437</v>
      </c>
      <c r="C596" t="s">
        <v>1164</v>
      </c>
      <c r="D596" t="s">
        <v>176</v>
      </c>
      <c r="E596">
        <v>2</v>
      </c>
      <c r="F596" s="1" t="s">
        <v>6198</v>
      </c>
      <c r="G596" t="s">
        <v>6197</v>
      </c>
      <c r="H596">
        <v>2.5</v>
      </c>
      <c r="I596">
        <v>25.874999999999996</v>
      </c>
      <c r="J596" s="2">
        <v>51.749999999999993</v>
      </c>
      <c r="K596" t="str">
        <f>VLOOKUP(orders[[#This Row],[Customer ID]],'Customer Info'!$A:$I,2,FALSE)</f>
        <v>Kylie Mowat</v>
      </c>
      <c r="L596" t="str">
        <f>IF(VLOOKUP(orders[[#This Row],[Customer ID]],'Customer Info'!$A:$I,3,FALSE)=0, "N/A", VLOOKUP(orders[[#This Row],[Customer ID]],'Customer Info'!$A:$I,3,FALSE))</f>
        <v>N/A</v>
      </c>
      <c r="M596" t="str">
        <f>IF(VLOOKUP(orders[[#This Row],[Customer ID]],'Customer Info'!$A:$I,4,FALSE)=0, "N/A", VLOOKUP(orders[[#This Row],[Customer ID]],'Customer Info'!$A:$I,4,FALSE))</f>
        <v>+1 (206) 275-3973</v>
      </c>
      <c r="N596" t="str">
        <f>VLOOKUP(orders[[#This Row],[Customer ID]],'Customer Info'!$A:$I,5,FALSE)</f>
        <v>06512 Shopko Court</v>
      </c>
      <c r="O596" t="str">
        <f>VLOOKUP(orders[[#This Row],[Customer ID]],'Customer Info'!$A:$I,6,FALSE)</f>
        <v>Milwaukee</v>
      </c>
      <c r="P596" t="str">
        <f>VLOOKUP(orders[[#This Row],[Customer ID]],'Customer Info'!$A:$I,7,FALSE)</f>
        <v>United States</v>
      </c>
      <c r="Q596">
        <f>VLOOKUP(orders[[#This Row],[Customer ID]],'Customer Info'!$A:$I,8,FALSE)</f>
        <v>53285</v>
      </c>
      <c r="R596" s="2" t="str">
        <f>VLOOKUP(orders[[#This Row],[Customer ID]],'Customer Info'!$A:$I,9,FALSE)</f>
        <v>No</v>
      </c>
    </row>
    <row r="597" spans="1:18" x14ac:dyDescent="0.2">
      <c r="A597" s="1" t="s">
        <v>1165</v>
      </c>
      <c r="B597" s="3">
        <v>43903</v>
      </c>
      <c r="C597" t="s">
        <v>1150</v>
      </c>
      <c r="D597" t="s">
        <v>535</v>
      </c>
      <c r="E597">
        <v>1</v>
      </c>
      <c r="F597" s="1" t="s">
        <v>6200</v>
      </c>
      <c r="G597" t="s">
        <v>6202</v>
      </c>
      <c r="H597">
        <v>2.5</v>
      </c>
      <c r="I597">
        <v>27.945</v>
      </c>
      <c r="J597" s="2">
        <v>27.945</v>
      </c>
      <c r="K597" t="str">
        <f>VLOOKUP(orders[[#This Row],[Customer ID]],'Customer Info'!$A:$I,2,FALSE)</f>
        <v>Cody Verissimo</v>
      </c>
      <c r="L597" t="str">
        <f>IF(VLOOKUP(orders[[#This Row],[Customer ID]],'Customer Info'!$A:$I,3,FALSE)=0, "N/A", VLOOKUP(orders[[#This Row],[Customer ID]],'Customer Info'!$A:$I,3,FALSE))</f>
        <v>cverissimogh@theglobeandmail.com</v>
      </c>
      <c r="M597" t="str">
        <f>IF(VLOOKUP(orders[[#This Row],[Customer ID]],'Customer Info'!$A:$I,4,FALSE)=0, "N/A", VLOOKUP(orders[[#This Row],[Customer ID]],'Customer Info'!$A:$I,4,FALSE))</f>
        <v>N/A</v>
      </c>
      <c r="N597" t="str">
        <f>VLOOKUP(orders[[#This Row],[Customer ID]],'Customer Info'!$A:$I,5,FALSE)</f>
        <v>18 Bluestem Avenue</v>
      </c>
      <c r="O597" t="str">
        <f>VLOOKUP(orders[[#This Row],[Customer ID]],'Customer Info'!$A:$I,6,FALSE)</f>
        <v>Upton</v>
      </c>
      <c r="P597" t="str">
        <f>VLOOKUP(orders[[#This Row],[Customer ID]],'Customer Info'!$A:$I,7,FALSE)</f>
        <v>United Kingdom</v>
      </c>
      <c r="Q597" t="str">
        <f>VLOOKUP(orders[[#This Row],[Customer ID]],'Customer Info'!$A:$I,8,FALSE)</f>
        <v>DN21</v>
      </c>
      <c r="R597" s="2" t="str">
        <f>VLOOKUP(orders[[#This Row],[Customer ID]],'Customer Info'!$A:$I,9,FALSE)</f>
        <v>Yes</v>
      </c>
    </row>
    <row r="598" spans="1:18" x14ac:dyDescent="0.2">
      <c r="A598" s="1" t="s">
        <v>1166</v>
      </c>
      <c r="B598" s="3">
        <v>43512</v>
      </c>
      <c r="C598" t="s">
        <v>1167</v>
      </c>
      <c r="D598" t="s">
        <v>209</v>
      </c>
      <c r="E598">
        <v>2</v>
      </c>
      <c r="F598" s="1" t="s">
        <v>6198</v>
      </c>
      <c r="G598" t="s">
        <v>6199</v>
      </c>
      <c r="H598">
        <v>2.5</v>
      </c>
      <c r="I598">
        <v>29.784999999999997</v>
      </c>
      <c r="J598" s="2">
        <v>59.569999999999993</v>
      </c>
      <c r="K598" t="str">
        <f>VLOOKUP(orders[[#This Row],[Customer ID]],'Customer Info'!$A:$I,2,FALSE)</f>
        <v>Gabriel Starcks</v>
      </c>
      <c r="L598" t="str">
        <f>IF(VLOOKUP(orders[[#This Row],[Customer ID]],'Customer Info'!$A:$I,3,FALSE)=0, "N/A", VLOOKUP(orders[[#This Row],[Customer ID]],'Customer Info'!$A:$I,3,FALSE))</f>
        <v>gstarcksgi@abc.net.au</v>
      </c>
      <c r="M598" t="str">
        <f>IF(VLOOKUP(orders[[#This Row],[Customer ID]],'Customer Info'!$A:$I,4,FALSE)=0, "N/A", VLOOKUP(orders[[#This Row],[Customer ID]],'Customer Info'!$A:$I,4,FALSE))</f>
        <v>+1 (423) 903-3146</v>
      </c>
      <c r="N598" t="str">
        <f>VLOOKUP(orders[[#This Row],[Customer ID]],'Customer Info'!$A:$I,5,FALSE)</f>
        <v>5 Northland Alley</v>
      </c>
      <c r="O598" t="str">
        <f>VLOOKUP(orders[[#This Row],[Customer ID]],'Customer Info'!$A:$I,6,FALSE)</f>
        <v>Chattanooga</v>
      </c>
      <c r="P598" t="str">
        <f>VLOOKUP(orders[[#This Row],[Customer ID]],'Customer Info'!$A:$I,7,FALSE)</f>
        <v>United States</v>
      </c>
      <c r="Q598">
        <f>VLOOKUP(orders[[#This Row],[Customer ID]],'Customer Info'!$A:$I,8,FALSE)</f>
        <v>37416</v>
      </c>
      <c r="R598" s="2" t="str">
        <f>VLOOKUP(orders[[#This Row],[Customer ID]],'Customer Info'!$A:$I,9,FALSE)</f>
        <v>No</v>
      </c>
    </row>
    <row r="599" spans="1:18" x14ac:dyDescent="0.2">
      <c r="A599" s="1" t="s">
        <v>1168</v>
      </c>
      <c r="B599" s="3">
        <v>44527</v>
      </c>
      <c r="C599" t="s">
        <v>1169</v>
      </c>
      <c r="D599" t="s">
        <v>142</v>
      </c>
      <c r="E599">
        <v>1</v>
      </c>
      <c r="F599" s="1" t="s">
        <v>6200</v>
      </c>
      <c r="G599" t="s">
        <v>6199</v>
      </c>
      <c r="H599">
        <v>1</v>
      </c>
      <c r="I599">
        <v>14.85</v>
      </c>
      <c r="J599" s="2">
        <v>14.85</v>
      </c>
      <c r="K599" t="str">
        <f>VLOOKUP(orders[[#This Row],[Customer ID]],'Customer Info'!$A:$I,2,FALSE)</f>
        <v>Darby Dummer</v>
      </c>
      <c r="L599" t="str">
        <f>IF(VLOOKUP(orders[[#This Row],[Customer ID]],'Customer Info'!$A:$I,3,FALSE)=0, "N/A", VLOOKUP(orders[[#This Row],[Customer ID]],'Customer Info'!$A:$I,3,FALSE))</f>
        <v>N/A</v>
      </c>
      <c r="M599" t="str">
        <f>IF(VLOOKUP(orders[[#This Row],[Customer ID]],'Customer Info'!$A:$I,4,FALSE)=0, "N/A", VLOOKUP(orders[[#This Row],[Customer ID]],'Customer Info'!$A:$I,4,FALSE))</f>
        <v>N/A</v>
      </c>
      <c r="N599" t="str">
        <f>VLOOKUP(orders[[#This Row],[Customer ID]],'Customer Info'!$A:$I,5,FALSE)</f>
        <v>6664 Huxley Place</v>
      </c>
      <c r="O599" t="str">
        <f>VLOOKUP(orders[[#This Row],[Customer ID]],'Customer Info'!$A:$I,6,FALSE)</f>
        <v>Manchester</v>
      </c>
      <c r="P599" t="str">
        <f>VLOOKUP(orders[[#This Row],[Customer ID]],'Customer Info'!$A:$I,7,FALSE)</f>
        <v>United Kingdom</v>
      </c>
      <c r="Q599" t="str">
        <f>VLOOKUP(orders[[#This Row],[Customer ID]],'Customer Info'!$A:$I,8,FALSE)</f>
        <v>M14</v>
      </c>
      <c r="R599" s="2" t="str">
        <f>VLOOKUP(orders[[#This Row],[Customer ID]],'Customer Info'!$A:$I,9,FALSE)</f>
        <v>No</v>
      </c>
    </row>
    <row r="600" spans="1:18" x14ac:dyDescent="0.2">
      <c r="A600" s="1" t="s">
        <v>1170</v>
      </c>
      <c r="B600" s="3">
        <v>44523</v>
      </c>
      <c r="C600" t="s">
        <v>1171</v>
      </c>
      <c r="D600" t="s">
        <v>72</v>
      </c>
      <c r="E600">
        <v>5</v>
      </c>
      <c r="F600" s="1" t="s">
        <v>6198</v>
      </c>
      <c r="G600" t="s">
        <v>6197</v>
      </c>
      <c r="H600">
        <v>0.5</v>
      </c>
      <c r="I600">
        <v>6.75</v>
      </c>
      <c r="J600" s="2">
        <v>33.75</v>
      </c>
      <c r="K600" t="str">
        <f>VLOOKUP(orders[[#This Row],[Customer ID]],'Customer Info'!$A:$I,2,FALSE)</f>
        <v>Kienan Scholard</v>
      </c>
      <c r="L600" t="str">
        <f>IF(VLOOKUP(orders[[#This Row],[Customer ID]],'Customer Info'!$A:$I,3,FALSE)=0, "N/A", VLOOKUP(orders[[#This Row],[Customer ID]],'Customer Info'!$A:$I,3,FALSE))</f>
        <v>kscholardgk@sbwire.com</v>
      </c>
      <c r="M600" t="str">
        <f>IF(VLOOKUP(orders[[#This Row],[Customer ID]],'Customer Info'!$A:$I,4,FALSE)=0, "N/A", VLOOKUP(orders[[#This Row],[Customer ID]],'Customer Info'!$A:$I,4,FALSE))</f>
        <v>+1 (614) 199-9032</v>
      </c>
      <c r="N600" t="str">
        <f>VLOOKUP(orders[[#This Row],[Customer ID]],'Customer Info'!$A:$I,5,FALSE)</f>
        <v>47910 Longview Place</v>
      </c>
      <c r="O600" t="str">
        <f>VLOOKUP(orders[[#This Row],[Customer ID]],'Customer Info'!$A:$I,6,FALSE)</f>
        <v>Columbus</v>
      </c>
      <c r="P600" t="str">
        <f>VLOOKUP(orders[[#This Row],[Customer ID]],'Customer Info'!$A:$I,7,FALSE)</f>
        <v>United States</v>
      </c>
      <c r="Q600">
        <f>VLOOKUP(orders[[#This Row],[Customer ID]],'Customer Info'!$A:$I,8,FALSE)</f>
        <v>43268</v>
      </c>
      <c r="R600" s="2" t="str">
        <f>VLOOKUP(orders[[#This Row],[Customer ID]],'Customer Info'!$A:$I,9,FALSE)</f>
        <v>No</v>
      </c>
    </row>
    <row r="601" spans="1:18" x14ac:dyDescent="0.2">
      <c r="A601" s="1" t="s">
        <v>1172</v>
      </c>
      <c r="B601" s="3">
        <v>44532</v>
      </c>
      <c r="C601" t="s">
        <v>1173</v>
      </c>
      <c r="D601" t="s">
        <v>109</v>
      </c>
      <c r="E601">
        <v>4</v>
      </c>
      <c r="F601" s="1" t="s">
        <v>6201</v>
      </c>
      <c r="G601" t="s">
        <v>6199</v>
      </c>
      <c r="H601">
        <v>2.5</v>
      </c>
      <c r="I601">
        <v>36.454999999999998</v>
      </c>
      <c r="J601" s="2">
        <v>145.82</v>
      </c>
      <c r="K601" t="str">
        <f>VLOOKUP(orders[[#This Row],[Customer ID]],'Customer Info'!$A:$I,2,FALSE)</f>
        <v>Bo Kindley</v>
      </c>
      <c r="L601" t="str">
        <f>IF(VLOOKUP(orders[[#This Row],[Customer ID]],'Customer Info'!$A:$I,3,FALSE)=0, "N/A", VLOOKUP(orders[[#This Row],[Customer ID]],'Customer Info'!$A:$I,3,FALSE))</f>
        <v>bkindleygl@wikimedia.org</v>
      </c>
      <c r="M601" t="str">
        <f>IF(VLOOKUP(orders[[#This Row],[Customer ID]],'Customer Info'!$A:$I,4,FALSE)=0, "N/A", VLOOKUP(orders[[#This Row],[Customer ID]],'Customer Info'!$A:$I,4,FALSE))</f>
        <v>+1 (650) 799-2315</v>
      </c>
      <c r="N601" t="str">
        <f>VLOOKUP(orders[[#This Row],[Customer ID]],'Customer Info'!$A:$I,5,FALSE)</f>
        <v>2 Village Plaza</v>
      </c>
      <c r="O601" t="str">
        <f>VLOOKUP(orders[[#This Row],[Customer ID]],'Customer Info'!$A:$I,6,FALSE)</f>
        <v>Pasadena</v>
      </c>
      <c r="P601" t="str">
        <f>VLOOKUP(orders[[#This Row],[Customer ID]],'Customer Info'!$A:$I,7,FALSE)</f>
        <v>United States</v>
      </c>
      <c r="Q601">
        <f>VLOOKUP(orders[[#This Row],[Customer ID]],'Customer Info'!$A:$I,8,FALSE)</f>
        <v>91186</v>
      </c>
      <c r="R601" s="2" t="str">
        <f>VLOOKUP(orders[[#This Row],[Customer ID]],'Customer Info'!$A:$I,9,FALSE)</f>
        <v>Yes</v>
      </c>
    </row>
    <row r="602" spans="1:18" x14ac:dyDescent="0.2">
      <c r="A602" s="1" t="s">
        <v>1174</v>
      </c>
      <c r="B602" s="3">
        <v>43471</v>
      </c>
      <c r="C602" t="s">
        <v>1175</v>
      </c>
      <c r="D602" t="s">
        <v>167</v>
      </c>
      <c r="E602">
        <v>4</v>
      </c>
      <c r="F602" s="1" t="s">
        <v>6196</v>
      </c>
      <c r="G602" t="s">
        <v>6197</v>
      </c>
      <c r="H602">
        <v>0.2</v>
      </c>
      <c r="I602">
        <v>2.9849999999999999</v>
      </c>
      <c r="J602" s="2">
        <v>11.94</v>
      </c>
      <c r="K602" t="str">
        <f>VLOOKUP(orders[[#This Row],[Customer ID]],'Customer Info'!$A:$I,2,FALSE)</f>
        <v>Krissie Hammett</v>
      </c>
      <c r="L602" t="str">
        <f>IF(VLOOKUP(orders[[#This Row],[Customer ID]],'Customer Info'!$A:$I,3,FALSE)=0, "N/A", VLOOKUP(orders[[#This Row],[Customer ID]],'Customer Info'!$A:$I,3,FALSE))</f>
        <v>khammettgm@dmoz.org</v>
      </c>
      <c r="M602" t="str">
        <f>IF(VLOOKUP(orders[[#This Row],[Customer ID]],'Customer Info'!$A:$I,4,FALSE)=0, "N/A", VLOOKUP(orders[[#This Row],[Customer ID]],'Customer Info'!$A:$I,4,FALSE))</f>
        <v>+1 (415) 825-4799</v>
      </c>
      <c r="N602" t="str">
        <f>VLOOKUP(orders[[#This Row],[Customer ID]],'Customer Info'!$A:$I,5,FALSE)</f>
        <v>798 Grover Lane</v>
      </c>
      <c r="O602" t="str">
        <f>VLOOKUP(orders[[#This Row],[Customer ID]],'Customer Info'!$A:$I,6,FALSE)</f>
        <v>San Francisco</v>
      </c>
      <c r="P602" t="str">
        <f>VLOOKUP(orders[[#This Row],[Customer ID]],'Customer Info'!$A:$I,7,FALSE)</f>
        <v>United States</v>
      </c>
      <c r="Q602">
        <f>VLOOKUP(orders[[#This Row],[Customer ID]],'Customer Info'!$A:$I,8,FALSE)</f>
        <v>94159</v>
      </c>
      <c r="R602" s="2" t="str">
        <f>VLOOKUP(orders[[#This Row],[Customer ID]],'Customer Info'!$A:$I,9,FALSE)</f>
        <v>Yes</v>
      </c>
    </row>
    <row r="603" spans="1:18" x14ac:dyDescent="0.2">
      <c r="A603" s="1" t="s">
        <v>1176</v>
      </c>
      <c r="B603" s="3">
        <v>44321</v>
      </c>
      <c r="C603" t="s">
        <v>1177</v>
      </c>
      <c r="D603" t="s">
        <v>59</v>
      </c>
      <c r="E603">
        <v>4</v>
      </c>
      <c r="F603" s="1" t="s">
        <v>6198</v>
      </c>
      <c r="G603" t="s">
        <v>6202</v>
      </c>
      <c r="H603">
        <v>0.2</v>
      </c>
      <c r="I603">
        <v>2.9849999999999999</v>
      </c>
      <c r="J603" s="2">
        <v>11.94</v>
      </c>
      <c r="K603" t="str">
        <f>VLOOKUP(orders[[#This Row],[Customer ID]],'Customer Info'!$A:$I,2,FALSE)</f>
        <v>Alisha Hulburt</v>
      </c>
      <c r="L603" t="str">
        <f>IF(VLOOKUP(orders[[#This Row],[Customer ID]],'Customer Info'!$A:$I,3,FALSE)=0, "N/A", VLOOKUP(orders[[#This Row],[Customer ID]],'Customer Info'!$A:$I,3,FALSE))</f>
        <v>ahulburtgn@fda.gov</v>
      </c>
      <c r="M603" t="str">
        <f>IF(VLOOKUP(orders[[#This Row],[Customer ID]],'Customer Info'!$A:$I,4,FALSE)=0, "N/A", VLOOKUP(orders[[#This Row],[Customer ID]],'Customer Info'!$A:$I,4,FALSE))</f>
        <v>N/A</v>
      </c>
      <c r="N603" t="str">
        <f>VLOOKUP(orders[[#This Row],[Customer ID]],'Customer Info'!$A:$I,5,FALSE)</f>
        <v>7997 Artisan Crossing</v>
      </c>
      <c r="O603" t="str">
        <f>VLOOKUP(orders[[#This Row],[Customer ID]],'Customer Info'!$A:$I,6,FALSE)</f>
        <v>Shreveport</v>
      </c>
      <c r="P603" t="str">
        <f>VLOOKUP(orders[[#This Row],[Customer ID]],'Customer Info'!$A:$I,7,FALSE)</f>
        <v>United States</v>
      </c>
      <c r="Q603">
        <f>VLOOKUP(orders[[#This Row],[Customer ID]],'Customer Info'!$A:$I,8,FALSE)</f>
        <v>71137</v>
      </c>
      <c r="R603" s="2" t="str">
        <f>VLOOKUP(orders[[#This Row],[Customer ID]],'Customer Info'!$A:$I,9,FALSE)</f>
        <v>Yes</v>
      </c>
    </row>
    <row r="604" spans="1:18" x14ac:dyDescent="0.2">
      <c r="A604" s="1" t="s">
        <v>1178</v>
      </c>
      <c r="B604" s="3">
        <v>44492</v>
      </c>
      <c r="C604" t="s">
        <v>1179</v>
      </c>
      <c r="D604" t="s">
        <v>128</v>
      </c>
      <c r="E604">
        <v>1</v>
      </c>
      <c r="F604" s="1" t="s">
        <v>6201</v>
      </c>
      <c r="G604" t="s">
        <v>6202</v>
      </c>
      <c r="H604">
        <v>0.5</v>
      </c>
      <c r="I604">
        <v>7.77</v>
      </c>
      <c r="J604" s="2">
        <v>7.77</v>
      </c>
      <c r="K604" t="str">
        <f>VLOOKUP(orders[[#This Row],[Customer ID]],'Customer Info'!$A:$I,2,FALSE)</f>
        <v>Peyter Lauritzen</v>
      </c>
      <c r="L604" t="str">
        <f>IF(VLOOKUP(orders[[#This Row],[Customer ID]],'Customer Info'!$A:$I,3,FALSE)=0, "N/A", VLOOKUP(orders[[#This Row],[Customer ID]],'Customer Info'!$A:$I,3,FALSE))</f>
        <v>plauritzengo@photobucket.com</v>
      </c>
      <c r="M604" t="str">
        <f>IF(VLOOKUP(orders[[#This Row],[Customer ID]],'Customer Info'!$A:$I,4,FALSE)=0, "N/A", VLOOKUP(orders[[#This Row],[Customer ID]],'Customer Info'!$A:$I,4,FALSE))</f>
        <v>+1 (215) 308-0788</v>
      </c>
      <c r="N604" t="str">
        <f>VLOOKUP(orders[[#This Row],[Customer ID]],'Customer Info'!$A:$I,5,FALSE)</f>
        <v>833 Monument Circle</v>
      </c>
      <c r="O604" t="str">
        <f>VLOOKUP(orders[[#This Row],[Customer ID]],'Customer Info'!$A:$I,6,FALSE)</f>
        <v>Philadelphia</v>
      </c>
      <c r="P604" t="str">
        <f>VLOOKUP(orders[[#This Row],[Customer ID]],'Customer Info'!$A:$I,7,FALSE)</f>
        <v>United States</v>
      </c>
      <c r="Q604">
        <f>VLOOKUP(orders[[#This Row],[Customer ID]],'Customer Info'!$A:$I,8,FALSE)</f>
        <v>19141</v>
      </c>
      <c r="R604" s="2" t="str">
        <f>VLOOKUP(orders[[#This Row],[Customer ID]],'Customer Info'!$A:$I,9,FALSE)</f>
        <v>No</v>
      </c>
    </row>
    <row r="605" spans="1:18" x14ac:dyDescent="0.2">
      <c r="A605" s="1" t="s">
        <v>1180</v>
      </c>
      <c r="B605" s="3">
        <v>43815</v>
      </c>
      <c r="C605" t="s">
        <v>1181</v>
      </c>
      <c r="D605" t="s">
        <v>15</v>
      </c>
      <c r="E605">
        <v>4</v>
      </c>
      <c r="F605" s="1" t="s">
        <v>6196</v>
      </c>
      <c r="G605" t="s">
        <v>6199</v>
      </c>
      <c r="H605">
        <v>2.5</v>
      </c>
      <c r="I605">
        <v>27.484999999999996</v>
      </c>
      <c r="J605" s="2">
        <v>109.93999999999998</v>
      </c>
      <c r="K605" t="str">
        <f>VLOOKUP(orders[[#This Row],[Customer ID]],'Customer Info'!$A:$I,2,FALSE)</f>
        <v>Aurelia Burgwin</v>
      </c>
      <c r="L605" t="str">
        <f>IF(VLOOKUP(orders[[#This Row],[Customer ID]],'Customer Info'!$A:$I,3,FALSE)=0, "N/A", VLOOKUP(orders[[#This Row],[Customer ID]],'Customer Info'!$A:$I,3,FALSE))</f>
        <v>aburgwingp@redcross.org</v>
      </c>
      <c r="M605" t="str">
        <f>IF(VLOOKUP(orders[[#This Row],[Customer ID]],'Customer Info'!$A:$I,4,FALSE)=0, "N/A", VLOOKUP(orders[[#This Row],[Customer ID]],'Customer Info'!$A:$I,4,FALSE))</f>
        <v>+1 (314) 407-3962</v>
      </c>
      <c r="N605" t="str">
        <f>VLOOKUP(orders[[#This Row],[Customer ID]],'Customer Info'!$A:$I,5,FALSE)</f>
        <v>0 Amoth Alley</v>
      </c>
      <c r="O605" t="str">
        <f>VLOOKUP(orders[[#This Row],[Customer ID]],'Customer Info'!$A:$I,6,FALSE)</f>
        <v>Migrate</v>
      </c>
      <c r="P605" t="str">
        <f>VLOOKUP(orders[[#This Row],[Customer ID]],'Customer Info'!$A:$I,7,FALSE)</f>
        <v>United States</v>
      </c>
      <c r="Q605">
        <f>VLOOKUP(orders[[#This Row],[Customer ID]],'Customer Info'!$A:$I,8,FALSE)</f>
        <v>41905</v>
      </c>
      <c r="R605" s="2" t="str">
        <f>VLOOKUP(orders[[#This Row],[Customer ID]],'Customer Info'!$A:$I,9,FALSE)</f>
        <v>Yes</v>
      </c>
    </row>
    <row r="606" spans="1:18" x14ac:dyDescent="0.2">
      <c r="A606" s="1" t="s">
        <v>1182</v>
      </c>
      <c r="B606" s="3">
        <v>43603</v>
      </c>
      <c r="C606" t="s">
        <v>1183</v>
      </c>
      <c r="D606" t="s">
        <v>259</v>
      </c>
      <c r="E606">
        <v>5</v>
      </c>
      <c r="F606" s="1" t="s">
        <v>6200</v>
      </c>
      <c r="G606" t="s">
        <v>6199</v>
      </c>
      <c r="H606">
        <v>0.2</v>
      </c>
      <c r="I606">
        <v>4.4550000000000001</v>
      </c>
      <c r="J606" s="2">
        <v>22.274999999999999</v>
      </c>
      <c r="K606" t="str">
        <f>VLOOKUP(orders[[#This Row],[Customer ID]],'Customer Info'!$A:$I,2,FALSE)</f>
        <v>Emalee Rolin</v>
      </c>
      <c r="L606" t="str">
        <f>IF(VLOOKUP(orders[[#This Row],[Customer ID]],'Customer Info'!$A:$I,3,FALSE)=0, "N/A", VLOOKUP(orders[[#This Row],[Customer ID]],'Customer Info'!$A:$I,3,FALSE))</f>
        <v>erolingq@google.fr</v>
      </c>
      <c r="M606" t="str">
        <f>IF(VLOOKUP(orders[[#This Row],[Customer ID]],'Customer Info'!$A:$I,4,FALSE)=0, "N/A", VLOOKUP(orders[[#This Row],[Customer ID]],'Customer Info'!$A:$I,4,FALSE))</f>
        <v>+1 (419) 597-8743</v>
      </c>
      <c r="N606" t="str">
        <f>VLOOKUP(orders[[#This Row],[Customer ID]],'Customer Info'!$A:$I,5,FALSE)</f>
        <v>2 Merry Center</v>
      </c>
      <c r="O606" t="str">
        <f>VLOOKUP(orders[[#This Row],[Customer ID]],'Customer Info'!$A:$I,6,FALSE)</f>
        <v>Toledo</v>
      </c>
      <c r="P606" t="str">
        <f>VLOOKUP(orders[[#This Row],[Customer ID]],'Customer Info'!$A:$I,7,FALSE)</f>
        <v>United States</v>
      </c>
      <c r="Q606">
        <f>VLOOKUP(orders[[#This Row],[Customer ID]],'Customer Info'!$A:$I,8,FALSE)</f>
        <v>43666</v>
      </c>
      <c r="R606" s="2" t="str">
        <f>VLOOKUP(orders[[#This Row],[Customer ID]],'Customer Info'!$A:$I,9,FALSE)</f>
        <v>Yes</v>
      </c>
    </row>
    <row r="607" spans="1:18" x14ac:dyDescent="0.2">
      <c r="A607" s="1" t="s">
        <v>1184</v>
      </c>
      <c r="B607" s="3">
        <v>43660</v>
      </c>
      <c r="C607" t="s">
        <v>1185</v>
      </c>
      <c r="D607" t="s">
        <v>167</v>
      </c>
      <c r="E607">
        <v>3</v>
      </c>
      <c r="F607" s="1" t="s">
        <v>6196</v>
      </c>
      <c r="G607" t="s">
        <v>6197</v>
      </c>
      <c r="H607">
        <v>0.2</v>
      </c>
      <c r="I607">
        <v>2.9849999999999999</v>
      </c>
      <c r="J607" s="2">
        <v>8.9550000000000001</v>
      </c>
      <c r="K607" t="str">
        <f>VLOOKUP(orders[[#This Row],[Customer ID]],'Customer Info'!$A:$I,2,FALSE)</f>
        <v>Donavon Fowle</v>
      </c>
      <c r="L607" t="str">
        <f>IF(VLOOKUP(orders[[#This Row],[Customer ID]],'Customer Info'!$A:$I,3,FALSE)=0, "N/A", VLOOKUP(orders[[#This Row],[Customer ID]],'Customer Info'!$A:$I,3,FALSE))</f>
        <v>dfowlegr@epa.gov</v>
      </c>
      <c r="M607" t="str">
        <f>IF(VLOOKUP(orders[[#This Row],[Customer ID]],'Customer Info'!$A:$I,4,FALSE)=0, "N/A", VLOOKUP(orders[[#This Row],[Customer ID]],'Customer Info'!$A:$I,4,FALSE))</f>
        <v>N/A</v>
      </c>
      <c r="N607" t="str">
        <f>VLOOKUP(orders[[#This Row],[Customer ID]],'Customer Info'!$A:$I,5,FALSE)</f>
        <v>1 Mockingbird Trail</v>
      </c>
      <c r="O607" t="str">
        <f>VLOOKUP(orders[[#This Row],[Customer ID]],'Customer Info'!$A:$I,6,FALSE)</f>
        <v>Colorado Springs</v>
      </c>
      <c r="P607" t="str">
        <f>VLOOKUP(orders[[#This Row],[Customer ID]],'Customer Info'!$A:$I,7,FALSE)</f>
        <v>United States</v>
      </c>
      <c r="Q607">
        <f>VLOOKUP(orders[[#This Row],[Customer ID]],'Customer Info'!$A:$I,8,FALSE)</f>
        <v>80945</v>
      </c>
      <c r="R607" s="2" t="str">
        <f>VLOOKUP(orders[[#This Row],[Customer ID]],'Customer Info'!$A:$I,9,FALSE)</f>
        <v>No</v>
      </c>
    </row>
    <row r="608" spans="1:18" x14ac:dyDescent="0.2">
      <c r="A608" s="1" t="s">
        <v>1186</v>
      </c>
      <c r="B608" s="3">
        <v>44148</v>
      </c>
      <c r="C608" t="s">
        <v>1187</v>
      </c>
      <c r="D608" t="s">
        <v>114</v>
      </c>
      <c r="E608">
        <v>4</v>
      </c>
      <c r="F608" s="1" t="s">
        <v>6201</v>
      </c>
      <c r="G608" t="s">
        <v>6202</v>
      </c>
      <c r="H608">
        <v>2.5</v>
      </c>
      <c r="I608">
        <v>29.784999999999997</v>
      </c>
      <c r="J608" s="2">
        <v>119.13999999999999</v>
      </c>
      <c r="K608" t="str">
        <f>VLOOKUP(orders[[#This Row],[Customer ID]],'Customer Info'!$A:$I,2,FALSE)</f>
        <v>Jorge Bettison</v>
      </c>
      <c r="L608" t="str">
        <f>IF(VLOOKUP(orders[[#This Row],[Customer ID]],'Customer Info'!$A:$I,3,FALSE)=0, "N/A", VLOOKUP(orders[[#This Row],[Customer ID]],'Customer Info'!$A:$I,3,FALSE))</f>
        <v>N/A</v>
      </c>
      <c r="M608" t="str">
        <f>IF(VLOOKUP(orders[[#This Row],[Customer ID]],'Customer Info'!$A:$I,4,FALSE)=0, "N/A", VLOOKUP(orders[[#This Row],[Customer ID]],'Customer Info'!$A:$I,4,FALSE))</f>
        <v>+353 (782) 457-9198</v>
      </c>
      <c r="N608" t="str">
        <f>VLOOKUP(orders[[#This Row],[Customer ID]],'Customer Info'!$A:$I,5,FALSE)</f>
        <v>3336 Lien Plaza</v>
      </c>
      <c r="O608" t="str">
        <f>VLOOKUP(orders[[#This Row],[Customer ID]],'Customer Info'!$A:$I,6,FALSE)</f>
        <v>Longwood</v>
      </c>
      <c r="P608" t="str">
        <f>VLOOKUP(orders[[#This Row],[Customer ID]],'Customer Info'!$A:$I,7,FALSE)</f>
        <v>Ireland</v>
      </c>
      <c r="Q608" t="str">
        <f>VLOOKUP(orders[[#This Row],[Customer ID]],'Customer Info'!$A:$I,8,FALSE)</f>
        <v>D02</v>
      </c>
      <c r="R608" s="2" t="str">
        <f>VLOOKUP(orders[[#This Row],[Customer ID]],'Customer Info'!$A:$I,9,FALSE)</f>
        <v>No</v>
      </c>
    </row>
    <row r="609" spans="1:18" x14ac:dyDescent="0.2">
      <c r="A609" s="1" t="s">
        <v>1188</v>
      </c>
      <c r="B609" s="3">
        <v>44028</v>
      </c>
      <c r="C609" t="s">
        <v>1189</v>
      </c>
      <c r="D609" t="s">
        <v>209</v>
      </c>
      <c r="E609">
        <v>5</v>
      </c>
      <c r="F609" s="1" t="s">
        <v>6198</v>
      </c>
      <c r="G609" t="s">
        <v>6199</v>
      </c>
      <c r="H609">
        <v>2.5</v>
      </c>
      <c r="I609">
        <v>29.784999999999997</v>
      </c>
      <c r="J609" s="2">
        <v>148.92499999999998</v>
      </c>
      <c r="K609" t="str">
        <f>VLOOKUP(orders[[#This Row],[Customer ID]],'Customer Info'!$A:$I,2,FALSE)</f>
        <v>Wang Powlesland</v>
      </c>
      <c r="L609" t="str">
        <f>IF(VLOOKUP(orders[[#This Row],[Customer ID]],'Customer Info'!$A:$I,3,FALSE)=0, "N/A", VLOOKUP(orders[[#This Row],[Customer ID]],'Customer Info'!$A:$I,3,FALSE))</f>
        <v>wpowleslandgt@soundcloud.com</v>
      </c>
      <c r="M609" t="str">
        <f>IF(VLOOKUP(orders[[#This Row],[Customer ID]],'Customer Info'!$A:$I,4,FALSE)=0, "N/A", VLOOKUP(orders[[#This Row],[Customer ID]],'Customer Info'!$A:$I,4,FALSE))</f>
        <v>+1 (412) 453-4798</v>
      </c>
      <c r="N609" t="str">
        <f>VLOOKUP(orders[[#This Row],[Customer ID]],'Customer Info'!$A:$I,5,FALSE)</f>
        <v>2 Novick Junction</v>
      </c>
      <c r="O609" t="str">
        <f>VLOOKUP(orders[[#This Row],[Customer ID]],'Customer Info'!$A:$I,6,FALSE)</f>
        <v>Pittsburgh</v>
      </c>
      <c r="P609" t="str">
        <f>VLOOKUP(orders[[#This Row],[Customer ID]],'Customer Info'!$A:$I,7,FALSE)</f>
        <v>United States</v>
      </c>
      <c r="Q609">
        <f>VLOOKUP(orders[[#This Row],[Customer ID]],'Customer Info'!$A:$I,8,FALSE)</f>
        <v>15274</v>
      </c>
      <c r="R609" s="2" t="str">
        <f>VLOOKUP(orders[[#This Row],[Customer ID]],'Customer Info'!$A:$I,9,FALSE)</f>
        <v>Yes</v>
      </c>
    </row>
    <row r="610" spans="1:18" x14ac:dyDescent="0.2">
      <c r="A610" s="1" t="s">
        <v>1190</v>
      </c>
      <c r="B610" s="3">
        <v>44138</v>
      </c>
      <c r="C610" t="s">
        <v>1150</v>
      </c>
      <c r="D610" t="s">
        <v>109</v>
      </c>
      <c r="E610">
        <v>3</v>
      </c>
      <c r="F610" s="1" t="s">
        <v>6201</v>
      </c>
      <c r="G610" t="s">
        <v>6199</v>
      </c>
      <c r="H610">
        <v>2.5</v>
      </c>
      <c r="I610">
        <v>36.454999999999998</v>
      </c>
      <c r="J610" s="2">
        <v>109.36499999999999</v>
      </c>
      <c r="K610" t="str">
        <f>VLOOKUP(orders[[#This Row],[Customer ID]],'Customer Info'!$A:$I,2,FALSE)</f>
        <v>Cody Verissimo</v>
      </c>
      <c r="L610" t="str">
        <f>IF(VLOOKUP(orders[[#This Row],[Customer ID]],'Customer Info'!$A:$I,3,FALSE)=0, "N/A", VLOOKUP(orders[[#This Row],[Customer ID]],'Customer Info'!$A:$I,3,FALSE))</f>
        <v>cverissimogh@theglobeandmail.com</v>
      </c>
      <c r="M610" t="str">
        <f>IF(VLOOKUP(orders[[#This Row],[Customer ID]],'Customer Info'!$A:$I,4,FALSE)=0, "N/A", VLOOKUP(orders[[#This Row],[Customer ID]],'Customer Info'!$A:$I,4,FALSE))</f>
        <v>N/A</v>
      </c>
      <c r="N610" t="str">
        <f>VLOOKUP(orders[[#This Row],[Customer ID]],'Customer Info'!$A:$I,5,FALSE)</f>
        <v>18 Bluestem Avenue</v>
      </c>
      <c r="O610" t="str">
        <f>VLOOKUP(orders[[#This Row],[Customer ID]],'Customer Info'!$A:$I,6,FALSE)</f>
        <v>Upton</v>
      </c>
      <c r="P610" t="str">
        <f>VLOOKUP(orders[[#This Row],[Customer ID]],'Customer Info'!$A:$I,7,FALSE)</f>
        <v>United Kingdom</v>
      </c>
      <c r="Q610" t="str">
        <f>VLOOKUP(orders[[#This Row],[Customer ID]],'Customer Info'!$A:$I,8,FALSE)</f>
        <v>DN21</v>
      </c>
      <c r="R610" s="2" t="str">
        <f>VLOOKUP(orders[[#This Row],[Customer ID]],'Customer Info'!$A:$I,9,FALSE)</f>
        <v>Yes</v>
      </c>
    </row>
    <row r="611" spans="1:18" x14ac:dyDescent="0.2">
      <c r="A611" s="1" t="s">
        <v>1191</v>
      </c>
      <c r="B611" s="3">
        <v>44640</v>
      </c>
      <c r="C611" t="s">
        <v>1192</v>
      </c>
      <c r="D611" t="s">
        <v>56</v>
      </c>
      <c r="E611">
        <v>1</v>
      </c>
      <c r="F611" s="1" t="s">
        <v>6200</v>
      </c>
      <c r="G611" t="s">
        <v>6202</v>
      </c>
      <c r="H611">
        <v>0.2</v>
      </c>
      <c r="I611">
        <v>3.645</v>
      </c>
      <c r="J611" s="2">
        <v>3.645</v>
      </c>
      <c r="K611" t="str">
        <f>VLOOKUP(orders[[#This Row],[Customer ID]],'Customer Info'!$A:$I,2,FALSE)</f>
        <v>Laurence Ellingham</v>
      </c>
      <c r="L611" t="str">
        <f>IF(VLOOKUP(orders[[#This Row],[Customer ID]],'Customer Info'!$A:$I,3,FALSE)=0, "N/A", VLOOKUP(orders[[#This Row],[Customer ID]],'Customer Info'!$A:$I,3,FALSE))</f>
        <v>lellinghamgv@sciencedaily.com</v>
      </c>
      <c r="M611" t="str">
        <f>IF(VLOOKUP(orders[[#This Row],[Customer ID]],'Customer Info'!$A:$I,4,FALSE)=0, "N/A", VLOOKUP(orders[[#This Row],[Customer ID]],'Customer Info'!$A:$I,4,FALSE))</f>
        <v>+1 (318) 670-8027</v>
      </c>
      <c r="N611" t="str">
        <f>VLOOKUP(orders[[#This Row],[Customer ID]],'Customer Info'!$A:$I,5,FALSE)</f>
        <v>4286 Kingsford Crossing</v>
      </c>
      <c r="O611" t="str">
        <f>VLOOKUP(orders[[#This Row],[Customer ID]],'Customer Info'!$A:$I,6,FALSE)</f>
        <v>Shreveport</v>
      </c>
      <c r="P611" t="str">
        <f>VLOOKUP(orders[[#This Row],[Customer ID]],'Customer Info'!$A:$I,7,FALSE)</f>
        <v>United States</v>
      </c>
      <c r="Q611">
        <f>VLOOKUP(orders[[#This Row],[Customer ID]],'Customer Info'!$A:$I,8,FALSE)</f>
        <v>71115</v>
      </c>
      <c r="R611" s="2" t="str">
        <f>VLOOKUP(orders[[#This Row],[Customer ID]],'Customer Info'!$A:$I,9,FALSE)</f>
        <v>Yes</v>
      </c>
    </row>
    <row r="612" spans="1:18" x14ac:dyDescent="0.2">
      <c r="A612" s="1" t="s">
        <v>1193</v>
      </c>
      <c r="B612" s="3">
        <v>44608</v>
      </c>
      <c r="C612" t="s">
        <v>1194</v>
      </c>
      <c r="D612" t="s">
        <v>535</v>
      </c>
      <c r="E612">
        <v>2</v>
      </c>
      <c r="F612" s="1" t="s">
        <v>6200</v>
      </c>
      <c r="G612" t="s">
        <v>6202</v>
      </c>
      <c r="H612">
        <v>2.5</v>
      </c>
      <c r="I612">
        <v>27.945</v>
      </c>
      <c r="J612" s="2">
        <v>55.89</v>
      </c>
      <c r="K612" t="str">
        <f>VLOOKUP(orders[[#This Row],[Customer ID]],'Customer Info'!$A:$I,2,FALSE)</f>
        <v>Billy Neiland</v>
      </c>
      <c r="L612" t="str">
        <f>IF(VLOOKUP(orders[[#This Row],[Customer ID]],'Customer Info'!$A:$I,3,FALSE)=0, "N/A", VLOOKUP(orders[[#This Row],[Customer ID]],'Customer Info'!$A:$I,3,FALSE))</f>
        <v>N/A</v>
      </c>
      <c r="M612" t="str">
        <f>IF(VLOOKUP(orders[[#This Row],[Customer ID]],'Customer Info'!$A:$I,4,FALSE)=0, "N/A", VLOOKUP(orders[[#This Row],[Customer ID]],'Customer Info'!$A:$I,4,FALSE))</f>
        <v>N/A</v>
      </c>
      <c r="N612" t="str">
        <f>VLOOKUP(orders[[#This Row],[Customer ID]],'Customer Info'!$A:$I,5,FALSE)</f>
        <v>02971 Alpine Court</v>
      </c>
      <c r="O612" t="str">
        <f>VLOOKUP(orders[[#This Row],[Customer ID]],'Customer Info'!$A:$I,6,FALSE)</f>
        <v>Cleveland</v>
      </c>
      <c r="P612" t="str">
        <f>VLOOKUP(orders[[#This Row],[Customer ID]],'Customer Info'!$A:$I,7,FALSE)</f>
        <v>United States</v>
      </c>
      <c r="Q612">
        <f>VLOOKUP(orders[[#This Row],[Customer ID]],'Customer Info'!$A:$I,8,FALSE)</f>
        <v>44105</v>
      </c>
      <c r="R612" s="2" t="str">
        <f>VLOOKUP(orders[[#This Row],[Customer ID]],'Customer Info'!$A:$I,9,FALSE)</f>
        <v>No</v>
      </c>
    </row>
    <row r="613" spans="1:18" x14ac:dyDescent="0.2">
      <c r="A613" s="1" t="s">
        <v>1195</v>
      </c>
      <c r="B613" s="3">
        <v>44147</v>
      </c>
      <c r="C613" t="s">
        <v>1196</v>
      </c>
      <c r="D613" t="s">
        <v>82</v>
      </c>
      <c r="E613">
        <v>6</v>
      </c>
      <c r="F613" s="1" t="s">
        <v>6201</v>
      </c>
      <c r="G613" t="s">
        <v>6197</v>
      </c>
      <c r="H613">
        <v>0.2</v>
      </c>
      <c r="I613">
        <v>4.3650000000000002</v>
      </c>
      <c r="J613" s="2">
        <v>26.19</v>
      </c>
      <c r="K613" t="str">
        <f>VLOOKUP(orders[[#This Row],[Customer ID]],'Customer Info'!$A:$I,2,FALSE)</f>
        <v>Ancell Fendt</v>
      </c>
      <c r="L613" t="str">
        <f>IF(VLOOKUP(orders[[#This Row],[Customer ID]],'Customer Info'!$A:$I,3,FALSE)=0, "N/A", VLOOKUP(orders[[#This Row],[Customer ID]],'Customer Info'!$A:$I,3,FALSE))</f>
        <v>afendtgx@forbes.com</v>
      </c>
      <c r="M613" t="str">
        <f>IF(VLOOKUP(orders[[#This Row],[Customer ID]],'Customer Info'!$A:$I,4,FALSE)=0, "N/A", VLOOKUP(orders[[#This Row],[Customer ID]],'Customer Info'!$A:$I,4,FALSE))</f>
        <v>+1 (414) 811-7606</v>
      </c>
      <c r="N613" t="str">
        <f>VLOOKUP(orders[[#This Row],[Customer ID]],'Customer Info'!$A:$I,5,FALSE)</f>
        <v>6 Rutledge Trail</v>
      </c>
      <c r="O613" t="str">
        <f>VLOOKUP(orders[[#This Row],[Customer ID]],'Customer Info'!$A:$I,6,FALSE)</f>
        <v>Milwaukee</v>
      </c>
      <c r="P613" t="str">
        <f>VLOOKUP(orders[[#This Row],[Customer ID]],'Customer Info'!$A:$I,7,FALSE)</f>
        <v>United States</v>
      </c>
      <c r="Q613">
        <f>VLOOKUP(orders[[#This Row],[Customer ID]],'Customer Info'!$A:$I,8,FALSE)</f>
        <v>53234</v>
      </c>
      <c r="R613" s="2" t="str">
        <f>VLOOKUP(orders[[#This Row],[Customer ID]],'Customer Info'!$A:$I,9,FALSE)</f>
        <v>Yes</v>
      </c>
    </row>
    <row r="614" spans="1:18" x14ac:dyDescent="0.2">
      <c r="A614" s="1" t="s">
        <v>1197</v>
      </c>
      <c r="B614" s="3">
        <v>43743</v>
      </c>
      <c r="C614" t="s">
        <v>1198</v>
      </c>
      <c r="D614" t="s">
        <v>7</v>
      </c>
      <c r="E614">
        <v>4</v>
      </c>
      <c r="F614" s="1" t="s">
        <v>6196</v>
      </c>
      <c r="G614" t="s">
        <v>6197</v>
      </c>
      <c r="H614">
        <v>1</v>
      </c>
      <c r="I614">
        <v>9.9499999999999993</v>
      </c>
      <c r="J614" s="2">
        <v>39.799999999999997</v>
      </c>
      <c r="K614" t="str">
        <f>VLOOKUP(orders[[#This Row],[Customer ID]],'Customer Info'!$A:$I,2,FALSE)</f>
        <v>Angelia Cleyburn</v>
      </c>
      <c r="L614" t="str">
        <f>IF(VLOOKUP(orders[[#This Row],[Customer ID]],'Customer Info'!$A:$I,3,FALSE)=0, "N/A", VLOOKUP(orders[[#This Row],[Customer ID]],'Customer Info'!$A:$I,3,FALSE))</f>
        <v>acleyburngy@lycos.com</v>
      </c>
      <c r="M614" t="str">
        <f>IF(VLOOKUP(orders[[#This Row],[Customer ID]],'Customer Info'!$A:$I,4,FALSE)=0, "N/A", VLOOKUP(orders[[#This Row],[Customer ID]],'Customer Info'!$A:$I,4,FALSE))</f>
        <v>+1 (754) 355-3802</v>
      </c>
      <c r="N614" t="str">
        <f>VLOOKUP(orders[[#This Row],[Customer ID]],'Customer Info'!$A:$I,5,FALSE)</f>
        <v>45127 Melvin Avenue</v>
      </c>
      <c r="O614" t="str">
        <f>VLOOKUP(orders[[#This Row],[Customer ID]],'Customer Info'!$A:$I,6,FALSE)</f>
        <v>Fort Lauderdale</v>
      </c>
      <c r="P614" t="str">
        <f>VLOOKUP(orders[[#This Row],[Customer ID]],'Customer Info'!$A:$I,7,FALSE)</f>
        <v>United States</v>
      </c>
      <c r="Q614">
        <f>VLOOKUP(orders[[#This Row],[Customer ID]],'Customer Info'!$A:$I,8,FALSE)</f>
        <v>33345</v>
      </c>
      <c r="R614" s="2" t="str">
        <f>VLOOKUP(orders[[#This Row],[Customer ID]],'Customer Info'!$A:$I,9,FALSE)</f>
        <v>No</v>
      </c>
    </row>
    <row r="615" spans="1:18" x14ac:dyDescent="0.2">
      <c r="A615" s="1" t="s">
        <v>1199</v>
      </c>
      <c r="B615" s="3">
        <v>43739</v>
      </c>
      <c r="C615" t="s">
        <v>1200</v>
      </c>
      <c r="D615" t="s">
        <v>35</v>
      </c>
      <c r="E615">
        <v>2</v>
      </c>
      <c r="F615" s="1" t="s">
        <v>6200</v>
      </c>
      <c r="G615" t="s">
        <v>6199</v>
      </c>
      <c r="H615">
        <v>2.5</v>
      </c>
      <c r="I615">
        <v>34.154999999999994</v>
      </c>
      <c r="J615" s="2">
        <v>68.309999999999988</v>
      </c>
      <c r="K615" t="str">
        <f>VLOOKUP(orders[[#This Row],[Customer ID]],'Customer Info'!$A:$I,2,FALSE)</f>
        <v>Temple Castiglione</v>
      </c>
      <c r="L615" t="str">
        <f>IF(VLOOKUP(orders[[#This Row],[Customer ID]],'Customer Info'!$A:$I,3,FALSE)=0, "N/A", VLOOKUP(orders[[#This Row],[Customer ID]],'Customer Info'!$A:$I,3,FALSE))</f>
        <v>tcastiglionegz@xing.com</v>
      </c>
      <c r="M615" t="str">
        <f>IF(VLOOKUP(orders[[#This Row],[Customer ID]],'Customer Info'!$A:$I,4,FALSE)=0, "N/A", VLOOKUP(orders[[#This Row],[Customer ID]],'Customer Info'!$A:$I,4,FALSE))</f>
        <v>+1 (318) 820-6128</v>
      </c>
      <c r="N615" t="str">
        <f>VLOOKUP(orders[[#This Row],[Customer ID]],'Customer Info'!$A:$I,5,FALSE)</f>
        <v>0915 Novick Avenue</v>
      </c>
      <c r="O615" t="str">
        <f>VLOOKUP(orders[[#This Row],[Customer ID]],'Customer Info'!$A:$I,6,FALSE)</f>
        <v>Shreveport</v>
      </c>
      <c r="P615" t="str">
        <f>VLOOKUP(orders[[#This Row],[Customer ID]],'Customer Info'!$A:$I,7,FALSE)</f>
        <v>United States</v>
      </c>
      <c r="Q615">
        <f>VLOOKUP(orders[[#This Row],[Customer ID]],'Customer Info'!$A:$I,8,FALSE)</f>
        <v>71105</v>
      </c>
      <c r="R615" s="2" t="str">
        <f>VLOOKUP(orders[[#This Row],[Customer ID]],'Customer Info'!$A:$I,9,FALSE)</f>
        <v>No</v>
      </c>
    </row>
    <row r="616" spans="1:18" x14ac:dyDescent="0.2">
      <c r="A616" s="1" t="s">
        <v>1201</v>
      </c>
      <c r="B616" s="3">
        <v>43896</v>
      </c>
      <c r="C616" t="s">
        <v>1202</v>
      </c>
      <c r="D616" t="s">
        <v>49</v>
      </c>
      <c r="E616">
        <v>4</v>
      </c>
      <c r="F616" s="1" t="s">
        <v>6198</v>
      </c>
      <c r="G616" t="s">
        <v>6197</v>
      </c>
      <c r="H616">
        <v>0.2</v>
      </c>
      <c r="I616">
        <v>3.375</v>
      </c>
      <c r="J616" s="2">
        <v>13.5</v>
      </c>
      <c r="K616" t="str">
        <f>VLOOKUP(orders[[#This Row],[Customer ID]],'Customer Info'!$A:$I,2,FALSE)</f>
        <v>Betti Lacasa</v>
      </c>
      <c r="L616" t="str">
        <f>IF(VLOOKUP(orders[[#This Row],[Customer ID]],'Customer Info'!$A:$I,3,FALSE)=0, "N/A", VLOOKUP(orders[[#This Row],[Customer ID]],'Customer Info'!$A:$I,3,FALSE))</f>
        <v>N/A</v>
      </c>
      <c r="M616" t="str">
        <f>IF(VLOOKUP(orders[[#This Row],[Customer ID]],'Customer Info'!$A:$I,4,FALSE)=0, "N/A", VLOOKUP(orders[[#This Row],[Customer ID]],'Customer Info'!$A:$I,4,FALSE))</f>
        <v>+353 (930) 704-1778</v>
      </c>
      <c r="N616" t="str">
        <f>VLOOKUP(orders[[#This Row],[Customer ID]],'Customer Info'!$A:$I,5,FALSE)</f>
        <v>4 Lindbergh Trail</v>
      </c>
      <c r="O616" t="str">
        <f>VLOOKUP(orders[[#This Row],[Customer ID]],'Customer Info'!$A:$I,6,FALSE)</f>
        <v>Beaumont</v>
      </c>
      <c r="P616" t="str">
        <f>VLOOKUP(orders[[#This Row],[Customer ID]],'Customer Info'!$A:$I,7,FALSE)</f>
        <v>Ireland</v>
      </c>
      <c r="Q616" t="str">
        <f>VLOOKUP(orders[[#This Row],[Customer ID]],'Customer Info'!$A:$I,8,FALSE)</f>
        <v>D17</v>
      </c>
      <c r="R616" s="2" t="str">
        <f>VLOOKUP(orders[[#This Row],[Customer ID]],'Customer Info'!$A:$I,9,FALSE)</f>
        <v>No</v>
      </c>
    </row>
    <row r="617" spans="1:18" x14ac:dyDescent="0.2">
      <c r="A617" s="1" t="s">
        <v>1203</v>
      </c>
      <c r="B617" s="3">
        <v>43761</v>
      </c>
      <c r="C617" t="s">
        <v>1204</v>
      </c>
      <c r="D617" t="s">
        <v>27</v>
      </c>
      <c r="E617">
        <v>1</v>
      </c>
      <c r="F617" s="1" t="s">
        <v>6196</v>
      </c>
      <c r="G617" t="s">
        <v>6197</v>
      </c>
      <c r="H617">
        <v>0.5</v>
      </c>
      <c r="I617">
        <v>5.97</v>
      </c>
      <c r="J617" s="2">
        <v>5.97</v>
      </c>
      <c r="K617" t="str">
        <f>VLOOKUP(orders[[#This Row],[Customer ID]],'Customer Info'!$A:$I,2,FALSE)</f>
        <v>Gunilla Lynch</v>
      </c>
      <c r="L617" t="str">
        <f>IF(VLOOKUP(orders[[#This Row],[Customer ID]],'Customer Info'!$A:$I,3,FALSE)=0, "N/A", VLOOKUP(orders[[#This Row],[Customer ID]],'Customer Info'!$A:$I,3,FALSE))</f>
        <v>N/A</v>
      </c>
      <c r="M617" t="str">
        <f>IF(VLOOKUP(orders[[#This Row],[Customer ID]],'Customer Info'!$A:$I,4,FALSE)=0, "N/A", VLOOKUP(orders[[#This Row],[Customer ID]],'Customer Info'!$A:$I,4,FALSE))</f>
        <v>+1 (916) 626-5223</v>
      </c>
      <c r="N617" t="str">
        <f>VLOOKUP(orders[[#This Row],[Customer ID]],'Customer Info'!$A:$I,5,FALSE)</f>
        <v>9945 Eagan Circle</v>
      </c>
      <c r="O617" t="str">
        <f>VLOOKUP(orders[[#This Row],[Customer ID]],'Customer Info'!$A:$I,6,FALSE)</f>
        <v>Sacramento</v>
      </c>
      <c r="P617" t="str">
        <f>VLOOKUP(orders[[#This Row],[Customer ID]],'Customer Info'!$A:$I,7,FALSE)</f>
        <v>United States</v>
      </c>
      <c r="Q617">
        <f>VLOOKUP(orders[[#This Row],[Customer ID]],'Customer Info'!$A:$I,8,FALSE)</f>
        <v>94207</v>
      </c>
      <c r="R617" s="2" t="str">
        <f>VLOOKUP(orders[[#This Row],[Customer ID]],'Customer Info'!$A:$I,9,FALSE)</f>
        <v>No</v>
      </c>
    </row>
    <row r="618" spans="1:18" x14ac:dyDescent="0.2">
      <c r="A618" s="1" t="s">
        <v>1205</v>
      </c>
      <c r="B618" s="3">
        <v>43944</v>
      </c>
      <c r="C618" t="s">
        <v>1150</v>
      </c>
      <c r="D618" t="s">
        <v>27</v>
      </c>
      <c r="E618">
        <v>5</v>
      </c>
      <c r="F618" s="1" t="s">
        <v>6196</v>
      </c>
      <c r="G618" t="s">
        <v>6197</v>
      </c>
      <c r="H618">
        <v>0.5</v>
      </c>
      <c r="I618">
        <v>5.97</v>
      </c>
      <c r="J618" s="2">
        <v>29.849999999999998</v>
      </c>
      <c r="K618" t="str">
        <f>VLOOKUP(orders[[#This Row],[Customer ID]],'Customer Info'!$A:$I,2,FALSE)</f>
        <v>Cody Verissimo</v>
      </c>
      <c r="L618" t="str">
        <f>IF(VLOOKUP(orders[[#This Row],[Customer ID]],'Customer Info'!$A:$I,3,FALSE)=0, "N/A", VLOOKUP(orders[[#This Row],[Customer ID]],'Customer Info'!$A:$I,3,FALSE))</f>
        <v>cverissimogh@theglobeandmail.com</v>
      </c>
      <c r="M618" t="str">
        <f>IF(VLOOKUP(orders[[#This Row],[Customer ID]],'Customer Info'!$A:$I,4,FALSE)=0, "N/A", VLOOKUP(orders[[#This Row],[Customer ID]],'Customer Info'!$A:$I,4,FALSE))</f>
        <v>N/A</v>
      </c>
      <c r="N618" t="str">
        <f>VLOOKUP(orders[[#This Row],[Customer ID]],'Customer Info'!$A:$I,5,FALSE)</f>
        <v>18 Bluestem Avenue</v>
      </c>
      <c r="O618" t="str">
        <f>VLOOKUP(orders[[#This Row],[Customer ID]],'Customer Info'!$A:$I,6,FALSE)</f>
        <v>Upton</v>
      </c>
      <c r="P618" t="str">
        <f>VLOOKUP(orders[[#This Row],[Customer ID]],'Customer Info'!$A:$I,7,FALSE)</f>
        <v>United Kingdom</v>
      </c>
      <c r="Q618" t="str">
        <f>VLOOKUP(orders[[#This Row],[Customer ID]],'Customer Info'!$A:$I,8,FALSE)</f>
        <v>DN21</v>
      </c>
      <c r="R618" s="2" t="str">
        <f>VLOOKUP(orders[[#This Row],[Customer ID]],'Customer Info'!$A:$I,9,FALSE)</f>
        <v>Yes</v>
      </c>
    </row>
    <row r="619" spans="1:18" x14ac:dyDescent="0.2">
      <c r="A619" s="1" t="s">
        <v>1206</v>
      </c>
      <c r="B619" s="3">
        <v>44006</v>
      </c>
      <c r="C619" t="s">
        <v>1207</v>
      </c>
      <c r="D619" t="s">
        <v>109</v>
      </c>
      <c r="E619">
        <v>2</v>
      </c>
      <c r="F619" s="1" t="s">
        <v>6201</v>
      </c>
      <c r="G619" t="s">
        <v>6199</v>
      </c>
      <c r="H619">
        <v>2.5</v>
      </c>
      <c r="I619">
        <v>36.454999999999998</v>
      </c>
      <c r="J619" s="2">
        <v>72.91</v>
      </c>
      <c r="K619" t="str">
        <f>VLOOKUP(orders[[#This Row],[Customer ID]],'Customer Info'!$A:$I,2,FALSE)</f>
        <v>Shay Couronne</v>
      </c>
      <c r="L619" t="str">
        <f>IF(VLOOKUP(orders[[#This Row],[Customer ID]],'Customer Info'!$A:$I,3,FALSE)=0, "N/A", VLOOKUP(orders[[#This Row],[Customer ID]],'Customer Info'!$A:$I,3,FALSE))</f>
        <v>scouronneh3@mozilla.org</v>
      </c>
      <c r="M619" t="str">
        <f>IF(VLOOKUP(orders[[#This Row],[Customer ID]],'Customer Info'!$A:$I,4,FALSE)=0, "N/A", VLOOKUP(orders[[#This Row],[Customer ID]],'Customer Info'!$A:$I,4,FALSE))</f>
        <v>+1 (701) 894-8081</v>
      </c>
      <c r="N619" t="str">
        <f>VLOOKUP(orders[[#This Row],[Customer ID]],'Customer Info'!$A:$I,5,FALSE)</f>
        <v>67 David Lane</v>
      </c>
      <c r="O619" t="str">
        <f>VLOOKUP(orders[[#This Row],[Customer ID]],'Customer Info'!$A:$I,6,FALSE)</f>
        <v>Fargo</v>
      </c>
      <c r="P619" t="str">
        <f>VLOOKUP(orders[[#This Row],[Customer ID]],'Customer Info'!$A:$I,7,FALSE)</f>
        <v>United States</v>
      </c>
      <c r="Q619">
        <f>VLOOKUP(orders[[#This Row],[Customer ID]],'Customer Info'!$A:$I,8,FALSE)</f>
        <v>58122</v>
      </c>
      <c r="R619" s="2" t="str">
        <f>VLOOKUP(orders[[#This Row],[Customer ID]],'Customer Info'!$A:$I,9,FALSE)</f>
        <v>Yes</v>
      </c>
    </row>
    <row r="620" spans="1:18" x14ac:dyDescent="0.2">
      <c r="A620" s="1" t="s">
        <v>1208</v>
      </c>
      <c r="B620" s="3">
        <v>44271</v>
      </c>
      <c r="C620" t="s">
        <v>1209</v>
      </c>
      <c r="D620" t="s">
        <v>117</v>
      </c>
      <c r="E620">
        <v>4</v>
      </c>
      <c r="F620" s="1" t="s">
        <v>6200</v>
      </c>
      <c r="G620" t="s">
        <v>6197</v>
      </c>
      <c r="H620">
        <v>2.5</v>
      </c>
      <c r="I620">
        <v>31.624999999999996</v>
      </c>
      <c r="J620" s="2">
        <v>126.49999999999999</v>
      </c>
      <c r="K620" t="str">
        <f>VLOOKUP(orders[[#This Row],[Customer ID]],'Customer Info'!$A:$I,2,FALSE)</f>
        <v>Linus Flippelli</v>
      </c>
      <c r="L620" t="str">
        <f>IF(VLOOKUP(orders[[#This Row],[Customer ID]],'Customer Info'!$A:$I,3,FALSE)=0, "N/A", VLOOKUP(orders[[#This Row],[Customer ID]],'Customer Info'!$A:$I,3,FALSE))</f>
        <v>lflippellih4@github.io</v>
      </c>
      <c r="M620" t="str">
        <f>IF(VLOOKUP(orders[[#This Row],[Customer ID]],'Customer Info'!$A:$I,4,FALSE)=0, "N/A", VLOOKUP(orders[[#This Row],[Customer ID]],'Customer Info'!$A:$I,4,FALSE))</f>
        <v>+44 (200) 860-6521</v>
      </c>
      <c r="N620" t="str">
        <f>VLOOKUP(orders[[#This Row],[Customer ID]],'Customer Info'!$A:$I,5,FALSE)</f>
        <v>3657 International Terrace</v>
      </c>
      <c r="O620" t="str">
        <f>VLOOKUP(orders[[#This Row],[Customer ID]],'Customer Info'!$A:$I,6,FALSE)</f>
        <v>Middleton</v>
      </c>
      <c r="P620" t="str">
        <f>VLOOKUP(orders[[#This Row],[Customer ID]],'Customer Info'!$A:$I,7,FALSE)</f>
        <v>United Kingdom</v>
      </c>
      <c r="Q620" t="str">
        <f>VLOOKUP(orders[[#This Row],[Customer ID]],'Customer Info'!$A:$I,8,FALSE)</f>
        <v>LE16</v>
      </c>
      <c r="R620" s="2" t="str">
        <f>VLOOKUP(orders[[#This Row],[Customer ID]],'Customer Info'!$A:$I,9,FALSE)</f>
        <v>No</v>
      </c>
    </row>
    <row r="621" spans="1:18" x14ac:dyDescent="0.2">
      <c r="A621" s="1" t="s">
        <v>1210</v>
      </c>
      <c r="B621" s="3">
        <v>43928</v>
      </c>
      <c r="C621" t="s">
        <v>1211</v>
      </c>
      <c r="D621" t="s">
        <v>202</v>
      </c>
      <c r="E621">
        <v>1</v>
      </c>
      <c r="F621" s="1" t="s">
        <v>6201</v>
      </c>
      <c r="G621" t="s">
        <v>6197</v>
      </c>
      <c r="H621">
        <v>2.5</v>
      </c>
      <c r="I621">
        <v>33.464999999999996</v>
      </c>
      <c r="J621" s="2">
        <v>33.464999999999996</v>
      </c>
      <c r="K621" t="str">
        <f>VLOOKUP(orders[[#This Row],[Customer ID]],'Customer Info'!$A:$I,2,FALSE)</f>
        <v>Rachelle Elizabeth</v>
      </c>
      <c r="L621" t="str">
        <f>IF(VLOOKUP(orders[[#This Row],[Customer ID]],'Customer Info'!$A:$I,3,FALSE)=0, "N/A", VLOOKUP(orders[[#This Row],[Customer ID]],'Customer Info'!$A:$I,3,FALSE))</f>
        <v>relizabethh5@live.com</v>
      </c>
      <c r="M621" t="str">
        <f>IF(VLOOKUP(orders[[#This Row],[Customer ID]],'Customer Info'!$A:$I,4,FALSE)=0, "N/A", VLOOKUP(orders[[#This Row],[Customer ID]],'Customer Info'!$A:$I,4,FALSE))</f>
        <v>+1 (918) 203-3263</v>
      </c>
      <c r="N621" t="str">
        <f>VLOOKUP(orders[[#This Row],[Customer ID]],'Customer Info'!$A:$I,5,FALSE)</f>
        <v>2668 Dixon Plaza</v>
      </c>
      <c r="O621" t="str">
        <f>VLOOKUP(orders[[#This Row],[Customer ID]],'Customer Info'!$A:$I,6,FALSE)</f>
        <v>Tulsa</v>
      </c>
      <c r="P621" t="str">
        <f>VLOOKUP(orders[[#This Row],[Customer ID]],'Customer Info'!$A:$I,7,FALSE)</f>
        <v>United States</v>
      </c>
      <c r="Q621">
        <f>VLOOKUP(orders[[#This Row],[Customer ID]],'Customer Info'!$A:$I,8,FALSE)</f>
        <v>74184</v>
      </c>
      <c r="R621" s="2" t="str">
        <f>VLOOKUP(orders[[#This Row],[Customer ID]],'Customer Info'!$A:$I,9,FALSE)</f>
        <v>No</v>
      </c>
    </row>
    <row r="622" spans="1:18" x14ac:dyDescent="0.2">
      <c r="A622" s="1" t="s">
        <v>1212</v>
      </c>
      <c r="B622" s="3">
        <v>44469</v>
      </c>
      <c r="C622" t="s">
        <v>1213</v>
      </c>
      <c r="D622" t="s">
        <v>250</v>
      </c>
      <c r="E622">
        <v>6</v>
      </c>
      <c r="F622" s="1" t="s">
        <v>6200</v>
      </c>
      <c r="G622" t="s">
        <v>6202</v>
      </c>
      <c r="H622">
        <v>1</v>
      </c>
      <c r="I622">
        <v>12.15</v>
      </c>
      <c r="J622" s="2">
        <v>72.900000000000006</v>
      </c>
      <c r="K622" t="str">
        <f>VLOOKUP(orders[[#This Row],[Customer ID]],'Customer Info'!$A:$I,2,FALSE)</f>
        <v>Innis Renhard</v>
      </c>
      <c r="L622" t="str">
        <f>IF(VLOOKUP(orders[[#This Row],[Customer ID]],'Customer Info'!$A:$I,3,FALSE)=0, "N/A", VLOOKUP(orders[[#This Row],[Customer ID]],'Customer Info'!$A:$I,3,FALSE))</f>
        <v>irenhardh6@i2i.jp</v>
      </c>
      <c r="M622" t="str">
        <f>IF(VLOOKUP(orders[[#This Row],[Customer ID]],'Customer Info'!$A:$I,4,FALSE)=0, "N/A", VLOOKUP(orders[[#This Row],[Customer ID]],'Customer Info'!$A:$I,4,FALSE))</f>
        <v>+1 (646) 225-6560</v>
      </c>
      <c r="N622" t="str">
        <f>VLOOKUP(orders[[#This Row],[Customer ID]],'Customer Info'!$A:$I,5,FALSE)</f>
        <v>73184 Fieldstone Junction</v>
      </c>
      <c r="O622" t="str">
        <f>VLOOKUP(orders[[#This Row],[Customer ID]],'Customer Info'!$A:$I,6,FALSE)</f>
        <v>New York City</v>
      </c>
      <c r="P622" t="str">
        <f>VLOOKUP(orders[[#This Row],[Customer ID]],'Customer Info'!$A:$I,7,FALSE)</f>
        <v>United States</v>
      </c>
      <c r="Q622">
        <f>VLOOKUP(orders[[#This Row],[Customer ID]],'Customer Info'!$A:$I,8,FALSE)</f>
        <v>10045</v>
      </c>
      <c r="R622" s="2" t="str">
        <f>VLOOKUP(orders[[#This Row],[Customer ID]],'Customer Info'!$A:$I,9,FALSE)</f>
        <v>Yes</v>
      </c>
    </row>
    <row r="623" spans="1:18" x14ac:dyDescent="0.2">
      <c r="A623" s="1" t="s">
        <v>1214</v>
      </c>
      <c r="B623" s="3">
        <v>44682</v>
      </c>
      <c r="C623" t="s">
        <v>1215</v>
      </c>
      <c r="D623" t="s">
        <v>128</v>
      </c>
      <c r="E623">
        <v>2</v>
      </c>
      <c r="F623" s="1" t="s">
        <v>6201</v>
      </c>
      <c r="G623" t="s">
        <v>6202</v>
      </c>
      <c r="H623">
        <v>0.5</v>
      </c>
      <c r="I623">
        <v>7.77</v>
      </c>
      <c r="J623" s="2">
        <v>15.54</v>
      </c>
      <c r="K623" t="str">
        <f>VLOOKUP(orders[[#This Row],[Customer ID]],'Customer Info'!$A:$I,2,FALSE)</f>
        <v>Winne Roche</v>
      </c>
      <c r="L623" t="str">
        <f>IF(VLOOKUP(orders[[#This Row],[Customer ID]],'Customer Info'!$A:$I,3,FALSE)=0, "N/A", VLOOKUP(orders[[#This Row],[Customer ID]],'Customer Info'!$A:$I,3,FALSE))</f>
        <v>wrocheh7@xinhuanet.com</v>
      </c>
      <c r="M623" t="str">
        <f>IF(VLOOKUP(orders[[#This Row],[Customer ID]],'Customer Info'!$A:$I,4,FALSE)=0, "N/A", VLOOKUP(orders[[#This Row],[Customer ID]],'Customer Info'!$A:$I,4,FALSE))</f>
        <v>+1 (317) 439-5584</v>
      </c>
      <c r="N623" t="str">
        <f>VLOOKUP(orders[[#This Row],[Customer ID]],'Customer Info'!$A:$I,5,FALSE)</f>
        <v>378 Scofield Place</v>
      </c>
      <c r="O623" t="str">
        <f>VLOOKUP(orders[[#This Row],[Customer ID]],'Customer Info'!$A:$I,6,FALSE)</f>
        <v>Seminole</v>
      </c>
      <c r="P623" t="str">
        <f>VLOOKUP(orders[[#This Row],[Customer ID]],'Customer Info'!$A:$I,7,FALSE)</f>
        <v>United States</v>
      </c>
      <c r="Q623">
        <f>VLOOKUP(orders[[#This Row],[Customer ID]],'Customer Info'!$A:$I,8,FALSE)</f>
        <v>34642</v>
      </c>
      <c r="R623" s="2" t="str">
        <f>VLOOKUP(orders[[#This Row],[Customer ID]],'Customer Info'!$A:$I,9,FALSE)</f>
        <v>Yes</v>
      </c>
    </row>
    <row r="624" spans="1:18" x14ac:dyDescent="0.2">
      <c r="A624" s="1" t="s">
        <v>1216</v>
      </c>
      <c r="B624" s="3">
        <v>44217</v>
      </c>
      <c r="C624" t="s">
        <v>1217</v>
      </c>
      <c r="D624" t="s">
        <v>49</v>
      </c>
      <c r="E624">
        <v>6</v>
      </c>
      <c r="F624" s="1" t="s">
        <v>6198</v>
      </c>
      <c r="G624" t="s">
        <v>6197</v>
      </c>
      <c r="H624">
        <v>0.2</v>
      </c>
      <c r="I624">
        <v>3.375</v>
      </c>
      <c r="J624" s="2">
        <v>20.25</v>
      </c>
      <c r="K624" t="str">
        <f>VLOOKUP(orders[[#This Row],[Customer ID]],'Customer Info'!$A:$I,2,FALSE)</f>
        <v>Linn Alaway</v>
      </c>
      <c r="L624" t="str">
        <f>IF(VLOOKUP(orders[[#This Row],[Customer ID]],'Customer Info'!$A:$I,3,FALSE)=0, "N/A", VLOOKUP(orders[[#This Row],[Customer ID]],'Customer Info'!$A:$I,3,FALSE))</f>
        <v>lalawayhh@weather.com</v>
      </c>
      <c r="M624" t="str">
        <f>IF(VLOOKUP(orders[[#This Row],[Customer ID]],'Customer Info'!$A:$I,4,FALSE)=0, "N/A", VLOOKUP(orders[[#This Row],[Customer ID]],'Customer Info'!$A:$I,4,FALSE))</f>
        <v>N/A</v>
      </c>
      <c r="N624" t="str">
        <f>VLOOKUP(orders[[#This Row],[Customer ID]],'Customer Info'!$A:$I,5,FALSE)</f>
        <v>5602 Florence Avenue</v>
      </c>
      <c r="O624" t="str">
        <f>VLOOKUP(orders[[#This Row],[Customer ID]],'Customer Info'!$A:$I,6,FALSE)</f>
        <v>Fort Lauderdale</v>
      </c>
      <c r="P624" t="str">
        <f>VLOOKUP(orders[[#This Row],[Customer ID]],'Customer Info'!$A:$I,7,FALSE)</f>
        <v>United States</v>
      </c>
      <c r="Q624">
        <f>VLOOKUP(orders[[#This Row],[Customer ID]],'Customer Info'!$A:$I,8,FALSE)</f>
        <v>33345</v>
      </c>
      <c r="R624" s="2" t="str">
        <f>VLOOKUP(orders[[#This Row],[Customer ID]],'Customer Info'!$A:$I,9,FALSE)</f>
        <v>No</v>
      </c>
    </row>
    <row r="625" spans="1:18" x14ac:dyDescent="0.2">
      <c r="A625" s="1" t="s">
        <v>1218</v>
      </c>
      <c r="B625" s="3">
        <v>44006</v>
      </c>
      <c r="C625" t="s">
        <v>1219</v>
      </c>
      <c r="D625" t="s">
        <v>11</v>
      </c>
      <c r="E625">
        <v>6</v>
      </c>
      <c r="F625" s="1" t="s">
        <v>6198</v>
      </c>
      <c r="G625" t="s">
        <v>6199</v>
      </c>
      <c r="H625">
        <v>1</v>
      </c>
      <c r="I625">
        <v>12.95</v>
      </c>
      <c r="J625" s="2">
        <v>77.699999999999989</v>
      </c>
      <c r="K625" t="str">
        <f>VLOOKUP(orders[[#This Row],[Customer ID]],'Customer Info'!$A:$I,2,FALSE)</f>
        <v>Cordy Odgaard</v>
      </c>
      <c r="L625" t="str">
        <f>IF(VLOOKUP(orders[[#This Row],[Customer ID]],'Customer Info'!$A:$I,3,FALSE)=0, "N/A", VLOOKUP(orders[[#This Row],[Customer ID]],'Customer Info'!$A:$I,3,FALSE))</f>
        <v>codgaardh9@nsw.gov.au</v>
      </c>
      <c r="M625" t="str">
        <f>IF(VLOOKUP(orders[[#This Row],[Customer ID]],'Customer Info'!$A:$I,4,FALSE)=0, "N/A", VLOOKUP(orders[[#This Row],[Customer ID]],'Customer Info'!$A:$I,4,FALSE))</f>
        <v>+1 (503) 203-1484</v>
      </c>
      <c r="N625" t="str">
        <f>VLOOKUP(orders[[#This Row],[Customer ID]],'Customer Info'!$A:$I,5,FALSE)</f>
        <v>5 Florence Court</v>
      </c>
      <c r="O625" t="str">
        <f>VLOOKUP(orders[[#This Row],[Customer ID]],'Customer Info'!$A:$I,6,FALSE)</f>
        <v>Portland</v>
      </c>
      <c r="P625" t="str">
        <f>VLOOKUP(orders[[#This Row],[Customer ID]],'Customer Info'!$A:$I,7,FALSE)</f>
        <v>United States</v>
      </c>
      <c r="Q625">
        <f>VLOOKUP(orders[[#This Row],[Customer ID]],'Customer Info'!$A:$I,8,FALSE)</f>
        <v>97296</v>
      </c>
      <c r="R625" s="2" t="str">
        <f>VLOOKUP(orders[[#This Row],[Customer ID]],'Customer Info'!$A:$I,9,FALSE)</f>
        <v>No</v>
      </c>
    </row>
    <row r="626" spans="1:18" x14ac:dyDescent="0.2">
      <c r="A626" s="1" t="s">
        <v>1220</v>
      </c>
      <c r="B626" s="3">
        <v>43527</v>
      </c>
      <c r="C626" t="s">
        <v>1221</v>
      </c>
      <c r="D626" t="s">
        <v>202</v>
      </c>
      <c r="E626">
        <v>4</v>
      </c>
      <c r="F626" s="1" t="s">
        <v>6201</v>
      </c>
      <c r="G626" t="s">
        <v>6197</v>
      </c>
      <c r="H626">
        <v>2.5</v>
      </c>
      <c r="I626">
        <v>33.464999999999996</v>
      </c>
      <c r="J626" s="2">
        <v>133.85999999999999</v>
      </c>
      <c r="K626" t="str">
        <f>VLOOKUP(orders[[#This Row],[Customer ID]],'Customer Info'!$A:$I,2,FALSE)</f>
        <v>Bertine Byrd</v>
      </c>
      <c r="L626" t="str">
        <f>IF(VLOOKUP(orders[[#This Row],[Customer ID]],'Customer Info'!$A:$I,3,FALSE)=0, "N/A", VLOOKUP(orders[[#This Row],[Customer ID]],'Customer Info'!$A:$I,3,FALSE))</f>
        <v>bbyrdha@4shared.com</v>
      </c>
      <c r="M626" t="str">
        <f>IF(VLOOKUP(orders[[#This Row],[Customer ID]],'Customer Info'!$A:$I,4,FALSE)=0, "N/A", VLOOKUP(orders[[#This Row],[Customer ID]],'Customer Info'!$A:$I,4,FALSE))</f>
        <v>N/A</v>
      </c>
      <c r="N626" t="str">
        <f>VLOOKUP(orders[[#This Row],[Customer ID]],'Customer Info'!$A:$I,5,FALSE)</f>
        <v>3482 Morning Circle</v>
      </c>
      <c r="O626" t="str">
        <f>VLOOKUP(orders[[#This Row],[Customer ID]],'Customer Info'!$A:$I,6,FALSE)</f>
        <v>Las Vegas</v>
      </c>
      <c r="P626" t="str">
        <f>VLOOKUP(orders[[#This Row],[Customer ID]],'Customer Info'!$A:$I,7,FALSE)</f>
        <v>United States</v>
      </c>
      <c r="Q626">
        <f>VLOOKUP(orders[[#This Row],[Customer ID]],'Customer Info'!$A:$I,8,FALSE)</f>
        <v>89115</v>
      </c>
      <c r="R626" s="2" t="str">
        <f>VLOOKUP(orders[[#This Row],[Customer ID]],'Customer Info'!$A:$I,9,FALSE)</f>
        <v>No</v>
      </c>
    </row>
    <row r="627" spans="1:18" x14ac:dyDescent="0.2">
      <c r="A627" s="1" t="s">
        <v>1222</v>
      </c>
      <c r="B627" s="3">
        <v>44224</v>
      </c>
      <c r="C627" t="s">
        <v>1223</v>
      </c>
      <c r="D627" t="s">
        <v>250</v>
      </c>
      <c r="E627">
        <v>1</v>
      </c>
      <c r="F627" s="1" t="s">
        <v>6200</v>
      </c>
      <c r="G627" t="s">
        <v>6202</v>
      </c>
      <c r="H627">
        <v>1</v>
      </c>
      <c r="I627">
        <v>12.15</v>
      </c>
      <c r="J627" s="2">
        <v>12.15</v>
      </c>
      <c r="K627" t="str">
        <f>VLOOKUP(orders[[#This Row],[Customer ID]],'Customer Info'!$A:$I,2,FALSE)</f>
        <v>Nelie Garnson</v>
      </c>
      <c r="L627" t="str">
        <f>IF(VLOOKUP(orders[[#This Row],[Customer ID]],'Customer Info'!$A:$I,3,FALSE)=0, "N/A", VLOOKUP(orders[[#This Row],[Customer ID]],'Customer Info'!$A:$I,3,FALSE))</f>
        <v>N/A</v>
      </c>
      <c r="M627" t="str">
        <f>IF(VLOOKUP(orders[[#This Row],[Customer ID]],'Customer Info'!$A:$I,4,FALSE)=0, "N/A", VLOOKUP(orders[[#This Row],[Customer ID]],'Customer Info'!$A:$I,4,FALSE))</f>
        <v>+44 (141) 640-7113</v>
      </c>
      <c r="N627" t="str">
        <f>VLOOKUP(orders[[#This Row],[Customer ID]],'Customer Info'!$A:$I,5,FALSE)</f>
        <v>821 Annamark Park</v>
      </c>
      <c r="O627" t="str">
        <f>VLOOKUP(orders[[#This Row],[Customer ID]],'Customer Info'!$A:$I,6,FALSE)</f>
        <v>Merton</v>
      </c>
      <c r="P627" t="str">
        <f>VLOOKUP(orders[[#This Row],[Customer ID]],'Customer Info'!$A:$I,7,FALSE)</f>
        <v>United Kingdom</v>
      </c>
      <c r="Q627" t="str">
        <f>VLOOKUP(orders[[#This Row],[Customer ID]],'Customer Info'!$A:$I,8,FALSE)</f>
        <v>SW19</v>
      </c>
      <c r="R627" s="2" t="str">
        <f>VLOOKUP(orders[[#This Row],[Customer ID]],'Customer Info'!$A:$I,9,FALSE)</f>
        <v>No</v>
      </c>
    </row>
    <row r="628" spans="1:18" x14ac:dyDescent="0.2">
      <c r="A628" s="1" t="s">
        <v>1224</v>
      </c>
      <c r="B628" s="3">
        <v>44010</v>
      </c>
      <c r="C628" t="s">
        <v>1225</v>
      </c>
      <c r="D628" t="s">
        <v>117</v>
      </c>
      <c r="E628">
        <v>2</v>
      </c>
      <c r="F628" s="1" t="s">
        <v>6200</v>
      </c>
      <c r="G628" t="s">
        <v>6197</v>
      </c>
      <c r="H628">
        <v>2.5</v>
      </c>
      <c r="I628">
        <v>31.624999999999996</v>
      </c>
      <c r="J628" s="2">
        <v>63.249999999999993</v>
      </c>
      <c r="K628" t="str">
        <f>VLOOKUP(orders[[#This Row],[Customer ID]],'Customer Info'!$A:$I,2,FALSE)</f>
        <v>Dianne Chardin</v>
      </c>
      <c r="L628" t="str">
        <f>IF(VLOOKUP(orders[[#This Row],[Customer ID]],'Customer Info'!$A:$I,3,FALSE)=0, "N/A", VLOOKUP(orders[[#This Row],[Customer ID]],'Customer Info'!$A:$I,3,FALSE))</f>
        <v>dchardinhc@nhs.uk</v>
      </c>
      <c r="M628" t="str">
        <f>IF(VLOOKUP(orders[[#This Row],[Customer ID]],'Customer Info'!$A:$I,4,FALSE)=0, "N/A", VLOOKUP(orders[[#This Row],[Customer ID]],'Customer Info'!$A:$I,4,FALSE))</f>
        <v>N/A</v>
      </c>
      <c r="N628" t="str">
        <f>VLOOKUP(orders[[#This Row],[Customer ID]],'Customer Info'!$A:$I,5,FALSE)</f>
        <v>6495 Warrior Point</v>
      </c>
      <c r="O628" t="str">
        <f>VLOOKUP(orders[[#This Row],[Customer ID]],'Customer Info'!$A:$I,6,FALSE)</f>
        <v>Ballybofey</v>
      </c>
      <c r="P628" t="str">
        <f>VLOOKUP(orders[[#This Row],[Customer ID]],'Customer Info'!$A:$I,7,FALSE)</f>
        <v>Ireland</v>
      </c>
      <c r="Q628" t="str">
        <f>VLOOKUP(orders[[#This Row],[Customer ID]],'Customer Info'!$A:$I,8,FALSE)</f>
        <v>V23</v>
      </c>
      <c r="R628" s="2" t="str">
        <f>VLOOKUP(orders[[#This Row],[Customer ID]],'Customer Info'!$A:$I,9,FALSE)</f>
        <v>Yes</v>
      </c>
    </row>
    <row r="629" spans="1:18" x14ac:dyDescent="0.2">
      <c r="A629" s="1" t="s">
        <v>1226</v>
      </c>
      <c r="B629" s="3">
        <v>44017</v>
      </c>
      <c r="C629" t="s">
        <v>1227</v>
      </c>
      <c r="D629" t="s">
        <v>162</v>
      </c>
      <c r="E629">
        <v>5</v>
      </c>
      <c r="F629" s="1" t="s">
        <v>6196</v>
      </c>
      <c r="G629" t="s">
        <v>6199</v>
      </c>
      <c r="H629">
        <v>0.5</v>
      </c>
      <c r="I629">
        <v>7.169999999999999</v>
      </c>
      <c r="J629" s="2">
        <v>35.849999999999994</v>
      </c>
      <c r="K629" t="str">
        <f>VLOOKUP(orders[[#This Row],[Customer ID]],'Customer Info'!$A:$I,2,FALSE)</f>
        <v>Hailee Radbone</v>
      </c>
      <c r="L629" t="str">
        <f>IF(VLOOKUP(orders[[#This Row],[Customer ID]],'Customer Info'!$A:$I,3,FALSE)=0, "N/A", VLOOKUP(orders[[#This Row],[Customer ID]],'Customer Info'!$A:$I,3,FALSE))</f>
        <v>hradbonehd@newsvine.com</v>
      </c>
      <c r="M629" t="str">
        <f>IF(VLOOKUP(orders[[#This Row],[Customer ID]],'Customer Info'!$A:$I,4,FALSE)=0, "N/A", VLOOKUP(orders[[#This Row],[Customer ID]],'Customer Info'!$A:$I,4,FALSE))</f>
        <v>+1 (415) 968-9559</v>
      </c>
      <c r="N629" t="str">
        <f>VLOOKUP(orders[[#This Row],[Customer ID]],'Customer Info'!$A:$I,5,FALSE)</f>
        <v>265 Maple Parkway</v>
      </c>
      <c r="O629" t="str">
        <f>VLOOKUP(orders[[#This Row],[Customer ID]],'Customer Info'!$A:$I,6,FALSE)</f>
        <v>San Francisco</v>
      </c>
      <c r="P629" t="str">
        <f>VLOOKUP(orders[[#This Row],[Customer ID]],'Customer Info'!$A:$I,7,FALSE)</f>
        <v>United States</v>
      </c>
      <c r="Q629">
        <f>VLOOKUP(orders[[#This Row],[Customer ID]],'Customer Info'!$A:$I,8,FALSE)</f>
        <v>94159</v>
      </c>
      <c r="R629" s="2" t="str">
        <f>VLOOKUP(orders[[#This Row],[Customer ID]],'Customer Info'!$A:$I,9,FALSE)</f>
        <v>No</v>
      </c>
    </row>
    <row r="630" spans="1:18" x14ac:dyDescent="0.2">
      <c r="A630" s="1" t="s">
        <v>1228</v>
      </c>
      <c r="B630" s="3">
        <v>43526</v>
      </c>
      <c r="C630" t="s">
        <v>1229</v>
      </c>
      <c r="D630" t="s">
        <v>176</v>
      </c>
      <c r="E630">
        <v>3</v>
      </c>
      <c r="F630" s="1" t="s">
        <v>6198</v>
      </c>
      <c r="G630" t="s">
        <v>6197</v>
      </c>
      <c r="H630">
        <v>2.5</v>
      </c>
      <c r="I630">
        <v>25.874999999999996</v>
      </c>
      <c r="J630" s="2">
        <v>77.624999999999986</v>
      </c>
      <c r="K630" t="str">
        <f>VLOOKUP(orders[[#This Row],[Customer ID]],'Customer Info'!$A:$I,2,FALSE)</f>
        <v>Wallis Bernth</v>
      </c>
      <c r="L630" t="str">
        <f>IF(VLOOKUP(orders[[#This Row],[Customer ID]],'Customer Info'!$A:$I,3,FALSE)=0, "N/A", VLOOKUP(orders[[#This Row],[Customer ID]],'Customer Info'!$A:$I,3,FALSE))</f>
        <v>wbernthhe@miitbeian.gov.cn</v>
      </c>
      <c r="M630" t="str">
        <f>IF(VLOOKUP(orders[[#This Row],[Customer ID]],'Customer Info'!$A:$I,4,FALSE)=0, "N/A", VLOOKUP(orders[[#This Row],[Customer ID]],'Customer Info'!$A:$I,4,FALSE))</f>
        <v>+1 (412) 597-3861</v>
      </c>
      <c r="N630" t="str">
        <f>VLOOKUP(orders[[#This Row],[Customer ID]],'Customer Info'!$A:$I,5,FALSE)</f>
        <v>5 Ramsey Plaza</v>
      </c>
      <c r="O630" t="str">
        <f>VLOOKUP(orders[[#This Row],[Customer ID]],'Customer Info'!$A:$I,6,FALSE)</f>
        <v>Pittsburgh</v>
      </c>
      <c r="P630" t="str">
        <f>VLOOKUP(orders[[#This Row],[Customer ID]],'Customer Info'!$A:$I,7,FALSE)</f>
        <v>United States</v>
      </c>
      <c r="Q630">
        <f>VLOOKUP(orders[[#This Row],[Customer ID]],'Customer Info'!$A:$I,8,FALSE)</f>
        <v>15274</v>
      </c>
      <c r="R630" s="2" t="str">
        <f>VLOOKUP(orders[[#This Row],[Customer ID]],'Customer Info'!$A:$I,9,FALSE)</f>
        <v>No</v>
      </c>
    </row>
    <row r="631" spans="1:18" x14ac:dyDescent="0.2">
      <c r="A631" s="1" t="s">
        <v>1230</v>
      </c>
      <c r="B631" s="3">
        <v>44682</v>
      </c>
      <c r="C631" t="s">
        <v>1231</v>
      </c>
      <c r="D631" t="s">
        <v>117</v>
      </c>
      <c r="E631">
        <v>2</v>
      </c>
      <c r="F631" s="1" t="s">
        <v>6200</v>
      </c>
      <c r="G631" t="s">
        <v>6197</v>
      </c>
      <c r="H631">
        <v>2.5</v>
      </c>
      <c r="I631">
        <v>31.624999999999996</v>
      </c>
      <c r="J631" s="2">
        <v>63.249999999999993</v>
      </c>
      <c r="K631" t="str">
        <f>VLOOKUP(orders[[#This Row],[Customer ID]],'Customer Info'!$A:$I,2,FALSE)</f>
        <v>Byron Acarson</v>
      </c>
      <c r="L631" t="str">
        <f>IF(VLOOKUP(orders[[#This Row],[Customer ID]],'Customer Info'!$A:$I,3,FALSE)=0, "N/A", VLOOKUP(orders[[#This Row],[Customer ID]],'Customer Info'!$A:$I,3,FALSE))</f>
        <v>bacarsonhf@cnn.com</v>
      </c>
      <c r="M631" t="str">
        <f>IF(VLOOKUP(orders[[#This Row],[Customer ID]],'Customer Info'!$A:$I,4,FALSE)=0, "N/A", VLOOKUP(orders[[#This Row],[Customer ID]],'Customer Info'!$A:$I,4,FALSE))</f>
        <v>+1 (713) 418-6385</v>
      </c>
      <c r="N631" t="str">
        <f>VLOOKUP(orders[[#This Row],[Customer ID]],'Customer Info'!$A:$I,5,FALSE)</f>
        <v>0 Bay Center</v>
      </c>
      <c r="O631" t="str">
        <f>VLOOKUP(orders[[#This Row],[Customer ID]],'Customer Info'!$A:$I,6,FALSE)</f>
        <v>Houston</v>
      </c>
      <c r="P631" t="str">
        <f>VLOOKUP(orders[[#This Row],[Customer ID]],'Customer Info'!$A:$I,7,FALSE)</f>
        <v>United States</v>
      </c>
      <c r="Q631">
        <f>VLOOKUP(orders[[#This Row],[Customer ID]],'Customer Info'!$A:$I,8,FALSE)</f>
        <v>77281</v>
      </c>
      <c r="R631" s="2" t="str">
        <f>VLOOKUP(orders[[#This Row],[Customer ID]],'Customer Info'!$A:$I,9,FALSE)</f>
        <v>Yes</v>
      </c>
    </row>
    <row r="632" spans="1:18" x14ac:dyDescent="0.2">
      <c r="A632" s="1" t="s">
        <v>1232</v>
      </c>
      <c r="B632" s="3">
        <v>44680</v>
      </c>
      <c r="C632" t="s">
        <v>1233</v>
      </c>
      <c r="D632" t="s">
        <v>259</v>
      </c>
      <c r="E632">
        <v>6</v>
      </c>
      <c r="F632" s="1" t="s">
        <v>6200</v>
      </c>
      <c r="G632" t="s">
        <v>6199</v>
      </c>
      <c r="H632">
        <v>0.2</v>
      </c>
      <c r="I632">
        <v>4.4550000000000001</v>
      </c>
      <c r="J632" s="2">
        <v>26.73</v>
      </c>
      <c r="K632" t="str">
        <f>VLOOKUP(orders[[#This Row],[Customer ID]],'Customer Info'!$A:$I,2,FALSE)</f>
        <v>Faunie Brigham</v>
      </c>
      <c r="L632" t="str">
        <f>IF(VLOOKUP(orders[[#This Row],[Customer ID]],'Customer Info'!$A:$I,3,FALSE)=0, "N/A", VLOOKUP(orders[[#This Row],[Customer ID]],'Customer Info'!$A:$I,3,FALSE))</f>
        <v>fbrighamhg@blog.com</v>
      </c>
      <c r="M632" t="str">
        <f>IF(VLOOKUP(orders[[#This Row],[Customer ID]],'Customer Info'!$A:$I,4,FALSE)=0, "N/A", VLOOKUP(orders[[#This Row],[Customer ID]],'Customer Info'!$A:$I,4,FALSE))</f>
        <v>+353 (620) 657-2946</v>
      </c>
      <c r="N632" t="str">
        <f>VLOOKUP(orders[[#This Row],[Customer ID]],'Customer Info'!$A:$I,5,FALSE)</f>
        <v>7246 Green Pass</v>
      </c>
      <c r="O632" t="str">
        <f>VLOOKUP(orders[[#This Row],[Customer ID]],'Customer Info'!$A:$I,6,FALSE)</f>
        <v>Castlerea</v>
      </c>
      <c r="P632" t="str">
        <f>VLOOKUP(orders[[#This Row],[Customer ID]],'Customer Info'!$A:$I,7,FALSE)</f>
        <v>Ireland</v>
      </c>
      <c r="Q632" t="str">
        <f>VLOOKUP(orders[[#This Row],[Customer ID]],'Customer Info'!$A:$I,8,FALSE)</f>
        <v>F45</v>
      </c>
      <c r="R632" s="2" t="str">
        <f>VLOOKUP(orders[[#This Row],[Customer ID]],'Customer Info'!$A:$I,9,FALSE)</f>
        <v>Yes</v>
      </c>
    </row>
    <row r="633" spans="1:18" x14ac:dyDescent="0.2">
      <c r="A633" s="1" t="s">
        <v>1232</v>
      </c>
      <c r="B633" s="3">
        <v>44680</v>
      </c>
      <c r="C633" t="s">
        <v>1233</v>
      </c>
      <c r="D633" t="s">
        <v>128</v>
      </c>
      <c r="E633">
        <v>4</v>
      </c>
      <c r="F633" s="1" t="s">
        <v>6201</v>
      </c>
      <c r="G633" t="s">
        <v>6202</v>
      </c>
      <c r="H633">
        <v>0.5</v>
      </c>
      <c r="I633">
        <v>7.77</v>
      </c>
      <c r="J633" s="2">
        <v>31.08</v>
      </c>
      <c r="K633" t="str">
        <f>VLOOKUP(orders[[#This Row],[Customer ID]],'Customer Info'!$A:$I,2,FALSE)</f>
        <v>Faunie Brigham</v>
      </c>
      <c r="L633" t="str">
        <f>IF(VLOOKUP(orders[[#This Row],[Customer ID]],'Customer Info'!$A:$I,3,FALSE)=0, "N/A", VLOOKUP(orders[[#This Row],[Customer ID]],'Customer Info'!$A:$I,3,FALSE))</f>
        <v>fbrighamhg@blog.com</v>
      </c>
      <c r="M633" t="str">
        <f>IF(VLOOKUP(orders[[#This Row],[Customer ID]],'Customer Info'!$A:$I,4,FALSE)=0, "N/A", VLOOKUP(orders[[#This Row],[Customer ID]],'Customer Info'!$A:$I,4,FALSE))</f>
        <v>+353 (620) 657-2946</v>
      </c>
      <c r="N633" t="str">
        <f>VLOOKUP(orders[[#This Row],[Customer ID]],'Customer Info'!$A:$I,5,FALSE)</f>
        <v>7246 Green Pass</v>
      </c>
      <c r="O633" t="str">
        <f>VLOOKUP(orders[[#This Row],[Customer ID]],'Customer Info'!$A:$I,6,FALSE)</f>
        <v>Castlerea</v>
      </c>
      <c r="P633" t="str">
        <f>VLOOKUP(orders[[#This Row],[Customer ID]],'Customer Info'!$A:$I,7,FALSE)</f>
        <v>Ireland</v>
      </c>
      <c r="Q633" t="str">
        <f>VLOOKUP(orders[[#This Row],[Customer ID]],'Customer Info'!$A:$I,8,FALSE)</f>
        <v>F45</v>
      </c>
      <c r="R633" s="2" t="str">
        <f>VLOOKUP(orders[[#This Row],[Customer ID]],'Customer Info'!$A:$I,9,FALSE)</f>
        <v>Yes</v>
      </c>
    </row>
    <row r="634" spans="1:18" x14ac:dyDescent="0.2">
      <c r="A634" s="1" t="s">
        <v>1232</v>
      </c>
      <c r="B634" s="3">
        <v>44680</v>
      </c>
      <c r="C634" t="s">
        <v>1233</v>
      </c>
      <c r="D634" t="s">
        <v>59</v>
      </c>
      <c r="E634">
        <v>1</v>
      </c>
      <c r="F634" s="1" t="s">
        <v>6198</v>
      </c>
      <c r="G634" t="s">
        <v>6202</v>
      </c>
      <c r="H634">
        <v>0.2</v>
      </c>
      <c r="I634">
        <v>2.9849999999999999</v>
      </c>
      <c r="J634" s="2">
        <v>2.9849999999999999</v>
      </c>
      <c r="K634" t="str">
        <f>VLOOKUP(orders[[#This Row],[Customer ID]],'Customer Info'!$A:$I,2,FALSE)</f>
        <v>Faunie Brigham</v>
      </c>
      <c r="L634" t="str">
        <f>IF(VLOOKUP(orders[[#This Row],[Customer ID]],'Customer Info'!$A:$I,3,FALSE)=0, "N/A", VLOOKUP(orders[[#This Row],[Customer ID]],'Customer Info'!$A:$I,3,FALSE))</f>
        <v>fbrighamhg@blog.com</v>
      </c>
      <c r="M634" t="str">
        <f>IF(VLOOKUP(orders[[#This Row],[Customer ID]],'Customer Info'!$A:$I,4,FALSE)=0, "N/A", VLOOKUP(orders[[#This Row],[Customer ID]],'Customer Info'!$A:$I,4,FALSE))</f>
        <v>+353 (620) 657-2946</v>
      </c>
      <c r="N634" t="str">
        <f>VLOOKUP(orders[[#This Row],[Customer ID]],'Customer Info'!$A:$I,5,FALSE)</f>
        <v>7246 Green Pass</v>
      </c>
      <c r="O634" t="str">
        <f>VLOOKUP(orders[[#This Row],[Customer ID]],'Customer Info'!$A:$I,6,FALSE)</f>
        <v>Castlerea</v>
      </c>
      <c r="P634" t="str">
        <f>VLOOKUP(orders[[#This Row],[Customer ID]],'Customer Info'!$A:$I,7,FALSE)</f>
        <v>Ireland</v>
      </c>
      <c r="Q634" t="str">
        <f>VLOOKUP(orders[[#This Row],[Customer ID]],'Customer Info'!$A:$I,8,FALSE)</f>
        <v>F45</v>
      </c>
      <c r="R634" s="2" t="str">
        <f>VLOOKUP(orders[[#This Row],[Customer ID]],'Customer Info'!$A:$I,9,FALSE)</f>
        <v>Yes</v>
      </c>
    </row>
    <row r="635" spans="1:18" x14ac:dyDescent="0.2">
      <c r="A635" s="1" t="s">
        <v>1232</v>
      </c>
      <c r="B635" s="3">
        <v>44680</v>
      </c>
      <c r="C635" t="s">
        <v>1233</v>
      </c>
      <c r="D635" t="s">
        <v>40</v>
      </c>
      <c r="E635">
        <v>5</v>
      </c>
      <c r="F635" s="1" t="s">
        <v>6196</v>
      </c>
      <c r="G635" t="s">
        <v>6202</v>
      </c>
      <c r="H635">
        <v>2.5</v>
      </c>
      <c r="I635">
        <v>20.584999999999997</v>
      </c>
      <c r="J635" s="2">
        <v>102.92499999999998</v>
      </c>
      <c r="K635" t="str">
        <f>VLOOKUP(orders[[#This Row],[Customer ID]],'Customer Info'!$A:$I,2,FALSE)</f>
        <v>Faunie Brigham</v>
      </c>
      <c r="L635" t="str">
        <f>IF(VLOOKUP(orders[[#This Row],[Customer ID]],'Customer Info'!$A:$I,3,FALSE)=0, "N/A", VLOOKUP(orders[[#This Row],[Customer ID]],'Customer Info'!$A:$I,3,FALSE))</f>
        <v>fbrighamhg@blog.com</v>
      </c>
      <c r="M635" t="str">
        <f>IF(VLOOKUP(orders[[#This Row],[Customer ID]],'Customer Info'!$A:$I,4,FALSE)=0, "N/A", VLOOKUP(orders[[#This Row],[Customer ID]],'Customer Info'!$A:$I,4,FALSE))</f>
        <v>+353 (620) 657-2946</v>
      </c>
      <c r="N635" t="str">
        <f>VLOOKUP(orders[[#This Row],[Customer ID]],'Customer Info'!$A:$I,5,FALSE)</f>
        <v>7246 Green Pass</v>
      </c>
      <c r="O635" t="str">
        <f>VLOOKUP(orders[[#This Row],[Customer ID]],'Customer Info'!$A:$I,6,FALSE)</f>
        <v>Castlerea</v>
      </c>
      <c r="P635" t="str">
        <f>VLOOKUP(orders[[#This Row],[Customer ID]],'Customer Info'!$A:$I,7,FALSE)</f>
        <v>Ireland</v>
      </c>
      <c r="Q635" t="str">
        <f>VLOOKUP(orders[[#This Row],[Customer ID]],'Customer Info'!$A:$I,8,FALSE)</f>
        <v>F45</v>
      </c>
      <c r="R635" s="2" t="str">
        <f>VLOOKUP(orders[[#This Row],[Customer ID]],'Customer Info'!$A:$I,9,FALSE)</f>
        <v>Yes</v>
      </c>
    </row>
    <row r="636" spans="1:18" x14ac:dyDescent="0.2">
      <c r="A636" s="1" t="s">
        <v>1234</v>
      </c>
      <c r="B636" s="3">
        <v>44049</v>
      </c>
      <c r="C636" t="s">
        <v>1235</v>
      </c>
      <c r="D636" t="s">
        <v>181</v>
      </c>
      <c r="E636">
        <v>4</v>
      </c>
      <c r="F636" s="1" t="s">
        <v>6200</v>
      </c>
      <c r="G636" t="s">
        <v>6199</v>
      </c>
      <c r="H636">
        <v>0.5</v>
      </c>
      <c r="I636">
        <v>8.91</v>
      </c>
      <c r="J636" s="2">
        <v>35.64</v>
      </c>
      <c r="K636" t="str">
        <f>VLOOKUP(orders[[#This Row],[Customer ID]],'Customer Info'!$A:$I,2,FALSE)</f>
        <v>Marjorie Yoxen</v>
      </c>
      <c r="L636" t="str">
        <f>IF(VLOOKUP(orders[[#This Row],[Customer ID]],'Customer Info'!$A:$I,3,FALSE)=0, "N/A", VLOOKUP(orders[[#This Row],[Customer ID]],'Customer Info'!$A:$I,3,FALSE))</f>
        <v>myoxenhk@google.com</v>
      </c>
      <c r="M636" t="str">
        <f>IF(VLOOKUP(orders[[#This Row],[Customer ID]],'Customer Info'!$A:$I,4,FALSE)=0, "N/A", VLOOKUP(orders[[#This Row],[Customer ID]],'Customer Info'!$A:$I,4,FALSE))</f>
        <v>+1 (213) 241-8051</v>
      </c>
      <c r="N636" t="str">
        <f>VLOOKUP(orders[[#This Row],[Customer ID]],'Customer Info'!$A:$I,5,FALSE)</f>
        <v>84 Oak Valley Drive</v>
      </c>
      <c r="O636" t="str">
        <f>VLOOKUP(orders[[#This Row],[Customer ID]],'Customer Info'!$A:$I,6,FALSE)</f>
        <v>Los Angeles</v>
      </c>
      <c r="P636" t="str">
        <f>VLOOKUP(orders[[#This Row],[Customer ID]],'Customer Info'!$A:$I,7,FALSE)</f>
        <v>United States</v>
      </c>
      <c r="Q636">
        <f>VLOOKUP(orders[[#This Row],[Customer ID]],'Customer Info'!$A:$I,8,FALSE)</f>
        <v>90005</v>
      </c>
      <c r="R636" s="2" t="str">
        <f>VLOOKUP(orders[[#This Row],[Customer ID]],'Customer Info'!$A:$I,9,FALSE)</f>
        <v>No</v>
      </c>
    </row>
    <row r="637" spans="1:18" x14ac:dyDescent="0.2">
      <c r="A637" s="1" t="s">
        <v>1236</v>
      </c>
      <c r="B637" s="3">
        <v>43820</v>
      </c>
      <c r="C637" t="s">
        <v>1237</v>
      </c>
      <c r="D637" t="s">
        <v>194</v>
      </c>
      <c r="E637">
        <v>4</v>
      </c>
      <c r="F637" s="1" t="s">
        <v>6196</v>
      </c>
      <c r="G637" t="s">
        <v>6199</v>
      </c>
      <c r="H637">
        <v>1</v>
      </c>
      <c r="I637">
        <v>11.95</v>
      </c>
      <c r="J637" s="2">
        <v>47.8</v>
      </c>
      <c r="K637" t="str">
        <f>VLOOKUP(orders[[#This Row],[Customer ID]],'Customer Info'!$A:$I,2,FALSE)</f>
        <v>Gaspar McGavin</v>
      </c>
      <c r="L637" t="str">
        <f>IF(VLOOKUP(orders[[#This Row],[Customer ID]],'Customer Info'!$A:$I,3,FALSE)=0, "N/A", VLOOKUP(orders[[#This Row],[Customer ID]],'Customer Info'!$A:$I,3,FALSE))</f>
        <v>gmcgavinhl@histats.com</v>
      </c>
      <c r="M637" t="str">
        <f>IF(VLOOKUP(orders[[#This Row],[Customer ID]],'Customer Info'!$A:$I,4,FALSE)=0, "N/A", VLOOKUP(orders[[#This Row],[Customer ID]],'Customer Info'!$A:$I,4,FALSE))</f>
        <v>+1 (570) 745-7589</v>
      </c>
      <c r="N637" t="str">
        <f>VLOOKUP(orders[[#This Row],[Customer ID]],'Customer Info'!$A:$I,5,FALSE)</f>
        <v>573 Anhalt Park</v>
      </c>
      <c r="O637" t="str">
        <f>VLOOKUP(orders[[#This Row],[Customer ID]],'Customer Info'!$A:$I,6,FALSE)</f>
        <v>Wilkes Barre</v>
      </c>
      <c r="P637" t="str">
        <f>VLOOKUP(orders[[#This Row],[Customer ID]],'Customer Info'!$A:$I,7,FALSE)</f>
        <v>United States</v>
      </c>
      <c r="Q637">
        <f>VLOOKUP(orders[[#This Row],[Customer ID]],'Customer Info'!$A:$I,8,FALSE)</f>
        <v>18706</v>
      </c>
      <c r="R637" s="2" t="str">
        <f>VLOOKUP(orders[[#This Row],[Customer ID]],'Customer Info'!$A:$I,9,FALSE)</f>
        <v>No</v>
      </c>
    </row>
    <row r="638" spans="1:18" x14ac:dyDescent="0.2">
      <c r="A638" s="1" t="s">
        <v>1238</v>
      </c>
      <c r="B638" s="3">
        <v>43940</v>
      </c>
      <c r="C638" t="s">
        <v>1239</v>
      </c>
      <c r="D638" t="s">
        <v>101</v>
      </c>
      <c r="E638">
        <v>3</v>
      </c>
      <c r="F638" s="1" t="s">
        <v>6201</v>
      </c>
      <c r="G638" t="s">
        <v>6197</v>
      </c>
      <c r="H638">
        <v>1</v>
      </c>
      <c r="I638">
        <v>14.55</v>
      </c>
      <c r="J638" s="2">
        <v>43.650000000000006</v>
      </c>
      <c r="K638" t="str">
        <f>VLOOKUP(orders[[#This Row],[Customer ID]],'Customer Info'!$A:$I,2,FALSE)</f>
        <v>Lindy Uttermare</v>
      </c>
      <c r="L638" t="str">
        <f>IF(VLOOKUP(orders[[#This Row],[Customer ID]],'Customer Info'!$A:$I,3,FALSE)=0, "N/A", VLOOKUP(orders[[#This Row],[Customer ID]],'Customer Info'!$A:$I,3,FALSE))</f>
        <v>luttermarehm@engadget.com</v>
      </c>
      <c r="M638" t="str">
        <f>IF(VLOOKUP(orders[[#This Row],[Customer ID]],'Customer Info'!$A:$I,4,FALSE)=0, "N/A", VLOOKUP(orders[[#This Row],[Customer ID]],'Customer Info'!$A:$I,4,FALSE))</f>
        <v>+1 (817) 793-6871</v>
      </c>
      <c r="N638" t="str">
        <f>VLOOKUP(orders[[#This Row],[Customer ID]],'Customer Info'!$A:$I,5,FALSE)</f>
        <v>77 Lake View Road</v>
      </c>
      <c r="O638" t="str">
        <f>VLOOKUP(orders[[#This Row],[Customer ID]],'Customer Info'!$A:$I,6,FALSE)</f>
        <v>Denton</v>
      </c>
      <c r="P638" t="str">
        <f>VLOOKUP(orders[[#This Row],[Customer ID]],'Customer Info'!$A:$I,7,FALSE)</f>
        <v>United States</v>
      </c>
      <c r="Q638">
        <f>VLOOKUP(orders[[#This Row],[Customer ID]],'Customer Info'!$A:$I,8,FALSE)</f>
        <v>76205</v>
      </c>
      <c r="R638" s="2" t="str">
        <f>VLOOKUP(orders[[#This Row],[Customer ID]],'Customer Info'!$A:$I,9,FALSE)</f>
        <v>No</v>
      </c>
    </row>
    <row r="639" spans="1:18" x14ac:dyDescent="0.2">
      <c r="A639" s="1" t="s">
        <v>1240</v>
      </c>
      <c r="B639" s="3">
        <v>44578</v>
      </c>
      <c r="C639" t="s">
        <v>1241</v>
      </c>
      <c r="D639" t="s">
        <v>181</v>
      </c>
      <c r="E639">
        <v>4</v>
      </c>
      <c r="F639" s="1" t="s">
        <v>6200</v>
      </c>
      <c r="G639" t="s">
        <v>6199</v>
      </c>
      <c r="H639">
        <v>0.5</v>
      </c>
      <c r="I639">
        <v>8.91</v>
      </c>
      <c r="J639" s="2">
        <v>35.64</v>
      </c>
      <c r="K639" t="str">
        <f>VLOOKUP(orders[[#This Row],[Customer ID]],'Customer Info'!$A:$I,2,FALSE)</f>
        <v>Eal D'Ambrogio</v>
      </c>
      <c r="L639" t="str">
        <f>IF(VLOOKUP(orders[[#This Row],[Customer ID]],'Customer Info'!$A:$I,3,FALSE)=0, "N/A", VLOOKUP(orders[[#This Row],[Customer ID]],'Customer Info'!$A:$I,3,FALSE))</f>
        <v>edambrogiohn@techcrunch.com</v>
      </c>
      <c r="M639" t="str">
        <f>IF(VLOOKUP(orders[[#This Row],[Customer ID]],'Customer Info'!$A:$I,4,FALSE)=0, "N/A", VLOOKUP(orders[[#This Row],[Customer ID]],'Customer Info'!$A:$I,4,FALSE))</f>
        <v>+1 (816) 196-1729</v>
      </c>
      <c r="N639" t="str">
        <f>VLOOKUP(orders[[#This Row],[Customer ID]],'Customer Info'!$A:$I,5,FALSE)</f>
        <v>32 Darwin Court</v>
      </c>
      <c r="O639" t="str">
        <f>VLOOKUP(orders[[#This Row],[Customer ID]],'Customer Info'!$A:$I,6,FALSE)</f>
        <v>Lees Summit</v>
      </c>
      <c r="P639" t="str">
        <f>VLOOKUP(orders[[#This Row],[Customer ID]],'Customer Info'!$A:$I,7,FALSE)</f>
        <v>United States</v>
      </c>
      <c r="Q639">
        <f>VLOOKUP(orders[[#This Row],[Customer ID]],'Customer Info'!$A:$I,8,FALSE)</f>
        <v>64082</v>
      </c>
      <c r="R639" s="2" t="str">
        <f>VLOOKUP(orders[[#This Row],[Customer ID]],'Customer Info'!$A:$I,9,FALSE)</f>
        <v>Yes</v>
      </c>
    </row>
    <row r="640" spans="1:18" x14ac:dyDescent="0.2">
      <c r="A640" s="1" t="s">
        <v>1242</v>
      </c>
      <c r="B640" s="3">
        <v>43487</v>
      </c>
      <c r="C640" t="s">
        <v>1243</v>
      </c>
      <c r="D640" t="s">
        <v>137</v>
      </c>
      <c r="E640">
        <v>6</v>
      </c>
      <c r="F640" s="1" t="s">
        <v>6201</v>
      </c>
      <c r="G640" t="s">
        <v>6199</v>
      </c>
      <c r="H640">
        <v>1</v>
      </c>
      <c r="I640">
        <v>15.85</v>
      </c>
      <c r="J640" s="2">
        <v>95.1</v>
      </c>
      <c r="K640" t="str">
        <f>VLOOKUP(orders[[#This Row],[Customer ID]],'Customer Info'!$A:$I,2,FALSE)</f>
        <v>Carolee Winchcombe</v>
      </c>
      <c r="L640" t="str">
        <f>IF(VLOOKUP(orders[[#This Row],[Customer ID]],'Customer Info'!$A:$I,3,FALSE)=0, "N/A", VLOOKUP(orders[[#This Row],[Customer ID]],'Customer Info'!$A:$I,3,FALSE))</f>
        <v>cwinchcombeho@jiathis.com</v>
      </c>
      <c r="M640" t="str">
        <f>IF(VLOOKUP(orders[[#This Row],[Customer ID]],'Customer Info'!$A:$I,4,FALSE)=0, "N/A", VLOOKUP(orders[[#This Row],[Customer ID]],'Customer Info'!$A:$I,4,FALSE))</f>
        <v>+1 (501) 772-4397</v>
      </c>
      <c r="N640" t="str">
        <f>VLOOKUP(orders[[#This Row],[Customer ID]],'Customer Info'!$A:$I,5,FALSE)</f>
        <v>687 Bluestem Point</v>
      </c>
      <c r="O640" t="str">
        <f>VLOOKUP(orders[[#This Row],[Customer ID]],'Customer Info'!$A:$I,6,FALSE)</f>
        <v>Little Rock</v>
      </c>
      <c r="P640" t="str">
        <f>VLOOKUP(orders[[#This Row],[Customer ID]],'Customer Info'!$A:$I,7,FALSE)</f>
        <v>United States</v>
      </c>
      <c r="Q640">
        <f>VLOOKUP(orders[[#This Row],[Customer ID]],'Customer Info'!$A:$I,8,FALSE)</f>
        <v>72209</v>
      </c>
      <c r="R640" s="2" t="str">
        <f>VLOOKUP(orders[[#This Row],[Customer ID]],'Customer Info'!$A:$I,9,FALSE)</f>
        <v>Yes</v>
      </c>
    </row>
    <row r="641" spans="1:18" x14ac:dyDescent="0.2">
      <c r="A641" s="1" t="s">
        <v>1244</v>
      </c>
      <c r="B641" s="3">
        <v>43889</v>
      </c>
      <c r="C641" t="s">
        <v>1245</v>
      </c>
      <c r="D641" t="s">
        <v>117</v>
      </c>
      <c r="E641">
        <v>1</v>
      </c>
      <c r="F641" s="1" t="s">
        <v>6200</v>
      </c>
      <c r="G641" t="s">
        <v>6197</v>
      </c>
      <c r="H641">
        <v>2.5</v>
      </c>
      <c r="I641">
        <v>31.624999999999996</v>
      </c>
      <c r="J641" s="2">
        <v>31.624999999999996</v>
      </c>
      <c r="K641" t="str">
        <f>VLOOKUP(orders[[#This Row],[Customer ID]],'Customer Info'!$A:$I,2,FALSE)</f>
        <v>Benedikta Paumier</v>
      </c>
      <c r="L641" t="str">
        <f>IF(VLOOKUP(orders[[#This Row],[Customer ID]],'Customer Info'!$A:$I,3,FALSE)=0, "N/A", VLOOKUP(orders[[#This Row],[Customer ID]],'Customer Info'!$A:$I,3,FALSE))</f>
        <v>bpaumierhp@umn.edu</v>
      </c>
      <c r="M641" t="str">
        <f>IF(VLOOKUP(orders[[#This Row],[Customer ID]],'Customer Info'!$A:$I,4,FALSE)=0, "N/A", VLOOKUP(orders[[#This Row],[Customer ID]],'Customer Info'!$A:$I,4,FALSE))</f>
        <v>+353 (777) 856-8236</v>
      </c>
      <c r="N641" t="str">
        <f>VLOOKUP(orders[[#This Row],[Customer ID]],'Customer Info'!$A:$I,5,FALSE)</f>
        <v>319 Carioca Alley</v>
      </c>
      <c r="O641" t="str">
        <f>VLOOKUP(orders[[#This Row],[Customer ID]],'Customer Info'!$A:$I,6,FALSE)</f>
        <v>Ballisodare</v>
      </c>
      <c r="P641" t="str">
        <f>VLOOKUP(orders[[#This Row],[Customer ID]],'Customer Info'!$A:$I,7,FALSE)</f>
        <v>Ireland</v>
      </c>
      <c r="Q641" t="str">
        <f>VLOOKUP(orders[[#This Row],[Customer ID]],'Customer Info'!$A:$I,8,FALSE)</f>
        <v>E45</v>
      </c>
      <c r="R641" s="2" t="str">
        <f>VLOOKUP(orders[[#This Row],[Customer ID]],'Customer Info'!$A:$I,9,FALSE)</f>
        <v>Yes</v>
      </c>
    </row>
    <row r="642" spans="1:18" x14ac:dyDescent="0.2">
      <c r="A642" s="1" t="s">
        <v>1246</v>
      </c>
      <c r="B642" s="3">
        <v>43684</v>
      </c>
      <c r="C642" t="s">
        <v>1247</v>
      </c>
      <c r="D642" t="s">
        <v>176</v>
      </c>
      <c r="E642">
        <v>3</v>
      </c>
      <c r="F642" s="1" t="s">
        <v>6198</v>
      </c>
      <c r="G642" t="s">
        <v>6197</v>
      </c>
      <c r="H642">
        <v>2.5</v>
      </c>
      <c r="I642">
        <v>25.874999999999996</v>
      </c>
      <c r="J642" s="2">
        <v>77.624999999999986</v>
      </c>
      <c r="K642" t="str">
        <f>VLOOKUP(orders[[#This Row],[Customer ID]],'Customer Info'!$A:$I,2,FALSE)</f>
        <v>Neville Piatto</v>
      </c>
      <c r="L642" t="str">
        <f>IF(VLOOKUP(orders[[#This Row],[Customer ID]],'Customer Info'!$A:$I,3,FALSE)=0, "N/A", VLOOKUP(orders[[#This Row],[Customer ID]],'Customer Info'!$A:$I,3,FALSE))</f>
        <v>N/A</v>
      </c>
      <c r="M642" t="str">
        <f>IF(VLOOKUP(orders[[#This Row],[Customer ID]],'Customer Info'!$A:$I,4,FALSE)=0, "N/A", VLOOKUP(orders[[#This Row],[Customer ID]],'Customer Info'!$A:$I,4,FALSE))</f>
        <v>+353 (573) 561-9754</v>
      </c>
      <c r="N642" t="str">
        <f>VLOOKUP(orders[[#This Row],[Customer ID]],'Customer Info'!$A:$I,5,FALSE)</f>
        <v>118 Vermont Junction</v>
      </c>
      <c r="O642" t="str">
        <f>VLOOKUP(orders[[#This Row],[Customer ID]],'Customer Info'!$A:$I,6,FALSE)</f>
        <v>Daingean</v>
      </c>
      <c r="P642" t="str">
        <f>VLOOKUP(orders[[#This Row],[Customer ID]],'Customer Info'!$A:$I,7,FALSE)</f>
        <v>Ireland</v>
      </c>
      <c r="Q642" t="str">
        <f>VLOOKUP(orders[[#This Row],[Customer ID]],'Customer Info'!$A:$I,8,FALSE)</f>
        <v>E91</v>
      </c>
      <c r="R642" s="2" t="str">
        <f>VLOOKUP(orders[[#This Row],[Customer ID]],'Customer Info'!$A:$I,9,FALSE)</f>
        <v>Yes</v>
      </c>
    </row>
    <row r="643" spans="1:18" x14ac:dyDescent="0.2">
      <c r="A643" s="1" t="s">
        <v>1248</v>
      </c>
      <c r="B643" s="3">
        <v>44331</v>
      </c>
      <c r="C643" t="s">
        <v>1249</v>
      </c>
      <c r="D643" t="s">
        <v>43</v>
      </c>
      <c r="E643">
        <v>1</v>
      </c>
      <c r="F643" s="1" t="s">
        <v>6201</v>
      </c>
      <c r="G643" t="s">
        <v>6202</v>
      </c>
      <c r="H643">
        <v>0.2</v>
      </c>
      <c r="I643">
        <v>3.8849999999999998</v>
      </c>
      <c r="J643" s="2">
        <v>3.8849999999999998</v>
      </c>
      <c r="K643" t="str">
        <f>VLOOKUP(orders[[#This Row],[Customer ID]],'Customer Info'!$A:$I,2,FALSE)</f>
        <v>Jeno Capey</v>
      </c>
      <c r="L643" t="str">
        <f>IF(VLOOKUP(orders[[#This Row],[Customer ID]],'Customer Info'!$A:$I,3,FALSE)=0, "N/A", VLOOKUP(orders[[#This Row],[Customer ID]],'Customer Info'!$A:$I,3,FALSE))</f>
        <v>jcapeyhr@bravesites.com</v>
      </c>
      <c r="M643" t="str">
        <f>IF(VLOOKUP(orders[[#This Row],[Customer ID]],'Customer Info'!$A:$I,4,FALSE)=0, "N/A", VLOOKUP(orders[[#This Row],[Customer ID]],'Customer Info'!$A:$I,4,FALSE))</f>
        <v>+1 (814) 974-7878</v>
      </c>
      <c r="N643" t="str">
        <f>VLOOKUP(orders[[#This Row],[Customer ID]],'Customer Info'!$A:$I,5,FALSE)</f>
        <v>9 Evergreen Circle</v>
      </c>
      <c r="O643" t="str">
        <f>VLOOKUP(orders[[#This Row],[Customer ID]],'Customer Info'!$A:$I,6,FALSE)</f>
        <v>Erie</v>
      </c>
      <c r="P643" t="str">
        <f>VLOOKUP(orders[[#This Row],[Customer ID]],'Customer Info'!$A:$I,7,FALSE)</f>
        <v>United States</v>
      </c>
      <c r="Q643">
        <f>VLOOKUP(orders[[#This Row],[Customer ID]],'Customer Info'!$A:$I,8,FALSE)</f>
        <v>16534</v>
      </c>
      <c r="R643" s="2" t="str">
        <f>VLOOKUP(orders[[#This Row],[Customer ID]],'Customer Info'!$A:$I,9,FALSE)</f>
        <v>Yes</v>
      </c>
    </row>
    <row r="644" spans="1:18" x14ac:dyDescent="0.2">
      <c r="A644" s="1" t="s">
        <v>1250</v>
      </c>
      <c r="B644" s="3">
        <v>44547</v>
      </c>
      <c r="C644" t="s">
        <v>1251</v>
      </c>
      <c r="D644" t="s">
        <v>15</v>
      </c>
      <c r="E644">
        <v>5</v>
      </c>
      <c r="F644" s="1" t="s">
        <v>6196</v>
      </c>
      <c r="G644" t="s">
        <v>6199</v>
      </c>
      <c r="H644">
        <v>2.5</v>
      </c>
      <c r="I644">
        <v>27.484999999999996</v>
      </c>
      <c r="J644" s="2">
        <v>137.42499999999998</v>
      </c>
      <c r="K644" t="str">
        <f>VLOOKUP(orders[[#This Row],[Customer ID]],'Customer Info'!$A:$I,2,FALSE)</f>
        <v>Tuckie Mathonnet</v>
      </c>
      <c r="L644" t="str">
        <f>IF(VLOOKUP(orders[[#This Row],[Customer ID]],'Customer Info'!$A:$I,3,FALSE)=0, "N/A", VLOOKUP(orders[[#This Row],[Customer ID]],'Customer Info'!$A:$I,3,FALSE))</f>
        <v>tmathonneti0@google.co.jp</v>
      </c>
      <c r="M644" t="str">
        <f>IF(VLOOKUP(orders[[#This Row],[Customer ID]],'Customer Info'!$A:$I,4,FALSE)=0, "N/A", VLOOKUP(orders[[#This Row],[Customer ID]],'Customer Info'!$A:$I,4,FALSE))</f>
        <v>+1 (614) 781-0396</v>
      </c>
      <c r="N644" t="str">
        <f>VLOOKUP(orders[[#This Row],[Customer ID]],'Customer Info'!$A:$I,5,FALSE)</f>
        <v>407 Roth Circle</v>
      </c>
      <c r="O644" t="str">
        <f>VLOOKUP(orders[[#This Row],[Customer ID]],'Customer Info'!$A:$I,6,FALSE)</f>
        <v>Columbus</v>
      </c>
      <c r="P644" t="str">
        <f>VLOOKUP(orders[[#This Row],[Customer ID]],'Customer Info'!$A:$I,7,FALSE)</f>
        <v>United States</v>
      </c>
      <c r="Q644">
        <f>VLOOKUP(orders[[#This Row],[Customer ID]],'Customer Info'!$A:$I,8,FALSE)</f>
        <v>43240</v>
      </c>
      <c r="R644" s="2" t="str">
        <f>VLOOKUP(orders[[#This Row],[Customer ID]],'Customer Info'!$A:$I,9,FALSE)</f>
        <v>No</v>
      </c>
    </row>
    <row r="645" spans="1:18" x14ac:dyDescent="0.2">
      <c r="A645" s="1" t="s">
        <v>1252</v>
      </c>
      <c r="B645" s="3">
        <v>44448</v>
      </c>
      <c r="C645" t="s">
        <v>1253</v>
      </c>
      <c r="D645" t="s">
        <v>194</v>
      </c>
      <c r="E645">
        <v>3</v>
      </c>
      <c r="F645" s="1" t="s">
        <v>6196</v>
      </c>
      <c r="G645" t="s">
        <v>6199</v>
      </c>
      <c r="H645">
        <v>1</v>
      </c>
      <c r="I645">
        <v>11.95</v>
      </c>
      <c r="J645" s="2">
        <v>35.849999999999994</v>
      </c>
      <c r="K645" t="str">
        <f>VLOOKUP(orders[[#This Row],[Customer ID]],'Customer Info'!$A:$I,2,FALSE)</f>
        <v>Yardley Basill</v>
      </c>
      <c r="L645" t="str">
        <f>IF(VLOOKUP(orders[[#This Row],[Customer ID]],'Customer Info'!$A:$I,3,FALSE)=0, "N/A", VLOOKUP(orders[[#This Row],[Customer ID]],'Customer Info'!$A:$I,3,FALSE))</f>
        <v>ybasillht@theguardian.com</v>
      </c>
      <c r="M645" t="str">
        <f>IF(VLOOKUP(orders[[#This Row],[Customer ID]],'Customer Info'!$A:$I,4,FALSE)=0, "N/A", VLOOKUP(orders[[#This Row],[Customer ID]],'Customer Info'!$A:$I,4,FALSE))</f>
        <v>+1 (412) 297-2806</v>
      </c>
      <c r="N645" t="str">
        <f>VLOOKUP(orders[[#This Row],[Customer ID]],'Customer Info'!$A:$I,5,FALSE)</f>
        <v>10675 Loomis Place</v>
      </c>
      <c r="O645" t="str">
        <f>VLOOKUP(orders[[#This Row],[Customer ID]],'Customer Info'!$A:$I,6,FALSE)</f>
        <v>Pittsburgh</v>
      </c>
      <c r="P645" t="str">
        <f>VLOOKUP(orders[[#This Row],[Customer ID]],'Customer Info'!$A:$I,7,FALSE)</f>
        <v>United States</v>
      </c>
      <c r="Q645">
        <f>VLOOKUP(orders[[#This Row],[Customer ID]],'Customer Info'!$A:$I,8,FALSE)</f>
        <v>15255</v>
      </c>
      <c r="R645" s="2" t="str">
        <f>VLOOKUP(orders[[#This Row],[Customer ID]],'Customer Info'!$A:$I,9,FALSE)</f>
        <v>Yes</v>
      </c>
    </row>
    <row r="646" spans="1:18" x14ac:dyDescent="0.2">
      <c r="A646" s="1" t="s">
        <v>1254</v>
      </c>
      <c r="B646" s="3">
        <v>43880</v>
      </c>
      <c r="C646" t="s">
        <v>1255</v>
      </c>
      <c r="D646" t="s">
        <v>69</v>
      </c>
      <c r="E646">
        <v>2</v>
      </c>
      <c r="F646" s="1" t="s">
        <v>6200</v>
      </c>
      <c r="G646" t="s">
        <v>6197</v>
      </c>
      <c r="H646">
        <v>0.2</v>
      </c>
      <c r="I646">
        <v>4.125</v>
      </c>
      <c r="J646" s="2">
        <v>8.25</v>
      </c>
      <c r="K646" t="str">
        <f>VLOOKUP(orders[[#This Row],[Customer ID]],'Customer Info'!$A:$I,2,FALSE)</f>
        <v>Maggy Baistow</v>
      </c>
      <c r="L646" t="str">
        <f>IF(VLOOKUP(orders[[#This Row],[Customer ID]],'Customer Info'!$A:$I,3,FALSE)=0, "N/A", VLOOKUP(orders[[#This Row],[Customer ID]],'Customer Info'!$A:$I,3,FALSE))</f>
        <v>mbaistowhu@i2i.jp</v>
      </c>
      <c r="M646" t="str">
        <f>IF(VLOOKUP(orders[[#This Row],[Customer ID]],'Customer Info'!$A:$I,4,FALSE)=0, "N/A", VLOOKUP(orders[[#This Row],[Customer ID]],'Customer Info'!$A:$I,4,FALSE))</f>
        <v>+44 (876) 508-3376</v>
      </c>
      <c r="N646" t="str">
        <f>VLOOKUP(orders[[#This Row],[Customer ID]],'Customer Info'!$A:$I,5,FALSE)</f>
        <v>9531 Dexter Drive</v>
      </c>
      <c r="O646" t="str">
        <f>VLOOKUP(orders[[#This Row],[Customer ID]],'Customer Info'!$A:$I,6,FALSE)</f>
        <v>Ford</v>
      </c>
      <c r="P646" t="str">
        <f>VLOOKUP(orders[[#This Row],[Customer ID]],'Customer Info'!$A:$I,7,FALSE)</f>
        <v>United Kingdom</v>
      </c>
      <c r="Q646" t="str">
        <f>VLOOKUP(orders[[#This Row],[Customer ID]],'Customer Info'!$A:$I,8,FALSE)</f>
        <v>GL54</v>
      </c>
      <c r="R646" s="2" t="str">
        <f>VLOOKUP(orders[[#This Row],[Customer ID]],'Customer Info'!$A:$I,9,FALSE)</f>
        <v>Yes</v>
      </c>
    </row>
    <row r="647" spans="1:18" x14ac:dyDescent="0.2">
      <c r="A647" s="1" t="s">
        <v>1256</v>
      </c>
      <c r="B647" s="3">
        <v>44011</v>
      </c>
      <c r="C647" t="s">
        <v>1257</v>
      </c>
      <c r="D647" t="s">
        <v>35</v>
      </c>
      <c r="E647">
        <v>3</v>
      </c>
      <c r="F647" s="1" t="s">
        <v>6200</v>
      </c>
      <c r="G647" t="s">
        <v>6199</v>
      </c>
      <c r="H647">
        <v>2.5</v>
      </c>
      <c r="I647">
        <v>34.154999999999994</v>
      </c>
      <c r="J647" s="2">
        <v>102.46499999999997</v>
      </c>
      <c r="K647" t="str">
        <f>VLOOKUP(orders[[#This Row],[Customer ID]],'Customer Info'!$A:$I,2,FALSE)</f>
        <v>Courtney Pallant</v>
      </c>
      <c r="L647" t="str">
        <f>IF(VLOOKUP(orders[[#This Row],[Customer ID]],'Customer Info'!$A:$I,3,FALSE)=0, "N/A", VLOOKUP(orders[[#This Row],[Customer ID]],'Customer Info'!$A:$I,3,FALSE))</f>
        <v>cpallanthv@typepad.com</v>
      </c>
      <c r="M647" t="str">
        <f>IF(VLOOKUP(orders[[#This Row],[Customer ID]],'Customer Info'!$A:$I,4,FALSE)=0, "N/A", VLOOKUP(orders[[#This Row],[Customer ID]],'Customer Info'!$A:$I,4,FALSE))</f>
        <v>N/A</v>
      </c>
      <c r="N647" t="str">
        <f>VLOOKUP(orders[[#This Row],[Customer ID]],'Customer Info'!$A:$I,5,FALSE)</f>
        <v>117 American Ash Crossing</v>
      </c>
      <c r="O647" t="str">
        <f>VLOOKUP(orders[[#This Row],[Customer ID]],'Customer Info'!$A:$I,6,FALSE)</f>
        <v>Dallas</v>
      </c>
      <c r="P647" t="str">
        <f>VLOOKUP(orders[[#This Row],[Customer ID]],'Customer Info'!$A:$I,7,FALSE)</f>
        <v>United States</v>
      </c>
      <c r="Q647">
        <f>VLOOKUP(orders[[#This Row],[Customer ID]],'Customer Info'!$A:$I,8,FALSE)</f>
        <v>75260</v>
      </c>
      <c r="R647" s="2" t="str">
        <f>VLOOKUP(orders[[#This Row],[Customer ID]],'Customer Info'!$A:$I,9,FALSE)</f>
        <v>Yes</v>
      </c>
    </row>
    <row r="648" spans="1:18" x14ac:dyDescent="0.2">
      <c r="A648" s="1" t="s">
        <v>1258</v>
      </c>
      <c r="B648" s="3">
        <v>44694</v>
      </c>
      <c r="C648" t="s">
        <v>1259</v>
      </c>
      <c r="D648" t="s">
        <v>40</v>
      </c>
      <c r="E648">
        <v>2</v>
      </c>
      <c r="F648" s="1" t="s">
        <v>6196</v>
      </c>
      <c r="G648" t="s">
        <v>6202</v>
      </c>
      <c r="H648">
        <v>2.5</v>
      </c>
      <c r="I648">
        <v>20.584999999999997</v>
      </c>
      <c r="J648" s="2">
        <v>41.169999999999995</v>
      </c>
      <c r="K648" t="str">
        <f>VLOOKUP(orders[[#This Row],[Customer ID]],'Customer Info'!$A:$I,2,FALSE)</f>
        <v>Marne Mingey</v>
      </c>
      <c r="L648" t="str">
        <f>IF(VLOOKUP(orders[[#This Row],[Customer ID]],'Customer Info'!$A:$I,3,FALSE)=0, "N/A", VLOOKUP(orders[[#This Row],[Customer ID]],'Customer Info'!$A:$I,3,FALSE))</f>
        <v>N/A</v>
      </c>
      <c r="M648" t="str">
        <f>IF(VLOOKUP(orders[[#This Row],[Customer ID]],'Customer Info'!$A:$I,4,FALSE)=0, "N/A", VLOOKUP(orders[[#This Row],[Customer ID]],'Customer Info'!$A:$I,4,FALSE))</f>
        <v>+1 (786) 445-8879</v>
      </c>
      <c r="N648" t="str">
        <f>VLOOKUP(orders[[#This Row],[Customer ID]],'Customer Info'!$A:$I,5,FALSE)</f>
        <v>7 South Parkway</v>
      </c>
      <c r="O648" t="str">
        <f>VLOOKUP(orders[[#This Row],[Customer ID]],'Customer Info'!$A:$I,6,FALSE)</f>
        <v>Miami</v>
      </c>
      <c r="P648" t="str">
        <f>VLOOKUP(orders[[#This Row],[Customer ID]],'Customer Info'!$A:$I,7,FALSE)</f>
        <v>United States</v>
      </c>
      <c r="Q648">
        <f>VLOOKUP(orders[[#This Row],[Customer ID]],'Customer Info'!$A:$I,8,FALSE)</f>
        <v>33233</v>
      </c>
      <c r="R648" s="2" t="str">
        <f>VLOOKUP(orders[[#This Row],[Customer ID]],'Customer Info'!$A:$I,9,FALSE)</f>
        <v>No</v>
      </c>
    </row>
    <row r="649" spans="1:18" x14ac:dyDescent="0.2">
      <c r="A649" s="1" t="s">
        <v>1260</v>
      </c>
      <c r="B649" s="3">
        <v>44106</v>
      </c>
      <c r="C649" t="s">
        <v>1261</v>
      </c>
      <c r="D649" t="s">
        <v>123</v>
      </c>
      <c r="E649">
        <v>3</v>
      </c>
      <c r="F649" s="1" t="s">
        <v>6198</v>
      </c>
      <c r="G649" t="s">
        <v>6202</v>
      </c>
      <c r="H649">
        <v>2.5</v>
      </c>
      <c r="I649">
        <v>22.884999999999998</v>
      </c>
      <c r="J649" s="2">
        <v>68.655000000000001</v>
      </c>
      <c r="K649" t="str">
        <f>VLOOKUP(orders[[#This Row],[Customer ID]],'Customer Info'!$A:$I,2,FALSE)</f>
        <v>Denny O' Ronan</v>
      </c>
      <c r="L649" t="str">
        <f>IF(VLOOKUP(orders[[#This Row],[Customer ID]],'Customer Info'!$A:$I,3,FALSE)=0, "N/A", VLOOKUP(orders[[#This Row],[Customer ID]],'Customer Info'!$A:$I,3,FALSE))</f>
        <v>dohx@redcross.org</v>
      </c>
      <c r="M649" t="str">
        <f>IF(VLOOKUP(orders[[#This Row],[Customer ID]],'Customer Info'!$A:$I,4,FALSE)=0, "N/A", VLOOKUP(orders[[#This Row],[Customer ID]],'Customer Info'!$A:$I,4,FALSE))</f>
        <v>+1 (325) 276-3690</v>
      </c>
      <c r="N649" t="str">
        <f>VLOOKUP(orders[[#This Row],[Customer ID]],'Customer Info'!$A:$I,5,FALSE)</f>
        <v>92 Kingsford Court</v>
      </c>
      <c r="O649" t="str">
        <f>VLOOKUP(orders[[#This Row],[Customer ID]],'Customer Info'!$A:$I,6,FALSE)</f>
        <v>San Angelo</v>
      </c>
      <c r="P649" t="str">
        <f>VLOOKUP(orders[[#This Row],[Customer ID]],'Customer Info'!$A:$I,7,FALSE)</f>
        <v>United States</v>
      </c>
      <c r="Q649">
        <f>VLOOKUP(orders[[#This Row],[Customer ID]],'Customer Info'!$A:$I,8,FALSE)</f>
        <v>76905</v>
      </c>
      <c r="R649" s="2" t="str">
        <f>VLOOKUP(orders[[#This Row],[Customer ID]],'Customer Info'!$A:$I,9,FALSE)</f>
        <v>Yes</v>
      </c>
    </row>
    <row r="650" spans="1:18" x14ac:dyDescent="0.2">
      <c r="A650" s="1" t="s">
        <v>1262</v>
      </c>
      <c r="B650" s="3">
        <v>44532</v>
      </c>
      <c r="C650" t="s">
        <v>1263</v>
      </c>
      <c r="D650" t="s">
        <v>32</v>
      </c>
      <c r="E650">
        <v>1</v>
      </c>
      <c r="F650" s="1" t="s">
        <v>6198</v>
      </c>
      <c r="G650" t="s">
        <v>6202</v>
      </c>
      <c r="H650">
        <v>1</v>
      </c>
      <c r="I650">
        <v>9.9499999999999993</v>
      </c>
      <c r="J650" s="2">
        <v>9.9499999999999993</v>
      </c>
      <c r="K650" t="str">
        <f>VLOOKUP(orders[[#This Row],[Customer ID]],'Customer Info'!$A:$I,2,FALSE)</f>
        <v>Dottie Rallin</v>
      </c>
      <c r="L650" t="str">
        <f>IF(VLOOKUP(orders[[#This Row],[Customer ID]],'Customer Info'!$A:$I,3,FALSE)=0, "N/A", VLOOKUP(orders[[#This Row],[Customer ID]],'Customer Info'!$A:$I,3,FALSE))</f>
        <v>drallinhy@howstuffworks.com</v>
      </c>
      <c r="M650" t="str">
        <f>IF(VLOOKUP(orders[[#This Row],[Customer ID]],'Customer Info'!$A:$I,4,FALSE)=0, "N/A", VLOOKUP(orders[[#This Row],[Customer ID]],'Customer Info'!$A:$I,4,FALSE))</f>
        <v>+1 (518) 981-1531</v>
      </c>
      <c r="N650" t="str">
        <f>VLOOKUP(orders[[#This Row],[Customer ID]],'Customer Info'!$A:$I,5,FALSE)</f>
        <v>13617 Harbort Lane</v>
      </c>
      <c r="O650" t="str">
        <f>VLOOKUP(orders[[#This Row],[Customer ID]],'Customer Info'!$A:$I,6,FALSE)</f>
        <v>Albany</v>
      </c>
      <c r="P650" t="str">
        <f>VLOOKUP(orders[[#This Row],[Customer ID]],'Customer Info'!$A:$I,7,FALSE)</f>
        <v>United States</v>
      </c>
      <c r="Q650">
        <f>VLOOKUP(orders[[#This Row],[Customer ID]],'Customer Info'!$A:$I,8,FALSE)</f>
        <v>12205</v>
      </c>
      <c r="R650" s="2" t="str">
        <f>VLOOKUP(orders[[#This Row],[Customer ID]],'Customer Info'!$A:$I,9,FALSE)</f>
        <v>Yes</v>
      </c>
    </row>
    <row r="651" spans="1:18" x14ac:dyDescent="0.2">
      <c r="A651" s="1" t="s">
        <v>1264</v>
      </c>
      <c r="B651" s="3">
        <v>44502</v>
      </c>
      <c r="C651" t="s">
        <v>1265</v>
      </c>
      <c r="D651" t="s">
        <v>88</v>
      </c>
      <c r="E651">
        <v>3</v>
      </c>
      <c r="F651" s="1" t="s">
        <v>6201</v>
      </c>
      <c r="G651" t="s">
        <v>6199</v>
      </c>
      <c r="H651">
        <v>0.5</v>
      </c>
      <c r="I651">
        <v>9.51</v>
      </c>
      <c r="J651" s="2">
        <v>28.53</v>
      </c>
      <c r="K651" t="str">
        <f>VLOOKUP(orders[[#This Row],[Customer ID]],'Customer Info'!$A:$I,2,FALSE)</f>
        <v>Ardith Chill</v>
      </c>
      <c r="L651" t="str">
        <f>IF(VLOOKUP(orders[[#This Row],[Customer ID]],'Customer Info'!$A:$I,3,FALSE)=0, "N/A", VLOOKUP(orders[[#This Row],[Customer ID]],'Customer Info'!$A:$I,3,FALSE))</f>
        <v>achillhz@epa.gov</v>
      </c>
      <c r="M651" t="str">
        <f>IF(VLOOKUP(orders[[#This Row],[Customer ID]],'Customer Info'!$A:$I,4,FALSE)=0, "N/A", VLOOKUP(orders[[#This Row],[Customer ID]],'Customer Info'!$A:$I,4,FALSE))</f>
        <v>+44 (411) 344-1320</v>
      </c>
      <c r="N651" t="str">
        <f>VLOOKUP(orders[[#This Row],[Customer ID]],'Customer Info'!$A:$I,5,FALSE)</f>
        <v>677 Bartillon Avenue</v>
      </c>
      <c r="O651" t="str">
        <f>VLOOKUP(orders[[#This Row],[Customer ID]],'Customer Info'!$A:$I,6,FALSE)</f>
        <v>Thorpe</v>
      </c>
      <c r="P651" t="str">
        <f>VLOOKUP(orders[[#This Row],[Customer ID]],'Customer Info'!$A:$I,7,FALSE)</f>
        <v>United Kingdom</v>
      </c>
      <c r="Q651" t="str">
        <f>VLOOKUP(orders[[#This Row],[Customer ID]],'Customer Info'!$A:$I,8,FALSE)</f>
        <v>BD23</v>
      </c>
      <c r="R651" s="2" t="str">
        <f>VLOOKUP(orders[[#This Row],[Customer ID]],'Customer Info'!$A:$I,9,FALSE)</f>
        <v>Yes</v>
      </c>
    </row>
    <row r="652" spans="1:18" x14ac:dyDescent="0.2">
      <c r="A652" s="1" t="s">
        <v>1266</v>
      </c>
      <c r="B652" s="3">
        <v>43884</v>
      </c>
      <c r="C652" t="s">
        <v>1251</v>
      </c>
      <c r="D652" t="s">
        <v>106</v>
      </c>
      <c r="E652">
        <v>6</v>
      </c>
      <c r="F652" s="1" t="s">
        <v>6196</v>
      </c>
      <c r="G652" t="s">
        <v>6202</v>
      </c>
      <c r="H652">
        <v>0.2</v>
      </c>
      <c r="I652">
        <v>2.6849999999999996</v>
      </c>
      <c r="J652" s="2">
        <v>16.11</v>
      </c>
      <c r="K652" t="str">
        <f>VLOOKUP(orders[[#This Row],[Customer ID]],'Customer Info'!$A:$I,2,FALSE)</f>
        <v>Tuckie Mathonnet</v>
      </c>
      <c r="L652" t="str">
        <f>IF(VLOOKUP(orders[[#This Row],[Customer ID]],'Customer Info'!$A:$I,3,FALSE)=0, "N/A", VLOOKUP(orders[[#This Row],[Customer ID]],'Customer Info'!$A:$I,3,FALSE))</f>
        <v>tmathonneti0@google.co.jp</v>
      </c>
      <c r="M652" t="str">
        <f>IF(VLOOKUP(orders[[#This Row],[Customer ID]],'Customer Info'!$A:$I,4,FALSE)=0, "N/A", VLOOKUP(orders[[#This Row],[Customer ID]],'Customer Info'!$A:$I,4,FALSE))</f>
        <v>+1 (614) 781-0396</v>
      </c>
      <c r="N652" t="str">
        <f>VLOOKUP(orders[[#This Row],[Customer ID]],'Customer Info'!$A:$I,5,FALSE)</f>
        <v>407 Roth Circle</v>
      </c>
      <c r="O652" t="str">
        <f>VLOOKUP(orders[[#This Row],[Customer ID]],'Customer Info'!$A:$I,6,FALSE)</f>
        <v>Columbus</v>
      </c>
      <c r="P652" t="str">
        <f>VLOOKUP(orders[[#This Row],[Customer ID]],'Customer Info'!$A:$I,7,FALSE)</f>
        <v>United States</v>
      </c>
      <c r="Q652">
        <f>VLOOKUP(orders[[#This Row],[Customer ID]],'Customer Info'!$A:$I,8,FALSE)</f>
        <v>43240</v>
      </c>
      <c r="R652" s="2" t="str">
        <f>VLOOKUP(orders[[#This Row],[Customer ID]],'Customer Info'!$A:$I,9,FALSE)</f>
        <v>No</v>
      </c>
    </row>
    <row r="653" spans="1:18" x14ac:dyDescent="0.2">
      <c r="A653" s="1" t="s">
        <v>1267</v>
      </c>
      <c r="B653" s="3">
        <v>44015</v>
      </c>
      <c r="C653" t="s">
        <v>1268</v>
      </c>
      <c r="D653" t="s">
        <v>137</v>
      </c>
      <c r="E653">
        <v>6</v>
      </c>
      <c r="F653" s="1" t="s">
        <v>6201</v>
      </c>
      <c r="G653" t="s">
        <v>6199</v>
      </c>
      <c r="H653">
        <v>1</v>
      </c>
      <c r="I653">
        <v>15.85</v>
      </c>
      <c r="J653" s="2">
        <v>95.1</v>
      </c>
      <c r="K653" t="str">
        <f>VLOOKUP(orders[[#This Row],[Customer ID]],'Customer Info'!$A:$I,2,FALSE)</f>
        <v>Charmane Denys</v>
      </c>
      <c r="L653" t="str">
        <f>IF(VLOOKUP(orders[[#This Row],[Customer ID]],'Customer Info'!$A:$I,3,FALSE)=0, "N/A", VLOOKUP(orders[[#This Row],[Customer ID]],'Customer Info'!$A:$I,3,FALSE))</f>
        <v>cdenysi1@is.gd</v>
      </c>
      <c r="M653" t="str">
        <f>IF(VLOOKUP(orders[[#This Row],[Customer ID]],'Customer Info'!$A:$I,4,FALSE)=0, "N/A", VLOOKUP(orders[[#This Row],[Customer ID]],'Customer Info'!$A:$I,4,FALSE))</f>
        <v>+44 (341) 297-2539</v>
      </c>
      <c r="N653" t="str">
        <f>VLOOKUP(orders[[#This Row],[Customer ID]],'Customer Info'!$A:$I,5,FALSE)</f>
        <v>480 Shopko Street</v>
      </c>
      <c r="O653" t="str">
        <f>VLOOKUP(orders[[#This Row],[Customer ID]],'Customer Info'!$A:$I,6,FALSE)</f>
        <v>Carlton</v>
      </c>
      <c r="P653" t="str">
        <f>VLOOKUP(orders[[#This Row],[Customer ID]],'Customer Info'!$A:$I,7,FALSE)</f>
        <v>United Kingdom</v>
      </c>
      <c r="Q653" t="str">
        <f>VLOOKUP(orders[[#This Row],[Customer ID]],'Customer Info'!$A:$I,8,FALSE)</f>
        <v>DL8</v>
      </c>
      <c r="R653" s="2" t="str">
        <f>VLOOKUP(orders[[#This Row],[Customer ID]],'Customer Info'!$A:$I,9,FALSE)</f>
        <v>No</v>
      </c>
    </row>
    <row r="654" spans="1:18" x14ac:dyDescent="0.2">
      <c r="A654" s="1" t="s">
        <v>1269</v>
      </c>
      <c r="B654" s="3">
        <v>43507</v>
      </c>
      <c r="C654" t="s">
        <v>1270</v>
      </c>
      <c r="D654" t="s">
        <v>151</v>
      </c>
      <c r="E654">
        <v>1</v>
      </c>
      <c r="F654" s="1" t="s">
        <v>6196</v>
      </c>
      <c r="G654" t="s">
        <v>6202</v>
      </c>
      <c r="H654">
        <v>0.5</v>
      </c>
      <c r="I654">
        <v>5.3699999999999992</v>
      </c>
      <c r="J654" s="2">
        <v>5.3699999999999992</v>
      </c>
      <c r="K654" t="str">
        <f>VLOOKUP(orders[[#This Row],[Customer ID]],'Customer Info'!$A:$I,2,FALSE)</f>
        <v>Cecily Stebbings</v>
      </c>
      <c r="L654" t="str">
        <f>IF(VLOOKUP(orders[[#This Row],[Customer ID]],'Customer Info'!$A:$I,3,FALSE)=0, "N/A", VLOOKUP(orders[[#This Row],[Customer ID]],'Customer Info'!$A:$I,3,FALSE))</f>
        <v>cstebbingsi2@drupal.org</v>
      </c>
      <c r="M654" t="str">
        <f>IF(VLOOKUP(orders[[#This Row],[Customer ID]],'Customer Info'!$A:$I,4,FALSE)=0, "N/A", VLOOKUP(orders[[#This Row],[Customer ID]],'Customer Info'!$A:$I,4,FALSE))</f>
        <v>+1 (951) 986-4062</v>
      </c>
      <c r="N654" t="str">
        <f>VLOOKUP(orders[[#This Row],[Customer ID]],'Customer Info'!$A:$I,5,FALSE)</f>
        <v>6 Green Ridge Drive</v>
      </c>
      <c r="O654" t="str">
        <f>VLOOKUP(orders[[#This Row],[Customer ID]],'Customer Info'!$A:$I,6,FALSE)</f>
        <v>Corona</v>
      </c>
      <c r="P654" t="str">
        <f>VLOOKUP(orders[[#This Row],[Customer ID]],'Customer Info'!$A:$I,7,FALSE)</f>
        <v>United States</v>
      </c>
      <c r="Q654">
        <f>VLOOKUP(orders[[#This Row],[Customer ID]],'Customer Info'!$A:$I,8,FALSE)</f>
        <v>92883</v>
      </c>
      <c r="R654" s="2" t="str">
        <f>VLOOKUP(orders[[#This Row],[Customer ID]],'Customer Info'!$A:$I,9,FALSE)</f>
        <v>Yes</v>
      </c>
    </row>
    <row r="655" spans="1:18" x14ac:dyDescent="0.2">
      <c r="A655" s="1" t="s">
        <v>1271</v>
      </c>
      <c r="B655" s="3">
        <v>44084</v>
      </c>
      <c r="C655" t="s">
        <v>1272</v>
      </c>
      <c r="D655" t="s">
        <v>194</v>
      </c>
      <c r="E655">
        <v>4</v>
      </c>
      <c r="F655" s="1" t="s">
        <v>6196</v>
      </c>
      <c r="G655" t="s">
        <v>6199</v>
      </c>
      <c r="H655">
        <v>1</v>
      </c>
      <c r="I655">
        <v>11.95</v>
      </c>
      <c r="J655" s="2">
        <v>47.8</v>
      </c>
      <c r="K655" t="str">
        <f>VLOOKUP(orders[[#This Row],[Customer ID]],'Customer Info'!$A:$I,2,FALSE)</f>
        <v>Giana Tonnesen</v>
      </c>
      <c r="L655" t="str">
        <f>IF(VLOOKUP(orders[[#This Row],[Customer ID]],'Customer Info'!$A:$I,3,FALSE)=0, "N/A", VLOOKUP(orders[[#This Row],[Customer ID]],'Customer Info'!$A:$I,3,FALSE))</f>
        <v>N/A</v>
      </c>
      <c r="M655" t="str">
        <f>IF(VLOOKUP(orders[[#This Row],[Customer ID]],'Customer Info'!$A:$I,4,FALSE)=0, "N/A", VLOOKUP(orders[[#This Row],[Customer ID]],'Customer Info'!$A:$I,4,FALSE))</f>
        <v>+1 (202) 931-2413</v>
      </c>
      <c r="N655" t="str">
        <f>VLOOKUP(orders[[#This Row],[Customer ID]],'Customer Info'!$A:$I,5,FALSE)</f>
        <v>041 Lighthouse Bay Center</v>
      </c>
      <c r="O655" t="str">
        <f>VLOOKUP(orders[[#This Row],[Customer ID]],'Customer Info'!$A:$I,6,FALSE)</f>
        <v>Washington</v>
      </c>
      <c r="P655" t="str">
        <f>VLOOKUP(orders[[#This Row],[Customer ID]],'Customer Info'!$A:$I,7,FALSE)</f>
        <v>United States</v>
      </c>
      <c r="Q655">
        <f>VLOOKUP(orders[[#This Row],[Customer ID]],'Customer Info'!$A:$I,8,FALSE)</f>
        <v>20436</v>
      </c>
      <c r="R655" s="2" t="str">
        <f>VLOOKUP(orders[[#This Row],[Customer ID]],'Customer Info'!$A:$I,9,FALSE)</f>
        <v>No</v>
      </c>
    </row>
    <row r="656" spans="1:18" x14ac:dyDescent="0.2">
      <c r="A656" s="1" t="s">
        <v>1273</v>
      </c>
      <c r="B656" s="3">
        <v>43892</v>
      </c>
      <c r="C656" t="s">
        <v>1274</v>
      </c>
      <c r="D656" t="s">
        <v>137</v>
      </c>
      <c r="E656">
        <v>4</v>
      </c>
      <c r="F656" s="1" t="s">
        <v>6201</v>
      </c>
      <c r="G656" t="s">
        <v>6199</v>
      </c>
      <c r="H656">
        <v>1</v>
      </c>
      <c r="I656">
        <v>15.85</v>
      </c>
      <c r="J656" s="2">
        <v>63.4</v>
      </c>
      <c r="K656" t="str">
        <f>VLOOKUP(orders[[#This Row],[Customer ID]],'Customer Info'!$A:$I,2,FALSE)</f>
        <v>Rhetta Zywicki</v>
      </c>
      <c r="L656" t="str">
        <f>IF(VLOOKUP(orders[[#This Row],[Customer ID]],'Customer Info'!$A:$I,3,FALSE)=0, "N/A", VLOOKUP(orders[[#This Row],[Customer ID]],'Customer Info'!$A:$I,3,FALSE))</f>
        <v>rzywickii4@ifeng.com</v>
      </c>
      <c r="M656" t="str">
        <f>IF(VLOOKUP(orders[[#This Row],[Customer ID]],'Customer Info'!$A:$I,4,FALSE)=0, "N/A", VLOOKUP(orders[[#This Row],[Customer ID]],'Customer Info'!$A:$I,4,FALSE))</f>
        <v>N/A</v>
      </c>
      <c r="N656" t="str">
        <f>VLOOKUP(orders[[#This Row],[Customer ID]],'Customer Info'!$A:$I,5,FALSE)</f>
        <v>18 Ruskin Plaza</v>
      </c>
      <c r="O656" t="str">
        <f>VLOOKUP(orders[[#This Row],[Customer ID]],'Customer Info'!$A:$I,6,FALSE)</f>
        <v>Ballinteer</v>
      </c>
      <c r="P656" t="str">
        <f>VLOOKUP(orders[[#This Row],[Customer ID]],'Customer Info'!$A:$I,7,FALSE)</f>
        <v>Ireland</v>
      </c>
      <c r="Q656" t="str">
        <f>VLOOKUP(orders[[#This Row],[Customer ID]],'Customer Info'!$A:$I,8,FALSE)</f>
        <v>D6W</v>
      </c>
      <c r="R656" s="2" t="str">
        <f>VLOOKUP(orders[[#This Row],[Customer ID]],'Customer Info'!$A:$I,9,FALSE)</f>
        <v>No</v>
      </c>
    </row>
    <row r="657" spans="1:18" x14ac:dyDescent="0.2">
      <c r="A657" s="1" t="s">
        <v>1275</v>
      </c>
      <c r="B657" s="3">
        <v>44375</v>
      </c>
      <c r="C657" t="s">
        <v>1276</v>
      </c>
      <c r="D657" t="s">
        <v>176</v>
      </c>
      <c r="E657">
        <v>4</v>
      </c>
      <c r="F657" s="1" t="s">
        <v>6198</v>
      </c>
      <c r="G657" t="s">
        <v>6197</v>
      </c>
      <c r="H657">
        <v>2.5</v>
      </c>
      <c r="I657">
        <v>25.874999999999996</v>
      </c>
      <c r="J657" s="2">
        <v>103.49999999999999</v>
      </c>
      <c r="K657" t="str">
        <f>VLOOKUP(orders[[#This Row],[Customer ID]],'Customer Info'!$A:$I,2,FALSE)</f>
        <v>Almeria Burgett</v>
      </c>
      <c r="L657" t="str">
        <f>IF(VLOOKUP(orders[[#This Row],[Customer ID]],'Customer Info'!$A:$I,3,FALSE)=0, "N/A", VLOOKUP(orders[[#This Row],[Customer ID]],'Customer Info'!$A:$I,3,FALSE))</f>
        <v>aburgetti5@moonfruit.com</v>
      </c>
      <c r="M657" t="str">
        <f>IF(VLOOKUP(orders[[#This Row],[Customer ID]],'Customer Info'!$A:$I,4,FALSE)=0, "N/A", VLOOKUP(orders[[#This Row],[Customer ID]],'Customer Info'!$A:$I,4,FALSE))</f>
        <v>+1 (419) 372-4746</v>
      </c>
      <c r="N657" t="str">
        <f>VLOOKUP(orders[[#This Row],[Customer ID]],'Customer Info'!$A:$I,5,FALSE)</f>
        <v>50879 Reindahl Road</v>
      </c>
      <c r="O657" t="str">
        <f>VLOOKUP(orders[[#This Row],[Customer ID]],'Customer Info'!$A:$I,6,FALSE)</f>
        <v>Toledo</v>
      </c>
      <c r="P657" t="str">
        <f>VLOOKUP(orders[[#This Row],[Customer ID]],'Customer Info'!$A:$I,7,FALSE)</f>
        <v>United States</v>
      </c>
      <c r="Q657">
        <f>VLOOKUP(orders[[#This Row],[Customer ID]],'Customer Info'!$A:$I,8,FALSE)</f>
        <v>43610</v>
      </c>
      <c r="R657" s="2" t="str">
        <f>VLOOKUP(orders[[#This Row],[Customer ID]],'Customer Info'!$A:$I,9,FALSE)</f>
        <v>No</v>
      </c>
    </row>
    <row r="658" spans="1:18" x14ac:dyDescent="0.2">
      <c r="A658" s="1" t="s">
        <v>1277</v>
      </c>
      <c r="B658" s="3">
        <v>43476</v>
      </c>
      <c r="C658" t="s">
        <v>1278</v>
      </c>
      <c r="D658" t="s">
        <v>123</v>
      </c>
      <c r="E658">
        <v>3</v>
      </c>
      <c r="F658" s="1" t="s">
        <v>6198</v>
      </c>
      <c r="G658" t="s">
        <v>6202</v>
      </c>
      <c r="H658">
        <v>2.5</v>
      </c>
      <c r="I658">
        <v>22.884999999999998</v>
      </c>
      <c r="J658" s="2">
        <v>68.655000000000001</v>
      </c>
      <c r="K658" t="str">
        <f>VLOOKUP(orders[[#This Row],[Customer ID]],'Customer Info'!$A:$I,2,FALSE)</f>
        <v>Marvin Malloy</v>
      </c>
      <c r="L658" t="str">
        <f>IF(VLOOKUP(orders[[#This Row],[Customer ID]],'Customer Info'!$A:$I,3,FALSE)=0, "N/A", VLOOKUP(orders[[#This Row],[Customer ID]],'Customer Info'!$A:$I,3,FALSE))</f>
        <v>mmalloyi6@seattletimes.com</v>
      </c>
      <c r="M658" t="str">
        <f>IF(VLOOKUP(orders[[#This Row],[Customer ID]],'Customer Info'!$A:$I,4,FALSE)=0, "N/A", VLOOKUP(orders[[#This Row],[Customer ID]],'Customer Info'!$A:$I,4,FALSE))</f>
        <v>+1 (202) 284-7115</v>
      </c>
      <c r="N658" t="str">
        <f>VLOOKUP(orders[[#This Row],[Customer ID]],'Customer Info'!$A:$I,5,FALSE)</f>
        <v>2 Ohio Drive</v>
      </c>
      <c r="O658" t="str">
        <f>VLOOKUP(orders[[#This Row],[Customer ID]],'Customer Info'!$A:$I,6,FALSE)</f>
        <v>Washington</v>
      </c>
      <c r="P658" t="str">
        <f>VLOOKUP(orders[[#This Row],[Customer ID]],'Customer Info'!$A:$I,7,FALSE)</f>
        <v>United States</v>
      </c>
      <c r="Q658">
        <f>VLOOKUP(orders[[#This Row],[Customer ID]],'Customer Info'!$A:$I,8,FALSE)</f>
        <v>20088</v>
      </c>
      <c r="R658" s="2" t="str">
        <f>VLOOKUP(orders[[#This Row],[Customer ID]],'Customer Info'!$A:$I,9,FALSE)</f>
        <v>No</v>
      </c>
    </row>
    <row r="659" spans="1:18" x14ac:dyDescent="0.2">
      <c r="A659" s="1" t="s">
        <v>1279</v>
      </c>
      <c r="B659" s="3">
        <v>43728</v>
      </c>
      <c r="C659" t="s">
        <v>1280</v>
      </c>
      <c r="D659" t="s">
        <v>46</v>
      </c>
      <c r="E659">
        <v>2</v>
      </c>
      <c r="F659" s="1" t="s">
        <v>6196</v>
      </c>
      <c r="G659" t="s">
        <v>6197</v>
      </c>
      <c r="H659">
        <v>2.5</v>
      </c>
      <c r="I659">
        <v>22.884999999999998</v>
      </c>
      <c r="J659" s="2">
        <v>45.769999999999996</v>
      </c>
      <c r="K659" t="str">
        <f>VLOOKUP(orders[[#This Row],[Customer ID]],'Customer Info'!$A:$I,2,FALSE)</f>
        <v>Maxim McParland</v>
      </c>
      <c r="L659" t="str">
        <f>IF(VLOOKUP(orders[[#This Row],[Customer ID]],'Customer Info'!$A:$I,3,FALSE)=0, "N/A", VLOOKUP(orders[[#This Row],[Customer ID]],'Customer Info'!$A:$I,3,FALSE))</f>
        <v>mmcparlandi7@w3.org</v>
      </c>
      <c r="M659" t="str">
        <f>IF(VLOOKUP(orders[[#This Row],[Customer ID]],'Customer Info'!$A:$I,4,FALSE)=0, "N/A", VLOOKUP(orders[[#This Row],[Customer ID]],'Customer Info'!$A:$I,4,FALSE))</f>
        <v>N/A</v>
      </c>
      <c r="N659" t="str">
        <f>VLOOKUP(orders[[#This Row],[Customer ID]],'Customer Info'!$A:$I,5,FALSE)</f>
        <v>17 Valley Edge Terrace</v>
      </c>
      <c r="O659" t="str">
        <f>VLOOKUP(orders[[#This Row],[Customer ID]],'Customer Info'!$A:$I,6,FALSE)</f>
        <v>Cedar Rapids</v>
      </c>
      <c r="P659" t="str">
        <f>VLOOKUP(orders[[#This Row],[Customer ID]],'Customer Info'!$A:$I,7,FALSE)</f>
        <v>United States</v>
      </c>
      <c r="Q659">
        <f>VLOOKUP(orders[[#This Row],[Customer ID]],'Customer Info'!$A:$I,8,FALSE)</f>
        <v>52405</v>
      </c>
      <c r="R659" s="2" t="str">
        <f>VLOOKUP(orders[[#This Row],[Customer ID]],'Customer Info'!$A:$I,9,FALSE)</f>
        <v>Yes</v>
      </c>
    </row>
    <row r="660" spans="1:18" x14ac:dyDescent="0.2">
      <c r="A660" s="1" t="s">
        <v>1281</v>
      </c>
      <c r="B660" s="3">
        <v>44485</v>
      </c>
      <c r="C660" t="s">
        <v>1282</v>
      </c>
      <c r="D660" t="s">
        <v>18</v>
      </c>
      <c r="E660">
        <v>4</v>
      </c>
      <c r="F660" s="1" t="s">
        <v>6201</v>
      </c>
      <c r="G660" t="s">
        <v>6202</v>
      </c>
      <c r="H660">
        <v>1</v>
      </c>
      <c r="I660">
        <v>12.95</v>
      </c>
      <c r="J660" s="2">
        <v>51.8</v>
      </c>
      <c r="K660" t="str">
        <f>VLOOKUP(orders[[#This Row],[Customer ID]],'Customer Info'!$A:$I,2,FALSE)</f>
        <v>Sylas Jennaroy</v>
      </c>
      <c r="L660" t="str">
        <f>IF(VLOOKUP(orders[[#This Row],[Customer ID]],'Customer Info'!$A:$I,3,FALSE)=0, "N/A", VLOOKUP(orders[[#This Row],[Customer ID]],'Customer Info'!$A:$I,3,FALSE))</f>
        <v>sjennaroyi8@purevolume.com</v>
      </c>
      <c r="M660" t="str">
        <f>IF(VLOOKUP(orders[[#This Row],[Customer ID]],'Customer Info'!$A:$I,4,FALSE)=0, "N/A", VLOOKUP(orders[[#This Row],[Customer ID]],'Customer Info'!$A:$I,4,FALSE))</f>
        <v>N/A</v>
      </c>
      <c r="N660" t="str">
        <f>VLOOKUP(orders[[#This Row],[Customer ID]],'Customer Info'!$A:$I,5,FALSE)</f>
        <v>22 South Court</v>
      </c>
      <c r="O660" t="str">
        <f>VLOOKUP(orders[[#This Row],[Customer ID]],'Customer Info'!$A:$I,6,FALSE)</f>
        <v>Aurora</v>
      </c>
      <c r="P660" t="str">
        <f>VLOOKUP(orders[[#This Row],[Customer ID]],'Customer Info'!$A:$I,7,FALSE)</f>
        <v>United States</v>
      </c>
      <c r="Q660">
        <f>VLOOKUP(orders[[#This Row],[Customer ID]],'Customer Info'!$A:$I,8,FALSE)</f>
        <v>80045</v>
      </c>
      <c r="R660" s="2" t="str">
        <f>VLOOKUP(orders[[#This Row],[Customer ID]],'Customer Info'!$A:$I,9,FALSE)</f>
        <v>No</v>
      </c>
    </row>
    <row r="661" spans="1:18" x14ac:dyDescent="0.2">
      <c r="A661" s="1" t="s">
        <v>1283</v>
      </c>
      <c r="B661" s="3">
        <v>43831</v>
      </c>
      <c r="C661" t="s">
        <v>1284</v>
      </c>
      <c r="D661" t="s">
        <v>72</v>
      </c>
      <c r="E661">
        <v>2</v>
      </c>
      <c r="F661" s="1" t="s">
        <v>6198</v>
      </c>
      <c r="G661" t="s">
        <v>6197</v>
      </c>
      <c r="H661">
        <v>0.5</v>
      </c>
      <c r="I661">
        <v>6.75</v>
      </c>
      <c r="J661" s="2">
        <v>13.5</v>
      </c>
      <c r="K661" t="str">
        <f>VLOOKUP(orders[[#This Row],[Customer ID]],'Customer Info'!$A:$I,2,FALSE)</f>
        <v>Wren Place</v>
      </c>
      <c r="L661" t="str">
        <f>IF(VLOOKUP(orders[[#This Row],[Customer ID]],'Customer Info'!$A:$I,3,FALSE)=0, "N/A", VLOOKUP(orders[[#This Row],[Customer ID]],'Customer Info'!$A:$I,3,FALSE))</f>
        <v>wplacei9@wsj.com</v>
      </c>
      <c r="M661" t="str">
        <f>IF(VLOOKUP(orders[[#This Row],[Customer ID]],'Customer Info'!$A:$I,4,FALSE)=0, "N/A", VLOOKUP(orders[[#This Row],[Customer ID]],'Customer Info'!$A:$I,4,FALSE))</f>
        <v>+1 (408) 106-8863</v>
      </c>
      <c r="N661" t="str">
        <f>VLOOKUP(orders[[#This Row],[Customer ID]],'Customer Info'!$A:$I,5,FALSE)</f>
        <v>9 Artisan Avenue</v>
      </c>
      <c r="O661" t="str">
        <f>VLOOKUP(orders[[#This Row],[Customer ID]],'Customer Info'!$A:$I,6,FALSE)</f>
        <v>Sunnyvale</v>
      </c>
      <c r="P661" t="str">
        <f>VLOOKUP(orders[[#This Row],[Customer ID]],'Customer Info'!$A:$I,7,FALSE)</f>
        <v>United States</v>
      </c>
      <c r="Q661">
        <f>VLOOKUP(orders[[#This Row],[Customer ID]],'Customer Info'!$A:$I,8,FALSE)</f>
        <v>94089</v>
      </c>
      <c r="R661" s="2" t="str">
        <f>VLOOKUP(orders[[#This Row],[Customer ID]],'Customer Info'!$A:$I,9,FALSE)</f>
        <v>Yes</v>
      </c>
    </row>
    <row r="662" spans="1:18" x14ac:dyDescent="0.2">
      <c r="A662" s="1" t="s">
        <v>1285</v>
      </c>
      <c r="B662" s="3">
        <v>44630</v>
      </c>
      <c r="C662" t="s">
        <v>1286</v>
      </c>
      <c r="D662" t="s">
        <v>8</v>
      </c>
      <c r="E662">
        <v>3</v>
      </c>
      <c r="F662" s="1" t="s">
        <v>6200</v>
      </c>
      <c r="G662" t="s">
        <v>6197</v>
      </c>
      <c r="H662">
        <v>0.5</v>
      </c>
      <c r="I662">
        <v>8.25</v>
      </c>
      <c r="J662" s="2">
        <v>24.75</v>
      </c>
      <c r="K662" t="str">
        <f>VLOOKUP(orders[[#This Row],[Customer ID]],'Customer Info'!$A:$I,2,FALSE)</f>
        <v>Janella Millett</v>
      </c>
      <c r="L662" t="str">
        <f>IF(VLOOKUP(orders[[#This Row],[Customer ID]],'Customer Info'!$A:$I,3,FALSE)=0, "N/A", VLOOKUP(orders[[#This Row],[Customer ID]],'Customer Info'!$A:$I,3,FALSE))</f>
        <v>jmillettik@addtoany.com</v>
      </c>
      <c r="M662" t="str">
        <f>IF(VLOOKUP(orders[[#This Row],[Customer ID]],'Customer Info'!$A:$I,4,FALSE)=0, "N/A", VLOOKUP(orders[[#This Row],[Customer ID]],'Customer Info'!$A:$I,4,FALSE))</f>
        <v>+1 (919) 302-3228</v>
      </c>
      <c r="N662" t="str">
        <f>VLOOKUP(orders[[#This Row],[Customer ID]],'Customer Info'!$A:$I,5,FALSE)</f>
        <v>3 Novick Alley</v>
      </c>
      <c r="O662" t="str">
        <f>VLOOKUP(orders[[#This Row],[Customer ID]],'Customer Info'!$A:$I,6,FALSE)</f>
        <v>Durham</v>
      </c>
      <c r="P662" t="str">
        <f>VLOOKUP(orders[[#This Row],[Customer ID]],'Customer Info'!$A:$I,7,FALSE)</f>
        <v>United States</v>
      </c>
      <c r="Q662">
        <f>VLOOKUP(orders[[#This Row],[Customer ID]],'Customer Info'!$A:$I,8,FALSE)</f>
        <v>27717</v>
      </c>
      <c r="R662" s="2" t="str">
        <f>VLOOKUP(orders[[#This Row],[Customer ID]],'Customer Info'!$A:$I,9,FALSE)</f>
        <v>Yes</v>
      </c>
    </row>
    <row r="663" spans="1:18" x14ac:dyDescent="0.2">
      <c r="A663" s="1" t="s">
        <v>1287</v>
      </c>
      <c r="B663" s="3">
        <v>44693</v>
      </c>
      <c r="C663" t="s">
        <v>1288</v>
      </c>
      <c r="D663" t="s">
        <v>123</v>
      </c>
      <c r="E663">
        <v>2</v>
      </c>
      <c r="F663" s="1" t="s">
        <v>6198</v>
      </c>
      <c r="G663" t="s">
        <v>6202</v>
      </c>
      <c r="H663">
        <v>2.5</v>
      </c>
      <c r="I663">
        <v>22.884999999999998</v>
      </c>
      <c r="J663" s="2">
        <v>45.769999999999996</v>
      </c>
      <c r="K663" t="str">
        <f>VLOOKUP(orders[[#This Row],[Customer ID]],'Customer Info'!$A:$I,2,FALSE)</f>
        <v>Dollie Gadsden</v>
      </c>
      <c r="L663" t="str">
        <f>IF(VLOOKUP(orders[[#This Row],[Customer ID]],'Customer Info'!$A:$I,3,FALSE)=0, "N/A", VLOOKUP(orders[[#This Row],[Customer ID]],'Customer Info'!$A:$I,3,FALSE))</f>
        <v>dgadsdenib@google.com.hk</v>
      </c>
      <c r="M663" t="str">
        <f>IF(VLOOKUP(orders[[#This Row],[Customer ID]],'Customer Info'!$A:$I,4,FALSE)=0, "N/A", VLOOKUP(orders[[#This Row],[Customer ID]],'Customer Info'!$A:$I,4,FALSE))</f>
        <v>+353 (847) 447-7835</v>
      </c>
      <c r="N663" t="str">
        <f>VLOOKUP(orders[[#This Row],[Customer ID]],'Customer Info'!$A:$I,5,FALSE)</f>
        <v>70 Ludington Terrace</v>
      </c>
      <c r="O663" t="str">
        <f>VLOOKUP(orders[[#This Row],[Customer ID]],'Customer Info'!$A:$I,6,FALSE)</f>
        <v>Cluain Meala</v>
      </c>
      <c r="P663" t="str">
        <f>VLOOKUP(orders[[#This Row],[Customer ID]],'Customer Info'!$A:$I,7,FALSE)</f>
        <v>Ireland</v>
      </c>
      <c r="Q663" t="str">
        <f>VLOOKUP(orders[[#This Row],[Customer ID]],'Customer Info'!$A:$I,8,FALSE)</f>
        <v>E91</v>
      </c>
      <c r="R663" s="2" t="str">
        <f>VLOOKUP(orders[[#This Row],[Customer ID]],'Customer Info'!$A:$I,9,FALSE)</f>
        <v>Yes</v>
      </c>
    </row>
    <row r="664" spans="1:18" x14ac:dyDescent="0.2">
      <c r="A664" s="1" t="s">
        <v>1289</v>
      </c>
      <c r="B664" s="3">
        <v>44084</v>
      </c>
      <c r="C664" t="s">
        <v>1290</v>
      </c>
      <c r="D664" t="s">
        <v>181</v>
      </c>
      <c r="E664">
        <v>6</v>
      </c>
      <c r="F664" s="1" t="s">
        <v>6200</v>
      </c>
      <c r="G664" t="s">
        <v>6199</v>
      </c>
      <c r="H664">
        <v>0.5</v>
      </c>
      <c r="I664">
        <v>8.91</v>
      </c>
      <c r="J664" s="2">
        <v>53.46</v>
      </c>
      <c r="K664" t="str">
        <f>VLOOKUP(orders[[#This Row],[Customer ID]],'Customer Info'!$A:$I,2,FALSE)</f>
        <v>Val Wakelin</v>
      </c>
      <c r="L664" t="str">
        <f>IF(VLOOKUP(orders[[#This Row],[Customer ID]],'Customer Info'!$A:$I,3,FALSE)=0, "N/A", VLOOKUP(orders[[#This Row],[Customer ID]],'Customer Info'!$A:$I,3,FALSE))</f>
        <v>vwakelinic@unesco.org</v>
      </c>
      <c r="M664" t="str">
        <f>IF(VLOOKUP(orders[[#This Row],[Customer ID]],'Customer Info'!$A:$I,4,FALSE)=0, "N/A", VLOOKUP(orders[[#This Row],[Customer ID]],'Customer Info'!$A:$I,4,FALSE))</f>
        <v>+1 (517) 163-7746</v>
      </c>
      <c r="N664" t="str">
        <f>VLOOKUP(orders[[#This Row],[Customer ID]],'Customer Info'!$A:$I,5,FALSE)</f>
        <v>2003 Muir Lane</v>
      </c>
      <c r="O664" t="str">
        <f>VLOOKUP(orders[[#This Row],[Customer ID]],'Customer Info'!$A:$I,6,FALSE)</f>
        <v>Lansing</v>
      </c>
      <c r="P664" t="str">
        <f>VLOOKUP(orders[[#This Row],[Customer ID]],'Customer Info'!$A:$I,7,FALSE)</f>
        <v>United States</v>
      </c>
      <c r="Q664">
        <f>VLOOKUP(orders[[#This Row],[Customer ID]],'Customer Info'!$A:$I,8,FALSE)</f>
        <v>48930</v>
      </c>
      <c r="R664" s="2" t="str">
        <f>VLOOKUP(orders[[#This Row],[Customer ID]],'Customer Info'!$A:$I,9,FALSE)</f>
        <v>No</v>
      </c>
    </row>
    <row r="665" spans="1:18" x14ac:dyDescent="0.2">
      <c r="A665" s="1" t="s">
        <v>1291</v>
      </c>
      <c r="B665" s="3">
        <v>44485</v>
      </c>
      <c r="C665" t="s">
        <v>1292</v>
      </c>
      <c r="D665" t="s">
        <v>49</v>
      </c>
      <c r="E665">
        <v>6</v>
      </c>
      <c r="F665" s="1" t="s">
        <v>6198</v>
      </c>
      <c r="G665" t="s">
        <v>6197</v>
      </c>
      <c r="H665">
        <v>0.2</v>
      </c>
      <c r="I665">
        <v>3.375</v>
      </c>
      <c r="J665" s="2">
        <v>20.25</v>
      </c>
      <c r="K665" t="str">
        <f>VLOOKUP(orders[[#This Row],[Customer ID]],'Customer Info'!$A:$I,2,FALSE)</f>
        <v>Annie Campsall</v>
      </c>
      <c r="L665" t="str">
        <f>IF(VLOOKUP(orders[[#This Row],[Customer ID]],'Customer Info'!$A:$I,3,FALSE)=0, "N/A", VLOOKUP(orders[[#This Row],[Customer ID]],'Customer Info'!$A:$I,3,FALSE))</f>
        <v>acampsallid@zimbio.com</v>
      </c>
      <c r="M665" t="str">
        <f>IF(VLOOKUP(orders[[#This Row],[Customer ID]],'Customer Info'!$A:$I,4,FALSE)=0, "N/A", VLOOKUP(orders[[#This Row],[Customer ID]],'Customer Info'!$A:$I,4,FALSE))</f>
        <v>+1 (713) 339-5547</v>
      </c>
      <c r="N665" t="str">
        <f>VLOOKUP(orders[[#This Row],[Customer ID]],'Customer Info'!$A:$I,5,FALSE)</f>
        <v>52003 Burning Wood Plaza</v>
      </c>
      <c r="O665" t="str">
        <f>VLOOKUP(orders[[#This Row],[Customer ID]],'Customer Info'!$A:$I,6,FALSE)</f>
        <v>Houston</v>
      </c>
      <c r="P665" t="str">
        <f>VLOOKUP(orders[[#This Row],[Customer ID]],'Customer Info'!$A:$I,7,FALSE)</f>
        <v>United States</v>
      </c>
      <c r="Q665">
        <f>VLOOKUP(orders[[#This Row],[Customer ID]],'Customer Info'!$A:$I,8,FALSE)</f>
        <v>77281</v>
      </c>
      <c r="R665" s="2" t="str">
        <f>VLOOKUP(orders[[#This Row],[Customer ID]],'Customer Info'!$A:$I,9,FALSE)</f>
        <v>Yes</v>
      </c>
    </row>
    <row r="666" spans="1:18" x14ac:dyDescent="0.2">
      <c r="A666" s="1" t="s">
        <v>1293</v>
      </c>
      <c r="B666" s="3">
        <v>44364</v>
      </c>
      <c r="C666" t="s">
        <v>1294</v>
      </c>
      <c r="D666" t="s">
        <v>114</v>
      </c>
      <c r="E666">
        <v>5</v>
      </c>
      <c r="F666" s="1" t="s">
        <v>6201</v>
      </c>
      <c r="G666" t="s">
        <v>6202</v>
      </c>
      <c r="H666">
        <v>2.5</v>
      </c>
      <c r="I666">
        <v>29.784999999999997</v>
      </c>
      <c r="J666" s="2">
        <v>148.92499999999998</v>
      </c>
      <c r="K666" t="str">
        <f>VLOOKUP(orders[[#This Row],[Customer ID]],'Customer Info'!$A:$I,2,FALSE)</f>
        <v>Shermy Moseby</v>
      </c>
      <c r="L666" t="str">
        <f>IF(VLOOKUP(orders[[#This Row],[Customer ID]],'Customer Info'!$A:$I,3,FALSE)=0, "N/A", VLOOKUP(orders[[#This Row],[Customer ID]],'Customer Info'!$A:$I,3,FALSE))</f>
        <v>smosebyie@stanford.edu</v>
      </c>
      <c r="M666" t="str">
        <f>IF(VLOOKUP(orders[[#This Row],[Customer ID]],'Customer Info'!$A:$I,4,FALSE)=0, "N/A", VLOOKUP(orders[[#This Row],[Customer ID]],'Customer Info'!$A:$I,4,FALSE))</f>
        <v>N/A</v>
      </c>
      <c r="N666" t="str">
        <f>VLOOKUP(orders[[#This Row],[Customer ID]],'Customer Info'!$A:$I,5,FALSE)</f>
        <v>463 Mandrake Terrace</v>
      </c>
      <c r="O666" t="str">
        <f>VLOOKUP(orders[[#This Row],[Customer ID]],'Customer Info'!$A:$I,6,FALSE)</f>
        <v>Murfreesboro</v>
      </c>
      <c r="P666" t="str">
        <f>VLOOKUP(orders[[#This Row],[Customer ID]],'Customer Info'!$A:$I,7,FALSE)</f>
        <v>United States</v>
      </c>
      <c r="Q666">
        <f>VLOOKUP(orders[[#This Row],[Customer ID]],'Customer Info'!$A:$I,8,FALSE)</f>
        <v>37131</v>
      </c>
      <c r="R666" s="2" t="str">
        <f>VLOOKUP(orders[[#This Row],[Customer ID]],'Customer Info'!$A:$I,9,FALSE)</f>
        <v>No</v>
      </c>
    </row>
    <row r="667" spans="1:18" x14ac:dyDescent="0.2">
      <c r="A667" s="1" t="s">
        <v>1295</v>
      </c>
      <c r="B667" s="3">
        <v>43554</v>
      </c>
      <c r="C667" t="s">
        <v>1296</v>
      </c>
      <c r="D667" t="s">
        <v>66</v>
      </c>
      <c r="E667">
        <v>6</v>
      </c>
      <c r="F667" s="1" t="s">
        <v>6198</v>
      </c>
      <c r="G667" t="s">
        <v>6197</v>
      </c>
      <c r="H667">
        <v>1</v>
      </c>
      <c r="I667">
        <v>11.25</v>
      </c>
      <c r="J667" s="2">
        <v>67.5</v>
      </c>
      <c r="K667" t="str">
        <f>VLOOKUP(orders[[#This Row],[Customer ID]],'Customer Info'!$A:$I,2,FALSE)</f>
        <v>Corrie Wass</v>
      </c>
      <c r="L667" t="str">
        <f>IF(VLOOKUP(orders[[#This Row],[Customer ID]],'Customer Info'!$A:$I,3,FALSE)=0, "N/A", VLOOKUP(orders[[#This Row],[Customer ID]],'Customer Info'!$A:$I,3,FALSE))</f>
        <v>cwassif@prweb.com</v>
      </c>
      <c r="M667" t="str">
        <f>IF(VLOOKUP(orders[[#This Row],[Customer ID]],'Customer Info'!$A:$I,4,FALSE)=0, "N/A", VLOOKUP(orders[[#This Row],[Customer ID]],'Customer Info'!$A:$I,4,FALSE))</f>
        <v>N/A</v>
      </c>
      <c r="N667" t="str">
        <f>VLOOKUP(orders[[#This Row],[Customer ID]],'Customer Info'!$A:$I,5,FALSE)</f>
        <v>9978 Monterey Crossing</v>
      </c>
      <c r="O667" t="str">
        <f>VLOOKUP(orders[[#This Row],[Customer ID]],'Customer Info'!$A:$I,6,FALSE)</f>
        <v>Charleston</v>
      </c>
      <c r="P667" t="str">
        <f>VLOOKUP(orders[[#This Row],[Customer ID]],'Customer Info'!$A:$I,7,FALSE)</f>
        <v>United States</v>
      </c>
      <c r="Q667">
        <f>VLOOKUP(orders[[#This Row],[Customer ID]],'Customer Info'!$A:$I,8,FALSE)</f>
        <v>25362</v>
      </c>
      <c r="R667" s="2" t="str">
        <f>VLOOKUP(orders[[#This Row],[Customer ID]],'Customer Info'!$A:$I,9,FALSE)</f>
        <v>No</v>
      </c>
    </row>
    <row r="668" spans="1:18" x14ac:dyDescent="0.2">
      <c r="A668" s="1" t="s">
        <v>1297</v>
      </c>
      <c r="B668" s="3">
        <v>44549</v>
      </c>
      <c r="C668" t="s">
        <v>1298</v>
      </c>
      <c r="D668" t="s">
        <v>250</v>
      </c>
      <c r="E668">
        <v>6</v>
      </c>
      <c r="F668" s="1" t="s">
        <v>6200</v>
      </c>
      <c r="G668" t="s">
        <v>6202</v>
      </c>
      <c r="H668">
        <v>1</v>
      </c>
      <c r="I668">
        <v>12.15</v>
      </c>
      <c r="J668" s="2">
        <v>72.900000000000006</v>
      </c>
      <c r="K668" t="str">
        <f>VLOOKUP(orders[[#This Row],[Customer ID]],'Customer Info'!$A:$I,2,FALSE)</f>
        <v>Ira Sjostrom</v>
      </c>
      <c r="L668" t="str">
        <f>IF(VLOOKUP(orders[[#This Row],[Customer ID]],'Customer Info'!$A:$I,3,FALSE)=0, "N/A", VLOOKUP(orders[[#This Row],[Customer ID]],'Customer Info'!$A:$I,3,FALSE))</f>
        <v>isjostromig@pbs.org</v>
      </c>
      <c r="M668" t="str">
        <f>IF(VLOOKUP(orders[[#This Row],[Customer ID]],'Customer Info'!$A:$I,4,FALSE)=0, "N/A", VLOOKUP(orders[[#This Row],[Customer ID]],'Customer Info'!$A:$I,4,FALSE))</f>
        <v>+1 (814) 359-4610</v>
      </c>
      <c r="N668" t="str">
        <f>VLOOKUP(orders[[#This Row],[Customer ID]],'Customer Info'!$A:$I,5,FALSE)</f>
        <v>68502 Stoughton Court</v>
      </c>
      <c r="O668" t="str">
        <f>VLOOKUP(orders[[#This Row],[Customer ID]],'Customer Info'!$A:$I,6,FALSE)</f>
        <v>Erie</v>
      </c>
      <c r="P668" t="str">
        <f>VLOOKUP(orders[[#This Row],[Customer ID]],'Customer Info'!$A:$I,7,FALSE)</f>
        <v>United States</v>
      </c>
      <c r="Q668">
        <f>VLOOKUP(orders[[#This Row],[Customer ID]],'Customer Info'!$A:$I,8,FALSE)</f>
        <v>16534</v>
      </c>
      <c r="R668" s="2" t="str">
        <f>VLOOKUP(orders[[#This Row],[Customer ID]],'Customer Info'!$A:$I,9,FALSE)</f>
        <v>No</v>
      </c>
    </row>
    <row r="669" spans="1:18" x14ac:dyDescent="0.2">
      <c r="A669" s="1" t="s">
        <v>1297</v>
      </c>
      <c r="B669" s="3">
        <v>44549</v>
      </c>
      <c r="C669" t="s">
        <v>1298</v>
      </c>
      <c r="D669" t="s">
        <v>43</v>
      </c>
      <c r="E669">
        <v>2</v>
      </c>
      <c r="F669" s="1" t="s">
        <v>6201</v>
      </c>
      <c r="G669" t="s">
        <v>6202</v>
      </c>
      <c r="H669">
        <v>0.2</v>
      </c>
      <c r="I669">
        <v>3.8849999999999998</v>
      </c>
      <c r="J669" s="2">
        <v>7.77</v>
      </c>
      <c r="K669" t="str">
        <f>VLOOKUP(orders[[#This Row],[Customer ID]],'Customer Info'!$A:$I,2,FALSE)</f>
        <v>Ira Sjostrom</v>
      </c>
      <c r="L669" t="str">
        <f>IF(VLOOKUP(orders[[#This Row],[Customer ID]],'Customer Info'!$A:$I,3,FALSE)=0, "N/A", VLOOKUP(orders[[#This Row],[Customer ID]],'Customer Info'!$A:$I,3,FALSE))</f>
        <v>isjostromig@pbs.org</v>
      </c>
      <c r="M669" t="str">
        <f>IF(VLOOKUP(orders[[#This Row],[Customer ID]],'Customer Info'!$A:$I,4,FALSE)=0, "N/A", VLOOKUP(orders[[#This Row],[Customer ID]],'Customer Info'!$A:$I,4,FALSE))</f>
        <v>+1 (814) 359-4610</v>
      </c>
      <c r="N669" t="str">
        <f>VLOOKUP(orders[[#This Row],[Customer ID]],'Customer Info'!$A:$I,5,FALSE)</f>
        <v>68502 Stoughton Court</v>
      </c>
      <c r="O669" t="str">
        <f>VLOOKUP(orders[[#This Row],[Customer ID]],'Customer Info'!$A:$I,6,FALSE)</f>
        <v>Erie</v>
      </c>
      <c r="P669" t="str">
        <f>VLOOKUP(orders[[#This Row],[Customer ID]],'Customer Info'!$A:$I,7,FALSE)</f>
        <v>United States</v>
      </c>
      <c r="Q669">
        <f>VLOOKUP(orders[[#This Row],[Customer ID]],'Customer Info'!$A:$I,8,FALSE)</f>
        <v>16534</v>
      </c>
      <c r="R669" s="2" t="str">
        <f>VLOOKUP(orders[[#This Row],[Customer ID]],'Customer Info'!$A:$I,9,FALSE)</f>
        <v>No</v>
      </c>
    </row>
    <row r="670" spans="1:18" x14ac:dyDescent="0.2">
      <c r="A670" s="1" t="s">
        <v>1299</v>
      </c>
      <c r="B670" s="3">
        <v>43987</v>
      </c>
      <c r="C670" t="s">
        <v>1300</v>
      </c>
      <c r="D670" t="s">
        <v>123</v>
      </c>
      <c r="E670">
        <v>4</v>
      </c>
      <c r="F670" s="1" t="s">
        <v>6198</v>
      </c>
      <c r="G670" t="s">
        <v>6202</v>
      </c>
      <c r="H670">
        <v>2.5</v>
      </c>
      <c r="I670">
        <v>22.884999999999998</v>
      </c>
      <c r="J670" s="2">
        <v>91.539999999999992</v>
      </c>
      <c r="K670" t="str">
        <f>VLOOKUP(orders[[#This Row],[Customer ID]],'Customer Info'!$A:$I,2,FALSE)</f>
        <v>Jermaine Branchett</v>
      </c>
      <c r="L670" t="str">
        <f>IF(VLOOKUP(orders[[#This Row],[Customer ID]],'Customer Info'!$A:$I,3,FALSE)=0, "N/A", VLOOKUP(orders[[#This Row],[Customer ID]],'Customer Info'!$A:$I,3,FALSE))</f>
        <v>jbranchettii@bravesites.com</v>
      </c>
      <c r="M670" t="str">
        <f>IF(VLOOKUP(orders[[#This Row],[Customer ID]],'Customer Info'!$A:$I,4,FALSE)=0, "N/A", VLOOKUP(orders[[#This Row],[Customer ID]],'Customer Info'!$A:$I,4,FALSE))</f>
        <v>+1 (806) 376-6144</v>
      </c>
      <c r="N670" t="str">
        <f>VLOOKUP(orders[[#This Row],[Customer ID]],'Customer Info'!$A:$I,5,FALSE)</f>
        <v>55287 Atwood Alley</v>
      </c>
      <c r="O670" t="str">
        <f>VLOOKUP(orders[[#This Row],[Customer ID]],'Customer Info'!$A:$I,6,FALSE)</f>
        <v>Lubbock</v>
      </c>
      <c r="P670" t="str">
        <f>VLOOKUP(orders[[#This Row],[Customer ID]],'Customer Info'!$A:$I,7,FALSE)</f>
        <v>United States</v>
      </c>
      <c r="Q670">
        <f>VLOOKUP(orders[[#This Row],[Customer ID]],'Customer Info'!$A:$I,8,FALSE)</f>
        <v>79491</v>
      </c>
      <c r="R670" s="2" t="str">
        <f>VLOOKUP(orders[[#This Row],[Customer ID]],'Customer Info'!$A:$I,9,FALSE)</f>
        <v>No</v>
      </c>
    </row>
    <row r="671" spans="1:18" x14ac:dyDescent="0.2">
      <c r="A671" s="1" t="s">
        <v>1301</v>
      </c>
      <c r="B671" s="3">
        <v>44451</v>
      </c>
      <c r="C671" t="s">
        <v>1302</v>
      </c>
      <c r="D671" t="s">
        <v>32</v>
      </c>
      <c r="E671">
        <v>6</v>
      </c>
      <c r="F671" s="1" t="s">
        <v>6198</v>
      </c>
      <c r="G671" t="s">
        <v>6202</v>
      </c>
      <c r="H671">
        <v>1</v>
      </c>
      <c r="I671">
        <v>9.9499999999999993</v>
      </c>
      <c r="J671" s="2">
        <v>59.699999999999996</v>
      </c>
      <c r="K671" t="str">
        <f>VLOOKUP(orders[[#This Row],[Customer ID]],'Customer Info'!$A:$I,2,FALSE)</f>
        <v>Nissie Rudland</v>
      </c>
      <c r="L671" t="str">
        <f>IF(VLOOKUP(orders[[#This Row],[Customer ID]],'Customer Info'!$A:$I,3,FALSE)=0, "N/A", VLOOKUP(orders[[#This Row],[Customer ID]],'Customer Info'!$A:$I,3,FALSE))</f>
        <v>nrudlandij@blogs.com</v>
      </c>
      <c r="M671" t="str">
        <f>IF(VLOOKUP(orders[[#This Row],[Customer ID]],'Customer Info'!$A:$I,4,FALSE)=0, "N/A", VLOOKUP(orders[[#This Row],[Customer ID]],'Customer Info'!$A:$I,4,FALSE))</f>
        <v>+353 (445) 224-6111</v>
      </c>
      <c r="N671" t="str">
        <f>VLOOKUP(orders[[#This Row],[Customer ID]],'Customer Info'!$A:$I,5,FALSE)</f>
        <v>60371 Doe Crossing Place</v>
      </c>
      <c r="O671" t="str">
        <f>VLOOKUP(orders[[#This Row],[Customer ID]],'Customer Info'!$A:$I,6,FALSE)</f>
        <v>Gorey</v>
      </c>
      <c r="P671" t="str">
        <f>VLOOKUP(orders[[#This Row],[Customer ID]],'Customer Info'!$A:$I,7,FALSE)</f>
        <v>Ireland</v>
      </c>
      <c r="Q671" t="str">
        <f>VLOOKUP(orders[[#This Row],[Customer ID]],'Customer Info'!$A:$I,8,FALSE)</f>
        <v>Y25</v>
      </c>
      <c r="R671" s="2" t="str">
        <f>VLOOKUP(orders[[#This Row],[Customer ID]],'Customer Info'!$A:$I,9,FALSE)</f>
        <v>No</v>
      </c>
    </row>
    <row r="672" spans="1:18" x14ac:dyDescent="0.2">
      <c r="A672" s="1" t="s">
        <v>1303</v>
      </c>
      <c r="B672" s="3">
        <v>44636</v>
      </c>
      <c r="C672" t="s">
        <v>1286</v>
      </c>
      <c r="D672" t="s">
        <v>15</v>
      </c>
      <c r="E672">
        <v>5</v>
      </c>
      <c r="F672" s="1" t="s">
        <v>6196</v>
      </c>
      <c r="G672" t="s">
        <v>6199</v>
      </c>
      <c r="H672">
        <v>2.5</v>
      </c>
      <c r="I672">
        <v>27.484999999999996</v>
      </c>
      <c r="J672" s="2">
        <v>137.42499999999998</v>
      </c>
      <c r="K672" t="str">
        <f>VLOOKUP(orders[[#This Row],[Customer ID]],'Customer Info'!$A:$I,2,FALSE)</f>
        <v>Janella Millett</v>
      </c>
      <c r="L672" t="str">
        <f>IF(VLOOKUP(orders[[#This Row],[Customer ID]],'Customer Info'!$A:$I,3,FALSE)=0, "N/A", VLOOKUP(orders[[#This Row],[Customer ID]],'Customer Info'!$A:$I,3,FALSE))</f>
        <v>jmillettik@addtoany.com</v>
      </c>
      <c r="M672" t="str">
        <f>IF(VLOOKUP(orders[[#This Row],[Customer ID]],'Customer Info'!$A:$I,4,FALSE)=0, "N/A", VLOOKUP(orders[[#This Row],[Customer ID]],'Customer Info'!$A:$I,4,FALSE))</f>
        <v>+1 (919) 302-3228</v>
      </c>
      <c r="N672" t="str">
        <f>VLOOKUP(orders[[#This Row],[Customer ID]],'Customer Info'!$A:$I,5,FALSE)</f>
        <v>3 Novick Alley</v>
      </c>
      <c r="O672" t="str">
        <f>VLOOKUP(orders[[#This Row],[Customer ID]],'Customer Info'!$A:$I,6,FALSE)</f>
        <v>Durham</v>
      </c>
      <c r="P672" t="str">
        <f>VLOOKUP(orders[[#This Row],[Customer ID]],'Customer Info'!$A:$I,7,FALSE)</f>
        <v>United States</v>
      </c>
      <c r="Q672">
        <f>VLOOKUP(orders[[#This Row],[Customer ID]],'Customer Info'!$A:$I,8,FALSE)</f>
        <v>27717</v>
      </c>
      <c r="R672" s="2" t="str">
        <f>VLOOKUP(orders[[#This Row],[Customer ID]],'Customer Info'!$A:$I,9,FALSE)</f>
        <v>Yes</v>
      </c>
    </row>
    <row r="673" spans="1:18" x14ac:dyDescent="0.2">
      <c r="A673" s="1" t="s">
        <v>1304</v>
      </c>
      <c r="B673" s="3">
        <v>44551</v>
      </c>
      <c r="C673" t="s">
        <v>1305</v>
      </c>
      <c r="D673" t="s">
        <v>202</v>
      </c>
      <c r="E673">
        <v>2</v>
      </c>
      <c r="F673" s="1" t="s">
        <v>6201</v>
      </c>
      <c r="G673" t="s">
        <v>6197</v>
      </c>
      <c r="H673">
        <v>2.5</v>
      </c>
      <c r="I673">
        <v>33.464999999999996</v>
      </c>
      <c r="J673" s="2">
        <v>66.929999999999993</v>
      </c>
      <c r="K673" t="str">
        <f>VLOOKUP(orders[[#This Row],[Customer ID]],'Customer Info'!$A:$I,2,FALSE)</f>
        <v>Ferdie Tourry</v>
      </c>
      <c r="L673" t="str">
        <f>IF(VLOOKUP(orders[[#This Row],[Customer ID]],'Customer Info'!$A:$I,3,FALSE)=0, "N/A", VLOOKUP(orders[[#This Row],[Customer ID]],'Customer Info'!$A:$I,3,FALSE))</f>
        <v>ftourryil@google.de</v>
      </c>
      <c r="M673" t="str">
        <f>IF(VLOOKUP(orders[[#This Row],[Customer ID]],'Customer Info'!$A:$I,4,FALSE)=0, "N/A", VLOOKUP(orders[[#This Row],[Customer ID]],'Customer Info'!$A:$I,4,FALSE))</f>
        <v>+1 (843) 243-1686</v>
      </c>
      <c r="N673" t="str">
        <f>VLOOKUP(orders[[#This Row],[Customer ID]],'Customer Info'!$A:$I,5,FALSE)</f>
        <v>9422 Forest Dale Circle</v>
      </c>
      <c r="O673" t="str">
        <f>VLOOKUP(orders[[#This Row],[Customer ID]],'Customer Info'!$A:$I,6,FALSE)</f>
        <v>Florence</v>
      </c>
      <c r="P673" t="str">
        <f>VLOOKUP(orders[[#This Row],[Customer ID]],'Customer Info'!$A:$I,7,FALSE)</f>
        <v>United States</v>
      </c>
      <c r="Q673">
        <f>VLOOKUP(orders[[#This Row],[Customer ID]],'Customer Info'!$A:$I,8,FALSE)</f>
        <v>29505</v>
      </c>
      <c r="R673" s="2" t="str">
        <f>VLOOKUP(orders[[#This Row],[Customer ID]],'Customer Info'!$A:$I,9,FALSE)</f>
        <v>No</v>
      </c>
    </row>
    <row r="674" spans="1:18" x14ac:dyDescent="0.2">
      <c r="A674" s="1" t="s">
        <v>1306</v>
      </c>
      <c r="B674" s="3">
        <v>43606</v>
      </c>
      <c r="C674" t="s">
        <v>1307</v>
      </c>
      <c r="D674" t="s">
        <v>82</v>
      </c>
      <c r="E674">
        <v>3</v>
      </c>
      <c r="F674" s="1" t="s">
        <v>6201</v>
      </c>
      <c r="G674" t="s">
        <v>6197</v>
      </c>
      <c r="H674">
        <v>0.2</v>
      </c>
      <c r="I674">
        <v>4.3650000000000002</v>
      </c>
      <c r="J674" s="2">
        <v>13.095000000000001</v>
      </c>
      <c r="K674" t="str">
        <f>VLOOKUP(orders[[#This Row],[Customer ID]],'Customer Info'!$A:$I,2,FALSE)</f>
        <v>Cecil Weatherall</v>
      </c>
      <c r="L674" t="str">
        <f>IF(VLOOKUP(orders[[#This Row],[Customer ID]],'Customer Info'!$A:$I,3,FALSE)=0, "N/A", VLOOKUP(orders[[#This Row],[Customer ID]],'Customer Info'!$A:$I,3,FALSE))</f>
        <v>cweatherallim@toplist.cz</v>
      </c>
      <c r="M674" t="str">
        <f>IF(VLOOKUP(orders[[#This Row],[Customer ID]],'Customer Info'!$A:$I,4,FALSE)=0, "N/A", VLOOKUP(orders[[#This Row],[Customer ID]],'Customer Info'!$A:$I,4,FALSE))</f>
        <v>+1 (315) 335-0182</v>
      </c>
      <c r="N674" t="str">
        <f>VLOOKUP(orders[[#This Row],[Customer ID]],'Customer Info'!$A:$I,5,FALSE)</f>
        <v>218 5th Plaza</v>
      </c>
      <c r="O674" t="str">
        <f>VLOOKUP(orders[[#This Row],[Customer ID]],'Customer Info'!$A:$I,6,FALSE)</f>
        <v>Syracuse</v>
      </c>
      <c r="P674" t="str">
        <f>VLOOKUP(orders[[#This Row],[Customer ID]],'Customer Info'!$A:$I,7,FALSE)</f>
        <v>United States</v>
      </c>
      <c r="Q674">
        <f>VLOOKUP(orders[[#This Row],[Customer ID]],'Customer Info'!$A:$I,8,FALSE)</f>
        <v>13205</v>
      </c>
      <c r="R674" s="2" t="str">
        <f>VLOOKUP(orders[[#This Row],[Customer ID]],'Customer Info'!$A:$I,9,FALSE)</f>
        <v>Yes</v>
      </c>
    </row>
    <row r="675" spans="1:18" x14ac:dyDescent="0.2">
      <c r="A675" s="1" t="s">
        <v>1308</v>
      </c>
      <c r="B675" s="3">
        <v>44495</v>
      </c>
      <c r="C675" t="s">
        <v>1309</v>
      </c>
      <c r="D675" t="s">
        <v>194</v>
      </c>
      <c r="E675">
        <v>5</v>
      </c>
      <c r="F675" s="1" t="s">
        <v>6196</v>
      </c>
      <c r="G675" t="s">
        <v>6199</v>
      </c>
      <c r="H675">
        <v>1</v>
      </c>
      <c r="I675">
        <v>11.95</v>
      </c>
      <c r="J675" s="2">
        <v>59.75</v>
      </c>
      <c r="K675" t="str">
        <f>VLOOKUP(orders[[#This Row],[Customer ID]],'Customer Info'!$A:$I,2,FALSE)</f>
        <v>Gale Heindrick</v>
      </c>
      <c r="L675" t="str">
        <f>IF(VLOOKUP(orders[[#This Row],[Customer ID]],'Customer Info'!$A:$I,3,FALSE)=0, "N/A", VLOOKUP(orders[[#This Row],[Customer ID]],'Customer Info'!$A:$I,3,FALSE))</f>
        <v>gheindrickin@usda.gov</v>
      </c>
      <c r="M675" t="str">
        <f>IF(VLOOKUP(orders[[#This Row],[Customer ID]],'Customer Info'!$A:$I,4,FALSE)=0, "N/A", VLOOKUP(orders[[#This Row],[Customer ID]],'Customer Info'!$A:$I,4,FALSE))</f>
        <v>+1 (229) 111-7292</v>
      </c>
      <c r="N675" t="str">
        <f>VLOOKUP(orders[[#This Row],[Customer ID]],'Customer Info'!$A:$I,5,FALSE)</f>
        <v>37 Schiller Place</v>
      </c>
      <c r="O675" t="str">
        <f>VLOOKUP(orders[[#This Row],[Customer ID]],'Customer Info'!$A:$I,6,FALSE)</f>
        <v>Lawrenceville</v>
      </c>
      <c r="P675" t="str">
        <f>VLOOKUP(orders[[#This Row],[Customer ID]],'Customer Info'!$A:$I,7,FALSE)</f>
        <v>United States</v>
      </c>
      <c r="Q675">
        <f>VLOOKUP(orders[[#This Row],[Customer ID]],'Customer Info'!$A:$I,8,FALSE)</f>
        <v>30245</v>
      </c>
      <c r="R675" s="2" t="str">
        <f>VLOOKUP(orders[[#This Row],[Customer ID]],'Customer Info'!$A:$I,9,FALSE)</f>
        <v>No</v>
      </c>
    </row>
    <row r="676" spans="1:18" x14ac:dyDescent="0.2">
      <c r="A676" s="1" t="s">
        <v>1310</v>
      </c>
      <c r="B676" s="3">
        <v>43916</v>
      </c>
      <c r="C676" t="s">
        <v>1311</v>
      </c>
      <c r="D676" t="s">
        <v>83</v>
      </c>
      <c r="E676">
        <v>5</v>
      </c>
      <c r="F676" s="1" t="s">
        <v>6201</v>
      </c>
      <c r="G676" t="s">
        <v>6197</v>
      </c>
      <c r="H676">
        <v>0.5</v>
      </c>
      <c r="I676">
        <v>8.73</v>
      </c>
      <c r="J676" s="2">
        <v>43.650000000000006</v>
      </c>
      <c r="K676" t="str">
        <f>VLOOKUP(orders[[#This Row],[Customer ID]],'Customer Info'!$A:$I,2,FALSE)</f>
        <v>Layne Imason</v>
      </c>
      <c r="L676" t="str">
        <f>IF(VLOOKUP(orders[[#This Row],[Customer ID]],'Customer Info'!$A:$I,3,FALSE)=0, "N/A", VLOOKUP(orders[[#This Row],[Customer ID]],'Customer Info'!$A:$I,3,FALSE))</f>
        <v>limasonio@discuz.net</v>
      </c>
      <c r="M676" t="str">
        <f>IF(VLOOKUP(orders[[#This Row],[Customer ID]],'Customer Info'!$A:$I,4,FALSE)=0, "N/A", VLOOKUP(orders[[#This Row],[Customer ID]],'Customer Info'!$A:$I,4,FALSE))</f>
        <v>N/A</v>
      </c>
      <c r="N676" t="str">
        <f>VLOOKUP(orders[[#This Row],[Customer ID]],'Customer Info'!$A:$I,5,FALSE)</f>
        <v>9 Village Green Parkway</v>
      </c>
      <c r="O676" t="str">
        <f>VLOOKUP(orders[[#This Row],[Customer ID]],'Customer Info'!$A:$I,6,FALSE)</f>
        <v>Houston</v>
      </c>
      <c r="P676" t="str">
        <f>VLOOKUP(orders[[#This Row],[Customer ID]],'Customer Info'!$A:$I,7,FALSE)</f>
        <v>United States</v>
      </c>
      <c r="Q676">
        <f>VLOOKUP(orders[[#This Row],[Customer ID]],'Customer Info'!$A:$I,8,FALSE)</f>
        <v>77070</v>
      </c>
      <c r="R676" s="2" t="str">
        <f>VLOOKUP(orders[[#This Row],[Customer ID]],'Customer Info'!$A:$I,9,FALSE)</f>
        <v>Yes</v>
      </c>
    </row>
    <row r="677" spans="1:18" x14ac:dyDescent="0.2">
      <c r="A677" s="1" t="s">
        <v>1312</v>
      </c>
      <c r="B677" s="3">
        <v>44118</v>
      </c>
      <c r="C677" t="s">
        <v>1313</v>
      </c>
      <c r="D677" t="s">
        <v>14</v>
      </c>
      <c r="E677">
        <v>6</v>
      </c>
      <c r="F677" s="1" t="s">
        <v>6200</v>
      </c>
      <c r="G677" t="s">
        <v>6197</v>
      </c>
      <c r="H677">
        <v>1</v>
      </c>
      <c r="I677">
        <v>13.75</v>
      </c>
      <c r="J677" s="2">
        <v>82.5</v>
      </c>
      <c r="K677" t="str">
        <f>VLOOKUP(orders[[#This Row],[Customer ID]],'Customer Info'!$A:$I,2,FALSE)</f>
        <v>Hazel Saill</v>
      </c>
      <c r="L677" t="str">
        <f>IF(VLOOKUP(orders[[#This Row],[Customer ID]],'Customer Info'!$A:$I,3,FALSE)=0, "N/A", VLOOKUP(orders[[#This Row],[Customer ID]],'Customer Info'!$A:$I,3,FALSE))</f>
        <v>hsaillip@odnoklassniki.ru</v>
      </c>
      <c r="M677" t="str">
        <f>IF(VLOOKUP(orders[[#This Row],[Customer ID]],'Customer Info'!$A:$I,4,FALSE)=0, "N/A", VLOOKUP(orders[[#This Row],[Customer ID]],'Customer Info'!$A:$I,4,FALSE))</f>
        <v>+1 (913) 968-8024</v>
      </c>
      <c r="N677" t="str">
        <f>VLOOKUP(orders[[#This Row],[Customer ID]],'Customer Info'!$A:$I,5,FALSE)</f>
        <v>3186 Bay Lane</v>
      </c>
      <c r="O677" t="str">
        <f>VLOOKUP(orders[[#This Row],[Customer ID]],'Customer Info'!$A:$I,6,FALSE)</f>
        <v>Kansas City</v>
      </c>
      <c r="P677" t="str">
        <f>VLOOKUP(orders[[#This Row],[Customer ID]],'Customer Info'!$A:$I,7,FALSE)</f>
        <v>United States</v>
      </c>
      <c r="Q677">
        <f>VLOOKUP(orders[[#This Row],[Customer ID]],'Customer Info'!$A:$I,8,FALSE)</f>
        <v>66160</v>
      </c>
      <c r="R677" s="2" t="str">
        <f>VLOOKUP(orders[[#This Row],[Customer ID]],'Customer Info'!$A:$I,9,FALSE)</f>
        <v>Yes</v>
      </c>
    </row>
    <row r="678" spans="1:18" x14ac:dyDescent="0.2">
      <c r="A678" s="1" t="s">
        <v>1314</v>
      </c>
      <c r="B678" s="3">
        <v>44543</v>
      </c>
      <c r="C678" t="s">
        <v>1315</v>
      </c>
      <c r="D678" t="s">
        <v>209</v>
      </c>
      <c r="E678">
        <v>6</v>
      </c>
      <c r="F678" s="1" t="s">
        <v>6198</v>
      </c>
      <c r="G678" t="s">
        <v>6199</v>
      </c>
      <c r="H678">
        <v>2.5</v>
      </c>
      <c r="I678">
        <v>29.784999999999997</v>
      </c>
      <c r="J678" s="2">
        <v>178.70999999999998</v>
      </c>
      <c r="K678" t="str">
        <f>VLOOKUP(orders[[#This Row],[Customer ID]],'Customer Info'!$A:$I,2,FALSE)</f>
        <v>Hermann Larvor</v>
      </c>
      <c r="L678" t="str">
        <f>IF(VLOOKUP(orders[[#This Row],[Customer ID]],'Customer Info'!$A:$I,3,FALSE)=0, "N/A", VLOOKUP(orders[[#This Row],[Customer ID]],'Customer Info'!$A:$I,3,FALSE))</f>
        <v>hlarvoriq@last.fm</v>
      </c>
      <c r="M678" t="str">
        <f>IF(VLOOKUP(orders[[#This Row],[Customer ID]],'Customer Info'!$A:$I,4,FALSE)=0, "N/A", VLOOKUP(orders[[#This Row],[Customer ID]],'Customer Info'!$A:$I,4,FALSE))</f>
        <v>+1 (941) 779-2195</v>
      </c>
      <c r="N678" t="str">
        <f>VLOOKUP(orders[[#This Row],[Customer ID]],'Customer Info'!$A:$I,5,FALSE)</f>
        <v>65129 Becker Drive</v>
      </c>
      <c r="O678" t="str">
        <f>VLOOKUP(orders[[#This Row],[Customer ID]],'Customer Info'!$A:$I,6,FALSE)</f>
        <v>Bradenton</v>
      </c>
      <c r="P678" t="str">
        <f>VLOOKUP(orders[[#This Row],[Customer ID]],'Customer Info'!$A:$I,7,FALSE)</f>
        <v>United States</v>
      </c>
      <c r="Q678">
        <f>VLOOKUP(orders[[#This Row],[Customer ID]],'Customer Info'!$A:$I,8,FALSE)</f>
        <v>34282</v>
      </c>
      <c r="R678" s="2" t="str">
        <f>VLOOKUP(orders[[#This Row],[Customer ID]],'Customer Info'!$A:$I,9,FALSE)</f>
        <v>Yes</v>
      </c>
    </row>
    <row r="679" spans="1:18" x14ac:dyDescent="0.2">
      <c r="A679" s="1" t="s">
        <v>1316</v>
      </c>
      <c r="B679" s="3">
        <v>44263</v>
      </c>
      <c r="C679" t="s">
        <v>1317</v>
      </c>
      <c r="D679" t="s">
        <v>114</v>
      </c>
      <c r="E679">
        <v>4</v>
      </c>
      <c r="F679" s="1" t="s">
        <v>6201</v>
      </c>
      <c r="G679" t="s">
        <v>6202</v>
      </c>
      <c r="H679">
        <v>2.5</v>
      </c>
      <c r="I679">
        <v>29.784999999999997</v>
      </c>
      <c r="J679" s="2">
        <v>119.13999999999999</v>
      </c>
      <c r="K679" t="str">
        <f>VLOOKUP(orders[[#This Row],[Customer ID]],'Customer Info'!$A:$I,2,FALSE)</f>
        <v>Terri Lyford</v>
      </c>
      <c r="L679" t="str">
        <f>IF(VLOOKUP(orders[[#This Row],[Customer ID]],'Customer Info'!$A:$I,3,FALSE)=0, "N/A", VLOOKUP(orders[[#This Row],[Customer ID]],'Customer Info'!$A:$I,3,FALSE))</f>
        <v>N/A</v>
      </c>
      <c r="M679" t="str">
        <f>IF(VLOOKUP(orders[[#This Row],[Customer ID]],'Customer Info'!$A:$I,4,FALSE)=0, "N/A", VLOOKUP(orders[[#This Row],[Customer ID]],'Customer Info'!$A:$I,4,FALSE))</f>
        <v>+1 (610) 942-2790</v>
      </c>
      <c r="N679" t="str">
        <f>VLOOKUP(orders[[#This Row],[Customer ID]],'Customer Info'!$A:$I,5,FALSE)</f>
        <v>00 Buell Avenue</v>
      </c>
      <c r="O679" t="str">
        <f>VLOOKUP(orders[[#This Row],[Customer ID]],'Customer Info'!$A:$I,6,FALSE)</f>
        <v>Allentown</v>
      </c>
      <c r="P679" t="str">
        <f>VLOOKUP(orders[[#This Row],[Customer ID]],'Customer Info'!$A:$I,7,FALSE)</f>
        <v>United States</v>
      </c>
      <c r="Q679">
        <f>VLOOKUP(orders[[#This Row],[Customer ID]],'Customer Info'!$A:$I,8,FALSE)</f>
        <v>18105</v>
      </c>
      <c r="R679" s="2" t="str">
        <f>VLOOKUP(orders[[#This Row],[Customer ID]],'Customer Info'!$A:$I,9,FALSE)</f>
        <v>Yes</v>
      </c>
    </row>
    <row r="680" spans="1:18" x14ac:dyDescent="0.2">
      <c r="A680" s="1" t="s">
        <v>1318</v>
      </c>
      <c r="B680" s="3">
        <v>44217</v>
      </c>
      <c r="C680" t="s">
        <v>1319</v>
      </c>
      <c r="D680" t="s">
        <v>88</v>
      </c>
      <c r="E680">
        <v>5</v>
      </c>
      <c r="F680" s="1" t="s">
        <v>6201</v>
      </c>
      <c r="G680" t="s">
        <v>6199</v>
      </c>
      <c r="H680">
        <v>0.5</v>
      </c>
      <c r="I680">
        <v>9.51</v>
      </c>
      <c r="J680" s="2">
        <v>47.55</v>
      </c>
      <c r="K680" t="str">
        <f>VLOOKUP(orders[[#This Row],[Customer ID]],'Customer Info'!$A:$I,2,FALSE)</f>
        <v>Gabey Cogan</v>
      </c>
      <c r="L680" t="str">
        <f>IF(VLOOKUP(orders[[#This Row],[Customer ID]],'Customer Info'!$A:$I,3,FALSE)=0, "N/A", VLOOKUP(orders[[#This Row],[Customer ID]],'Customer Info'!$A:$I,3,FALSE))</f>
        <v>N/A</v>
      </c>
      <c r="M680" t="str">
        <f>IF(VLOOKUP(orders[[#This Row],[Customer ID]],'Customer Info'!$A:$I,4,FALSE)=0, "N/A", VLOOKUP(orders[[#This Row],[Customer ID]],'Customer Info'!$A:$I,4,FALSE))</f>
        <v>+1 (757) 101-9459</v>
      </c>
      <c r="N680" t="str">
        <f>VLOOKUP(orders[[#This Row],[Customer ID]],'Customer Info'!$A:$I,5,FALSE)</f>
        <v>05001 Continental Crossing</v>
      </c>
      <c r="O680" t="str">
        <f>VLOOKUP(orders[[#This Row],[Customer ID]],'Customer Info'!$A:$I,6,FALSE)</f>
        <v>Hampton</v>
      </c>
      <c r="P680" t="str">
        <f>VLOOKUP(orders[[#This Row],[Customer ID]],'Customer Info'!$A:$I,7,FALSE)</f>
        <v>United States</v>
      </c>
      <c r="Q680">
        <f>VLOOKUP(orders[[#This Row],[Customer ID]],'Customer Info'!$A:$I,8,FALSE)</f>
        <v>23663</v>
      </c>
      <c r="R680" s="2" t="str">
        <f>VLOOKUP(orders[[#This Row],[Customer ID]],'Customer Info'!$A:$I,9,FALSE)</f>
        <v>No</v>
      </c>
    </row>
    <row r="681" spans="1:18" x14ac:dyDescent="0.2">
      <c r="A681" s="1" t="s">
        <v>1320</v>
      </c>
      <c r="B681" s="3">
        <v>44206</v>
      </c>
      <c r="C681" t="s">
        <v>1321</v>
      </c>
      <c r="D681" t="s">
        <v>83</v>
      </c>
      <c r="E681">
        <v>5</v>
      </c>
      <c r="F681" s="1" t="s">
        <v>6201</v>
      </c>
      <c r="G681" t="s">
        <v>6197</v>
      </c>
      <c r="H681">
        <v>0.5</v>
      </c>
      <c r="I681">
        <v>8.73</v>
      </c>
      <c r="J681" s="2">
        <v>43.650000000000006</v>
      </c>
      <c r="K681" t="str">
        <f>VLOOKUP(orders[[#This Row],[Customer ID]],'Customer Info'!$A:$I,2,FALSE)</f>
        <v>Charin Penwarden</v>
      </c>
      <c r="L681" t="str">
        <f>IF(VLOOKUP(orders[[#This Row],[Customer ID]],'Customer Info'!$A:$I,3,FALSE)=0, "N/A", VLOOKUP(orders[[#This Row],[Customer ID]],'Customer Info'!$A:$I,3,FALSE))</f>
        <v>cpenwardenit@mlb.com</v>
      </c>
      <c r="M681" t="str">
        <f>IF(VLOOKUP(orders[[#This Row],[Customer ID]],'Customer Info'!$A:$I,4,FALSE)=0, "N/A", VLOOKUP(orders[[#This Row],[Customer ID]],'Customer Info'!$A:$I,4,FALSE))</f>
        <v>+353 (765) 345-5590</v>
      </c>
      <c r="N681" t="str">
        <f>VLOOKUP(orders[[#This Row],[Customer ID]],'Customer Info'!$A:$I,5,FALSE)</f>
        <v>1 Nobel Terrace</v>
      </c>
      <c r="O681" t="str">
        <f>VLOOKUP(orders[[#This Row],[Customer ID]],'Customer Info'!$A:$I,6,FALSE)</f>
        <v>Whitegate</v>
      </c>
      <c r="P681" t="str">
        <f>VLOOKUP(orders[[#This Row],[Customer ID]],'Customer Info'!$A:$I,7,FALSE)</f>
        <v>Ireland</v>
      </c>
      <c r="Q681" t="str">
        <f>VLOOKUP(orders[[#This Row],[Customer ID]],'Customer Info'!$A:$I,8,FALSE)</f>
        <v>D15</v>
      </c>
      <c r="R681" s="2" t="str">
        <f>VLOOKUP(orders[[#This Row],[Customer ID]],'Customer Info'!$A:$I,9,FALSE)</f>
        <v>No</v>
      </c>
    </row>
    <row r="682" spans="1:18" x14ac:dyDescent="0.2">
      <c r="A682" s="1" t="s">
        <v>1322</v>
      </c>
      <c r="B682" s="3">
        <v>44281</v>
      </c>
      <c r="C682" t="s">
        <v>1323</v>
      </c>
      <c r="D682" t="s">
        <v>209</v>
      </c>
      <c r="E682">
        <v>6</v>
      </c>
      <c r="F682" s="1" t="s">
        <v>6198</v>
      </c>
      <c r="G682" t="s">
        <v>6199</v>
      </c>
      <c r="H682">
        <v>2.5</v>
      </c>
      <c r="I682">
        <v>29.784999999999997</v>
      </c>
      <c r="J682" s="2">
        <v>178.70999999999998</v>
      </c>
      <c r="K682" t="str">
        <f>VLOOKUP(orders[[#This Row],[Customer ID]],'Customer Info'!$A:$I,2,FALSE)</f>
        <v>Milty Middis</v>
      </c>
      <c r="L682" t="str">
        <f>IF(VLOOKUP(orders[[#This Row],[Customer ID]],'Customer Info'!$A:$I,3,FALSE)=0, "N/A", VLOOKUP(orders[[#This Row],[Customer ID]],'Customer Info'!$A:$I,3,FALSE))</f>
        <v>mmiddisiu@dmoz.org</v>
      </c>
      <c r="M682" t="str">
        <f>IF(VLOOKUP(orders[[#This Row],[Customer ID]],'Customer Info'!$A:$I,4,FALSE)=0, "N/A", VLOOKUP(orders[[#This Row],[Customer ID]],'Customer Info'!$A:$I,4,FALSE))</f>
        <v>+1 (316) 736-9645</v>
      </c>
      <c r="N682" t="str">
        <f>VLOOKUP(orders[[#This Row],[Customer ID]],'Customer Info'!$A:$I,5,FALSE)</f>
        <v>8 Schiller Point</v>
      </c>
      <c r="O682" t="str">
        <f>VLOOKUP(orders[[#This Row],[Customer ID]],'Customer Info'!$A:$I,6,FALSE)</f>
        <v>Wichita</v>
      </c>
      <c r="P682" t="str">
        <f>VLOOKUP(orders[[#This Row],[Customer ID]],'Customer Info'!$A:$I,7,FALSE)</f>
        <v>United States</v>
      </c>
      <c r="Q682">
        <f>VLOOKUP(orders[[#This Row],[Customer ID]],'Customer Info'!$A:$I,8,FALSE)</f>
        <v>67260</v>
      </c>
      <c r="R682" s="2" t="str">
        <f>VLOOKUP(orders[[#This Row],[Customer ID]],'Customer Info'!$A:$I,9,FALSE)</f>
        <v>Yes</v>
      </c>
    </row>
    <row r="683" spans="1:18" x14ac:dyDescent="0.2">
      <c r="A683" s="1" t="s">
        <v>1324</v>
      </c>
      <c r="B683" s="3">
        <v>44645</v>
      </c>
      <c r="C683" t="s">
        <v>1325</v>
      </c>
      <c r="D683" t="s">
        <v>15</v>
      </c>
      <c r="E683">
        <v>1</v>
      </c>
      <c r="F683" s="1" t="s">
        <v>6196</v>
      </c>
      <c r="G683" t="s">
        <v>6199</v>
      </c>
      <c r="H683">
        <v>2.5</v>
      </c>
      <c r="I683">
        <v>27.484999999999996</v>
      </c>
      <c r="J683" s="2">
        <v>27.484999999999996</v>
      </c>
      <c r="K683" t="str">
        <f>VLOOKUP(orders[[#This Row],[Customer ID]],'Customer Info'!$A:$I,2,FALSE)</f>
        <v>Adrianne Vairow</v>
      </c>
      <c r="L683" t="str">
        <f>IF(VLOOKUP(orders[[#This Row],[Customer ID]],'Customer Info'!$A:$I,3,FALSE)=0, "N/A", VLOOKUP(orders[[#This Row],[Customer ID]],'Customer Info'!$A:$I,3,FALSE))</f>
        <v>avairowiv@studiopress.com</v>
      </c>
      <c r="M683" t="str">
        <f>IF(VLOOKUP(orders[[#This Row],[Customer ID]],'Customer Info'!$A:$I,4,FALSE)=0, "N/A", VLOOKUP(orders[[#This Row],[Customer ID]],'Customer Info'!$A:$I,4,FALSE))</f>
        <v>+44 (236) 517-2586</v>
      </c>
      <c r="N683" t="str">
        <f>VLOOKUP(orders[[#This Row],[Customer ID]],'Customer Info'!$A:$I,5,FALSE)</f>
        <v>73486 Cardinal Terrace</v>
      </c>
      <c r="O683" t="str">
        <f>VLOOKUP(orders[[#This Row],[Customer ID]],'Customer Info'!$A:$I,6,FALSE)</f>
        <v>Thorpe</v>
      </c>
      <c r="P683" t="str">
        <f>VLOOKUP(orders[[#This Row],[Customer ID]],'Customer Info'!$A:$I,7,FALSE)</f>
        <v>United Kingdom</v>
      </c>
      <c r="Q683" t="str">
        <f>VLOOKUP(orders[[#This Row],[Customer ID]],'Customer Info'!$A:$I,8,FALSE)</f>
        <v>BD23</v>
      </c>
      <c r="R683" s="2" t="str">
        <f>VLOOKUP(orders[[#This Row],[Customer ID]],'Customer Info'!$A:$I,9,FALSE)</f>
        <v>No</v>
      </c>
    </row>
    <row r="684" spans="1:18" x14ac:dyDescent="0.2">
      <c r="A684" s="1" t="s">
        <v>1326</v>
      </c>
      <c r="B684" s="3">
        <v>44399</v>
      </c>
      <c r="C684" t="s">
        <v>1327</v>
      </c>
      <c r="D684" t="s">
        <v>66</v>
      </c>
      <c r="E684">
        <v>5</v>
      </c>
      <c r="F684" s="1" t="s">
        <v>6198</v>
      </c>
      <c r="G684" t="s">
        <v>6197</v>
      </c>
      <c r="H684">
        <v>1</v>
      </c>
      <c r="I684">
        <v>11.25</v>
      </c>
      <c r="J684" s="2">
        <v>56.25</v>
      </c>
      <c r="K684" t="str">
        <f>VLOOKUP(orders[[#This Row],[Customer ID]],'Customer Info'!$A:$I,2,FALSE)</f>
        <v>Anjanette Goldie</v>
      </c>
      <c r="L684" t="str">
        <f>IF(VLOOKUP(orders[[#This Row],[Customer ID]],'Customer Info'!$A:$I,3,FALSE)=0, "N/A", VLOOKUP(orders[[#This Row],[Customer ID]],'Customer Info'!$A:$I,3,FALSE))</f>
        <v>agoldieiw@goo.gl</v>
      </c>
      <c r="M684" t="str">
        <f>IF(VLOOKUP(orders[[#This Row],[Customer ID]],'Customer Info'!$A:$I,4,FALSE)=0, "N/A", VLOOKUP(orders[[#This Row],[Customer ID]],'Customer Info'!$A:$I,4,FALSE))</f>
        <v>N/A</v>
      </c>
      <c r="N684" t="str">
        <f>VLOOKUP(orders[[#This Row],[Customer ID]],'Customer Info'!$A:$I,5,FALSE)</f>
        <v>3729 Susan Drive</v>
      </c>
      <c r="O684" t="str">
        <f>VLOOKUP(orders[[#This Row],[Customer ID]],'Customer Info'!$A:$I,6,FALSE)</f>
        <v>Danbury</v>
      </c>
      <c r="P684" t="str">
        <f>VLOOKUP(orders[[#This Row],[Customer ID]],'Customer Info'!$A:$I,7,FALSE)</f>
        <v>United States</v>
      </c>
      <c r="Q684">
        <f>VLOOKUP(orders[[#This Row],[Customer ID]],'Customer Info'!$A:$I,8,FALSE)</f>
        <v>6816</v>
      </c>
      <c r="R684" s="2" t="str">
        <f>VLOOKUP(orders[[#This Row],[Customer ID]],'Customer Info'!$A:$I,9,FALSE)</f>
        <v>No</v>
      </c>
    </row>
    <row r="685" spans="1:18" x14ac:dyDescent="0.2">
      <c r="A685" s="1" t="s">
        <v>1328</v>
      </c>
      <c r="B685" s="3">
        <v>44080</v>
      </c>
      <c r="C685" t="s">
        <v>1329</v>
      </c>
      <c r="D685" t="s">
        <v>24</v>
      </c>
      <c r="E685">
        <v>2</v>
      </c>
      <c r="F685" s="1" t="s">
        <v>6201</v>
      </c>
      <c r="G685" t="s">
        <v>6199</v>
      </c>
      <c r="H685">
        <v>0.2</v>
      </c>
      <c r="I685">
        <v>4.7549999999999999</v>
      </c>
      <c r="J685" s="2">
        <v>9.51</v>
      </c>
      <c r="K685" t="str">
        <f>VLOOKUP(orders[[#This Row],[Customer ID]],'Customer Info'!$A:$I,2,FALSE)</f>
        <v>Nicky Ayris</v>
      </c>
      <c r="L685" t="str">
        <f>IF(VLOOKUP(orders[[#This Row],[Customer ID]],'Customer Info'!$A:$I,3,FALSE)=0, "N/A", VLOOKUP(orders[[#This Row],[Customer ID]],'Customer Info'!$A:$I,3,FALSE))</f>
        <v>nayrisix@t-online.de</v>
      </c>
      <c r="M685" t="str">
        <f>IF(VLOOKUP(orders[[#This Row],[Customer ID]],'Customer Info'!$A:$I,4,FALSE)=0, "N/A", VLOOKUP(orders[[#This Row],[Customer ID]],'Customer Info'!$A:$I,4,FALSE))</f>
        <v>+44 (627) 552-5656</v>
      </c>
      <c r="N685" t="str">
        <f>VLOOKUP(orders[[#This Row],[Customer ID]],'Customer Info'!$A:$I,5,FALSE)</f>
        <v>7 Reinke Circle</v>
      </c>
      <c r="O685" t="str">
        <f>VLOOKUP(orders[[#This Row],[Customer ID]],'Customer Info'!$A:$I,6,FALSE)</f>
        <v>Kinloch</v>
      </c>
      <c r="P685" t="str">
        <f>VLOOKUP(orders[[#This Row],[Customer ID]],'Customer Info'!$A:$I,7,FALSE)</f>
        <v>United Kingdom</v>
      </c>
      <c r="Q685" t="str">
        <f>VLOOKUP(orders[[#This Row],[Customer ID]],'Customer Info'!$A:$I,8,FALSE)</f>
        <v>PH43</v>
      </c>
      <c r="R685" s="2" t="str">
        <f>VLOOKUP(orders[[#This Row],[Customer ID]],'Customer Info'!$A:$I,9,FALSE)</f>
        <v>Yes</v>
      </c>
    </row>
    <row r="686" spans="1:18" x14ac:dyDescent="0.2">
      <c r="A686" s="1" t="s">
        <v>1330</v>
      </c>
      <c r="B686" s="3">
        <v>43827</v>
      </c>
      <c r="C686" t="s">
        <v>1331</v>
      </c>
      <c r="D686" t="s">
        <v>69</v>
      </c>
      <c r="E686">
        <v>2</v>
      </c>
      <c r="F686" s="1" t="s">
        <v>6200</v>
      </c>
      <c r="G686" t="s">
        <v>6197</v>
      </c>
      <c r="H686">
        <v>0.2</v>
      </c>
      <c r="I686">
        <v>4.125</v>
      </c>
      <c r="J686" s="2">
        <v>8.25</v>
      </c>
      <c r="K686" t="str">
        <f>VLOOKUP(orders[[#This Row],[Customer ID]],'Customer Info'!$A:$I,2,FALSE)</f>
        <v>Laryssa Benediktovich</v>
      </c>
      <c r="L686" t="str">
        <f>IF(VLOOKUP(orders[[#This Row],[Customer ID]],'Customer Info'!$A:$I,3,FALSE)=0, "N/A", VLOOKUP(orders[[#This Row],[Customer ID]],'Customer Info'!$A:$I,3,FALSE))</f>
        <v>lbenediktovichiy@wunderground.com</v>
      </c>
      <c r="M686" t="str">
        <f>IF(VLOOKUP(orders[[#This Row],[Customer ID]],'Customer Info'!$A:$I,4,FALSE)=0, "N/A", VLOOKUP(orders[[#This Row],[Customer ID]],'Customer Info'!$A:$I,4,FALSE))</f>
        <v>+1 (904) 330-1211</v>
      </c>
      <c r="N686" t="str">
        <f>VLOOKUP(orders[[#This Row],[Customer ID]],'Customer Info'!$A:$I,5,FALSE)</f>
        <v>5 Prairieview Drive</v>
      </c>
      <c r="O686" t="str">
        <f>VLOOKUP(orders[[#This Row],[Customer ID]],'Customer Info'!$A:$I,6,FALSE)</f>
        <v>Jacksonville</v>
      </c>
      <c r="P686" t="str">
        <f>VLOOKUP(orders[[#This Row],[Customer ID]],'Customer Info'!$A:$I,7,FALSE)</f>
        <v>United States</v>
      </c>
      <c r="Q686">
        <f>VLOOKUP(orders[[#This Row],[Customer ID]],'Customer Info'!$A:$I,8,FALSE)</f>
        <v>32209</v>
      </c>
      <c r="R686" s="2" t="str">
        <f>VLOOKUP(orders[[#This Row],[Customer ID]],'Customer Info'!$A:$I,9,FALSE)</f>
        <v>Yes</v>
      </c>
    </row>
    <row r="687" spans="1:18" x14ac:dyDescent="0.2">
      <c r="A687" s="1" t="s">
        <v>1332</v>
      </c>
      <c r="B687" s="3">
        <v>43941</v>
      </c>
      <c r="C687" t="s">
        <v>1333</v>
      </c>
      <c r="D687" t="s">
        <v>128</v>
      </c>
      <c r="E687">
        <v>6</v>
      </c>
      <c r="F687" s="1" t="s">
        <v>6201</v>
      </c>
      <c r="G687" t="s">
        <v>6202</v>
      </c>
      <c r="H687">
        <v>0.5</v>
      </c>
      <c r="I687">
        <v>7.77</v>
      </c>
      <c r="J687" s="2">
        <v>46.62</v>
      </c>
      <c r="K687" t="str">
        <f>VLOOKUP(orders[[#This Row],[Customer ID]],'Customer Info'!$A:$I,2,FALSE)</f>
        <v>Theo Jacobovitz</v>
      </c>
      <c r="L687" t="str">
        <f>IF(VLOOKUP(orders[[#This Row],[Customer ID]],'Customer Info'!$A:$I,3,FALSE)=0, "N/A", VLOOKUP(orders[[#This Row],[Customer ID]],'Customer Info'!$A:$I,3,FALSE))</f>
        <v>tjacobovitziz@cbc.ca</v>
      </c>
      <c r="M687" t="str">
        <f>IF(VLOOKUP(orders[[#This Row],[Customer ID]],'Customer Info'!$A:$I,4,FALSE)=0, "N/A", VLOOKUP(orders[[#This Row],[Customer ID]],'Customer Info'!$A:$I,4,FALSE))</f>
        <v>+1 (713) 642-2082</v>
      </c>
      <c r="N687" t="str">
        <f>VLOOKUP(orders[[#This Row],[Customer ID]],'Customer Info'!$A:$I,5,FALSE)</f>
        <v>21597 Bonner Pass</v>
      </c>
      <c r="O687" t="str">
        <f>VLOOKUP(orders[[#This Row],[Customer ID]],'Customer Info'!$A:$I,6,FALSE)</f>
        <v>Houston</v>
      </c>
      <c r="P687" t="str">
        <f>VLOOKUP(orders[[#This Row],[Customer ID]],'Customer Info'!$A:$I,7,FALSE)</f>
        <v>United States</v>
      </c>
      <c r="Q687">
        <f>VLOOKUP(orders[[#This Row],[Customer ID]],'Customer Info'!$A:$I,8,FALSE)</f>
        <v>77299</v>
      </c>
      <c r="R687" s="2" t="str">
        <f>VLOOKUP(orders[[#This Row],[Customer ID]],'Customer Info'!$A:$I,9,FALSE)</f>
        <v>No</v>
      </c>
    </row>
    <row r="688" spans="1:18" x14ac:dyDescent="0.2">
      <c r="A688" s="1" t="s">
        <v>1334</v>
      </c>
      <c r="B688" s="3">
        <v>43517</v>
      </c>
      <c r="C688" t="s">
        <v>1335</v>
      </c>
      <c r="D688" t="s">
        <v>194</v>
      </c>
      <c r="E688">
        <v>6</v>
      </c>
      <c r="F688" s="1" t="s">
        <v>6196</v>
      </c>
      <c r="G688" t="s">
        <v>6199</v>
      </c>
      <c r="H688">
        <v>1</v>
      </c>
      <c r="I688">
        <v>11.95</v>
      </c>
      <c r="J688" s="2">
        <v>71.699999999999989</v>
      </c>
      <c r="K688" t="str">
        <f>VLOOKUP(orders[[#This Row],[Customer ID]],'Customer Info'!$A:$I,2,FALSE)</f>
        <v>Becca Ableson</v>
      </c>
      <c r="L688" t="str">
        <f>IF(VLOOKUP(orders[[#This Row],[Customer ID]],'Customer Info'!$A:$I,3,FALSE)=0, "N/A", VLOOKUP(orders[[#This Row],[Customer ID]],'Customer Info'!$A:$I,3,FALSE))</f>
        <v>N/A</v>
      </c>
      <c r="M688" t="str">
        <f>IF(VLOOKUP(orders[[#This Row],[Customer ID]],'Customer Info'!$A:$I,4,FALSE)=0, "N/A", VLOOKUP(orders[[#This Row],[Customer ID]],'Customer Info'!$A:$I,4,FALSE))</f>
        <v>+1 (971) 254-5295</v>
      </c>
      <c r="N688" t="str">
        <f>VLOOKUP(orders[[#This Row],[Customer ID]],'Customer Info'!$A:$I,5,FALSE)</f>
        <v>69493 Hanson Place</v>
      </c>
      <c r="O688" t="str">
        <f>VLOOKUP(orders[[#This Row],[Customer ID]],'Customer Info'!$A:$I,6,FALSE)</f>
        <v>Portland</v>
      </c>
      <c r="P688" t="str">
        <f>VLOOKUP(orders[[#This Row],[Customer ID]],'Customer Info'!$A:$I,7,FALSE)</f>
        <v>United States</v>
      </c>
      <c r="Q688">
        <f>VLOOKUP(orders[[#This Row],[Customer ID]],'Customer Info'!$A:$I,8,FALSE)</f>
        <v>97255</v>
      </c>
      <c r="R688" s="2" t="str">
        <f>VLOOKUP(orders[[#This Row],[Customer ID]],'Customer Info'!$A:$I,9,FALSE)</f>
        <v>No</v>
      </c>
    </row>
    <row r="689" spans="1:18" x14ac:dyDescent="0.2">
      <c r="A689" s="1" t="s">
        <v>1336</v>
      </c>
      <c r="B689" s="3">
        <v>44637</v>
      </c>
      <c r="C689" t="s">
        <v>1337</v>
      </c>
      <c r="D689" t="s">
        <v>109</v>
      </c>
      <c r="E689">
        <v>2</v>
      </c>
      <c r="F689" s="1" t="s">
        <v>6201</v>
      </c>
      <c r="G689" t="s">
        <v>6199</v>
      </c>
      <c r="H689">
        <v>2.5</v>
      </c>
      <c r="I689">
        <v>36.454999999999998</v>
      </c>
      <c r="J689" s="2">
        <v>72.91</v>
      </c>
      <c r="K689" t="str">
        <f>VLOOKUP(orders[[#This Row],[Customer ID]],'Customer Info'!$A:$I,2,FALSE)</f>
        <v>Jeno Druitt</v>
      </c>
      <c r="L689" t="str">
        <f>IF(VLOOKUP(orders[[#This Row],[Customer ID]],'Customer Info'!$A:$I,3,FALSE)=0, "N/A", VLOOKUP(orders[[#This Row],[Customer ID]],'Customer Info'!$A:$I,3,FALSE))</f>
        <v>jdruittj1@feedburner.com</v>
      </c>
      <c r="M689" t="str">
        <f>IF(VLOOKUP(orders[[#This Row],[Customer ID]],'Customer Info'!$A:$I,4,FALSE)=0, "N/A", VLOOKUP(orders[[#This Row],[Customer ID]],'Customer Info'!$A:$I,4,FALSE))</f>
        <v>+1 (650) 693-6904</v>
      </c>
      <c r="N689" t="str">
        <f>VLOOKUP(orders[[#This Row],[Customer ID]],'Customer Info'!$A:$I,5,FALSE)</f>
        <v>1726 1st Drive</v>
      </c>
      <c r="O689" t="str">
        <f>VLOOKUP(orders[[#This Row],[Customer ID]],'Customer Info'!$A:$I,6,FALSE)</f>
        <v>Pasadena</v>
      </c>
      <c r="P689" t="str">
        <f>VLOOKUP(orders[[#This Row],[Customer ID]],'Customer Info'!$A:$I,7,FALSE)</f>
        <v>United States</v>
      </c>
      <c r="Q689">
        <f>VLOOKUP(orders[[#This Row],[Customer ID]],'Customer Info'!$A:$I,8,FALSE)</f>
        <v>91186</v>
      </c>
      <c r="R689" s="2" t="str">
        <f>VLOOKUP(orders[[#This Row],[Customer ID]],'Customer Info'!$A:$I,9,FALSE)</f>
        <v>Yes</v>
      </c>
    </row>
    <row r="690" spans="1:18" x14ac:dyDescent="0.2">
      <c r="A690" s="1" t="s">
        <v>1338</v>
      </c>
      <c r="B690" s="3">
        <v>44330</v>
      </c>
      <c r="C690" t="s">
        <v>1339</v>
      </c>
      <c r="D690" t="s">
        <v>106</v>
      </c>
      <c r="E690">
        <v>3</v>
      </c>
      <c r="F690" s="1" t="s">
        <v>6196</v>
      </c>
      <c r="G690" t="s">
        <v>6202</v>
      </c>
      <c r="H690">
        <v>0.2</v>
      </c>
      <c r="I690">
        <v>2.6849999999999996</v>
      </c>
      <c r="J690" s="2">
        <v>8.0549999999999997</v>
      </c>
      <c r="K690" t="str">
        <f>VLOOKUP(orders[[#This Row],[Customer ID]],'Customer Info'!$A:$I,2,FALSE)</f>
        <v>Deonne Shortall</v>
      </c>
      <c r="L690" t="str">
        <f>IF(VLOOKUP(orders[[#This Row],[Customer ID]],'Customer Info'!$A:$I,3,FALSE)=0, "N/A", VLOOKUP(orders[[#This Row],[Customer ID]],'Customer Info'!$A:$I,3,FALSE))</f>
        <v>dshortallj2@wikipedia.org</v>
      </c>
      <c r="M690" t="str">
        <f>IF(VLOOKUP(orders[[#This Row],[Customer ID]],'Customer Info'!$A:$I,4,FALSE)=0, "N/A", VLOOKUP(orders[[#This Row],[Customer ID]],'Customer Info'!$A:$I,4,FALSE))</f>
        <v>+1 (714) 917-8665</v>
      </c>
      <c r="N690" t="str">
        <f>VLOOKUP(orders[[#This Row],[Customer ID]],'Customer Info'!$A:$I,5,FALSE)</f>
        <v>0 Kropf Lane</v>
      </c>
      <c r="O690" t="str">
        <f>VLOOKUP(orders[[#This Row],[Customer ID]],'Customer Info'!$A:$I,6,FALSE)</f>
        <v>Santa Ana</v>
      </c>
      <c r="P690" t="str">
        <f>VLOOKUP(orders[[#This Row],[Customer ID]],'Customer Info'!$A:$I,7,FALSE)</f>
        <v>United States</v>
      </c>
      <c r="Q690">
        <f>VLOOKUP(orders[[#This Row],[Customer ID]],'Customer Info'!$A:$I,8,FALSE)</f>
        <v>92725</v>
      </c>
      <c r="R690" s="2" t="str">
        <f>VLOOKUP(orders[[#This Row],[Customer ID]],'Customer Info'!$A:$I,9,FALSE)</f>
        <v>Yes</v>
      </c>
    </row>
    <row r="691" spans="1:18" x14ac:dyDescent="0.2">
      <c r="A691" s="1" t="s">
        <v>1340</v>
      </c>
      <c r="B691" s="3">
        <v>43471</v>
      </c>
      <c r="C691" t="s">
        <v>1341</v>
      </c>
      <c r="D691" t="s">
        <v>8</v>
      </c>
      <c r="E691">
        <v>2</v>
      </c>
      <c r="F691" s="1" t="s">
        <v>6200</v>
      </c>
      <c r="G691" t="s">
        <v>6197</v>
      </c>
      <c r="H691">
        <v>0.5</v>
      </c>
      <c r="I691">
        <v>8.25</v>
      </c>
      <c r="J691" s="2">
        <v>16.5</v>
      </c>
      <c r="K691" t="str">
        <f>VLOOKUP(orders[[#This Row],[Customer ID]],'Customer Info'!$A:$I,2,FALSE)</f>
        <v>Wilton Cottier</v>
      </c>
      <c r="L691" t="str">
        <f>IF(VLOOKUP(orders[[#This Row],[Customer ID]],'Customer Info'!$A:$I,3,FALSE)=0, "N/A", VLOOKUP(orders[[#This Row],[Customer ID]],'Customer Info'!$A:$I,3,FALSE))</f>
        <v>wcottierj3@cafepress.com</v>
      </c>
      <c r="M691" t="str">
        <f>IF(VLOOKUP(orders[[#This Row],[Customer ID]],'Customer Info'!$A:$I,4,FALSE)=0, "N/A", VLOOKUP(orders[[#This Row],[Customer ID]],'Customer Info'!$A:$I,4,FALSE))</f>
        <v>+1 (408) 261-7902</v>
      </c>
      <c r="N691" t="str">
        <f>VLOOKUP(orders[[#This Row],[Customer ID]],'Customer Info'!$A:$I,5,FALSE)</f>
        <v>341 Oak Point</v>
      </c>
      <c r="O691" t="str">
        <f>VLOOKUP(orders[[#This Row],[Customer ID]],'Customer Info'!$A:$I,6,FALSE)</f>
        <v>San Jose</v>
      </c>
      <c r="P691" t="str">
        <f>VLOOKUP(orders[[#This Row],[Customer ID]],'Customer Info'!$A:$I,7,FALSE)</f>
        <v>United States</v>
      </c>
      <c r="Q691">
        <f>VLOOKUP(orders[[#This Row],[Customer ID]],'Customer Info'!$A:$I,8,FALSE)</f>
        <v>95160</v>
      </c>
      <c r="R691" s="2" t="str">
        <f>VLOOKUP(orders[[#This Row],[Customer ID]],'Customer Info'!$A:$I,9,FALSE)</f>
        <v>No</v>
      </c>
    </row>
    <row r="692" spans="1:18" x14ac:dyDescent="0.2">
      <c r="A692" s="1" t="s">
        <v>1342</v>
      </c>
      <c r="B692" s="3">
        <v>43579</v>
      </c>
      <c r="C692" t="s">
        <v>1343</v>
      </c>
      <c r="D692" t="s">
        <v>11</v>
      </c>
      <c r="E692">
        <v>5</v>
      </c>
      <c r="F692" s="1" t="s">
        <v>6198</v>
      </c>
      <c r="G692" t="s">
        <v>6199</v>
      </c>
      <c r="H692">
        <v>1</v>
      </c>
      <c r="I692">
        <v>12.95</v>
      </c>
      <c r="J692" s="2">
        <v>64.75</v>
      </c>
      <c r="K692" t="str">
        <f>VLOOKUP(orders[[#This Row],[Customer ID]],'Customer Info'!$A:$I,2,FALSE)</f>
        <v>Kevan Grinsted</v>
      </c>
      <c r="L692" t="str">
        <f>IF(VLOOKUP(orders[[#This Row],[Customer ID]],'Customer Info'!$A:$I,3,FALSE)=0, "N/A", VLOOKUP(orders[[#This Row],[Customer ID]],'Customer Info'!$A:$I,3,FALSE))</f>
        <v>kgrinstedj4@google.com.br</v>
      </c>
      <c r="M692" t="str">
        <f>IF(VLOOKUP(orders[[#This Row],[Customer ID]],'Customer Info'!$A:$I,4,FALSE)=0, "N/A", VLOOKUP(orders[[#This Row],[Customer ID]],'Customer Info'!$A:$I,4,FALSE))</f>
        <v>+353 (773) 225-6216</v>
      </c>
      <c r="N692" t="str">
        <f>VLOOKUP(orders[[#This Row],[Customer ID]],'Customer Info'!$A:$I,5,FALSE)</f>
        <v>3 Kennedy Plaza</v>
      </c>
      <c r="O692" t="str">
        <f>VLOOKUP(orders[[#This Row],[Customer ID]],'Customer Info'!$A:$I,6,FALSE)</f>
        <v>Tallaght</v>
      </c>
      <c r="P692" t="str">
        <f>VLOOKUP(orders[[#This Row],[Customer ID]],'Customer Info'!$A:$I,7,FALSE)</f>
        <v>Ireland</v>
      </c>
      <c r="Q692" t="str">
        <f>VLOOKUP(orders[[#This Row],[Customer ID]],'Customer Info'!$A:$I,8,FALSE)</f>
        <v>D24</v>
      </c>
      <c r="R692" s="2" t="str">
        <f>VLOOKUP(orders[[#This Row],[Customer ID]],'Customer Info'!$A:$I,9,FALSE)</f>
        <v>No</v>
      </c>
    </row>
    <row r="693" spans="1:18" x14ac:dyDescent="0.2">
      <c r="A693" s="1" t="s">
        <v>1344</v>
      </c>
      <c r="B693" s="3">
        <v>44346</v>
      </c>
      <c r="C693" t="s">
        <v>1345</v>
      </c>
      <c r="D693" t="s">
        <v>72</v>
      </c>
      <c r="E693">
        <v>5</v>
      </c>
      <c r="F693" s="1" t="s">
        <v>6198</v>
      </c>
      <c r="G693" t="s">
        <v>6197</v>
      </c>
      <c r="H693">
        <v>0.5</v>
      </c>
      <c r="I693">
        <v>6.75</v>
      </c>
      <c r="J693" s="2">
        <v>33.75</v>
      </c>
      <c r="K693" t="str">
        <f>VLOOKUP(orders[[#This Row],[Customer ID]],'Customer Info'!$A:$I,2,FALSE)</f>
        <v>Dionne Skyner</v>
      </c>
      <c r="L693" t="str">
        <f>IF(VLOOKUP(orders[[#This Row],[Customer ID]],'Customer Info'!$A:$I,3,FALSE)=0, "N/A", VLOOKUP(orders[[#This Row],[Customer ID]],'Customer Info'!$A:$I,3,FALSE))</f>
        <v>dskynerj5@hubpages.com</v>
      </c>
      <c r="M693" t="str">
        <f>IF(VLOOKUP(orders[[#This Row],[Customer ID]],'Customer Info'!$A:$I,4,FALSE)=0, "N/A", VLOOKUP(orders[[#This Row],[Customer ID]],'Customer Info'!$A:$I,4,FALSE))</f>
        <v>+1 (719) 937-4913</v>
      </c>
      <c r="N693" t="str">
        <f>VLOOKUP(orders[[#This Row],[Customer ID]],'Customer Info'!$A:$I,5,FALSE)</f>
        <v>39 Kings Junction</v>
      </c>
      <c r="O693" t="str">
        <f>VLOOKUP(orders[[#This Row],[Customer ID]],'Customer Info'!$A:$I,6,FALSE)</f>
        <v>Colorado Springs</v>
      </c>
      <c r="P693" t="str">
        <f>VLOOKUP(orders[[#This Row],[Customer ID]],'Customer Info'!$A:$I,7,FALSE)</f>
        <v>United States</v>
      </c>
      <c r="Q693">
        <f>VLOOKUP(orders[[#This Row],[Customer ID]],'Customer Info'!$A:$I,8,FALSE)</f>
        <v>80935</v>
      </c>
      <c r="R693" s="2" t="str">
        <f>VLOOKUP(orders[[#This Row],[Customer ID]],'Customer Info'!$A:$I,9,FALSE)</f>
        <v>No</v>
      </c>
    </row>
    <row r="694" spans="1:18" x14ac:dyDescent="0.2">
      <c r="A694" s="1" t="s">
        <v>1346</v>
      </c>
      <c r="B694" s="3">
        <v>44754</v>
      </c>
      <c r="C694" t="s">
        <v>1347</v>
      </c>
      <c r="D694" t="s">
        <v>114</v>
      </c>
      <c r="E694">
        <v>6</v>
      </c>
      <c r="F694" s="1" t="s">
        <v>6201</v>
      </c>
      <c r="G694" t="s">
        <v>6202</v>
      </c>
      <c r="H694">
        <v>2.5</v>
      </c>
      <c r="I694">
        <v>29.784999999999997</v>
      </c>
      <c r="J694" s="2">
        <v>178.70999999999998</v>
      </c>
      <c r="K694" t="str">
        <f>VLOOKUP(orders[[#This Row],[Customer ID]],'Customer Info'!$A:$I,2,FALSE)</f>
        <v>Francesco Dressel</v>
      </c>
      <c r="L694" t="str">
        <f>IF(VLOOKUP(orders[[#This Row],[Customer ID]],'Customer Info'!$A:$I,3,FALSE)=0, "N/A", VLOOKUP(orders[[#This Row],[Customer ID]],'Customer Info'!$A:$I,3,FALSE))</f>
        <v>N/A</v>
      </c>
      <c r="M694" t="str">
        <f>IF(VLOOKUP(orders[[#This Row],[Customer ID]],'Customer Info'!$A:$I,4,FALSE)=0, "N/A", VLOOKUP(orders[[#This Row],[Customer ID]],'Customer Info'!$A:$I,4,FALSE))</f>
        <v>N/A</v>
      </c>
      <c r="N694" t="str">
        <f>VLOOKUP(orders[[#This Row],[Customer ID]],'Customer Info'!$A:$I,5,FALSE)</f>
        <v>1 Fulton Road</v>
      </c>
      <c r="O694" t="str">
        <f>VLOOKUP(orders[[#This Row],[Customer ID]],'Customer Info'!$A:$I,6,FALSE)</f>
        <v>Toledo</v>
      </c>
      <c r="P694" t="str">
        <f>VLOOKUP(orders[[#This Row],[Customer ID]],'Customer Info'!$A:$I,7,FALSE)</f>
        <v>United States</v>
      </c>
      <c r="Q694">
        <f>VLOOKUP(orders[[#This Row],[Customer ID]],'Customer Info'!$A:$I,8,FALSE)</f>
        <v>43605</v>
      </c>
      <c r="R694" s="2" t="str">
        <f>VLOOKUP(orders[[#This Row],[Customer ID]],'Customer Info'!$A:$I,9,FALSE)</f>
        <v>No</v>
      </c>
    </row>
    <row r="695" spans="1:18" x14ac:dyDescent="0.2">
      <c r="A695" s="1" t="s">
        <v>1348</v>
      </c>
      <c r="B695" s="3">
        <v>44227</v>
      </c>
      <c r="C695" t="s">
        <v>1349</v>
      </c>
      <c r="D695" t="s">
        <v>66</v>
      </c>
      <c r="E695">
        <v>2</v>
      </c>
      <c r="F695" s="1" t="s">
        <v>6198</v>
      </c>
      <c r="G695" t="s">
        <v>6197</v>
      </c>
      <c r="H695">
        <v>1</v>
      </c>
      <c r="I695">
        <v>11.25</v>
      </c>
      <c r="J695" s="2">
        <v>22.5</v>
      </c>
      <c r="K695" t="str">
        <f>VLOOKUP(orders[[#This Row],[Customer ID]],'Customer Info'!$A:$I,2,FALSE)</f>
        <v>Jimmy Dymoke</v>
      </c>
      <c r="L695" t="str">
        <f>IF(VLOOKUP(orders[[#This Row],[Customer ID]],'Customer Info'!$A:$I,3,FALSE)=0, "N/A", VLOOKUP(orders[[#This Row],[Customer ID]],'Customer Info'!$A:$I,3,FALSE))</f>
        <v>jdymokeje@prnewswire.com</v>
      </c>
      <c r="M695" t="str">
        <f>IF(VLOOKUP(orders[[#This Row],[Customer ID]],'Customer Info'!$A:$I,4,FALSE)=0, "N/A", VLOOKUP(orders[[#This Row],[Customer ID]],'Customer Info'!$A:$I,4,FALSE))</f>
        <v>+353 (390) 459-9269</v>
      </c>
      <c r="N695" t="str">
        <f>VLOOKUP(orders[[#This Row],[Customer ID]],'Customer Info'!$A:$I,5,FALSE)</f>
        <v>8424 Milwaukee Court</v>
      </c>
      <c r="O695" t="str">
        <f>VLOOKUP(orders[[#This Row],[Customer ID]],'Customer Info'!$A:$I,6,FALSE)</f>
        <v>Beaumont</v>
      </c>
      <c r="P695" t="str">
        <f>VLOOKUP(orders[[#This Row],[Customer ID]],'Customer Info'!$A:$I,7,FALSE)</f>
        <v>Ireland</v>
      </c>
      <c r="Q695" t="str">
        <f>VLOOKUP(orders[[#This Row],[Customer ID]],'Customer Info'!$A:$I,8,FALSE)</f>
        <v>D17</v>
      </c>
      <c r="R695" s="2" t="str">
        <f>VLOOKUP(orders[[#This Row],[Customer ID]],'Customer Info'!$A:$I,9,FALSE)</f>
        <v>No</v>
      </c>
    </row>
    <row r="696" spans="1:18" x14ac:dyDescent="0.2">
      <c r="A696" s="1" t="s">
        <v>1350</v>
      </c>
      <c r="B696" s="3">
        <v>43720</v>
      </c>
      <c r="C696" t="s">
        <v>1351</v>
      </c>
      <c r="D696" t="s">
        <v>18</v>
      </c>
      <c r="E696">
        <v>1</v>
      </c>
      <c r="F696" s="1" t="s">
        <v>6201</v>
      </c>
      <c r="G696" t="s">
        <v>6202</v>
      </c>
      <c r="H696">
        <v>1</v>
      </c>
      <c r="I696">
        <v>12.95</v>
      </c>
      <c r="J696" s="2">
        <v>12.95</v>
      </c>
      <c r="K696" t="str">
        <f>VLOOKUP(orders[[#This Row],[Customer ID]],'Customer Info'!$A:$I,2,FALSE)</f>
        <v>Ambrosio Weinmann</v>
      </c>
      <c r="L696" t="str">
        <f>IF(VLOOKUP(orders[[#This Row],[Customer ID]],'Customer Info'!$A:$I,3,FALSE)=0, "N/A", VLOOKUP(orders[[#This Row],[Customer ID]],'Customer Info'!$A:$I,3,FALSE))</f>
        <v>aweinmannj8@shinystat.com</v>
      </c>
      <c r="M696" t="str">
        <f>IF(VLOOKUP(orders[[#This Row],[Customer ID]],'Customer Info'!$A:$I,4,FALSE)=0, "N/A", VLOOKUP(orders[[#This Row],[Customer ID]],'Customer Info'!$A:$I,4,FALSE))</f>
        <v>+1 (513) 966-3308</v>
      </c>
      <c r="N696" t="str">
        <f>VLOOKUP(orders[[#This Row],[Customer ID]],'Customer Info'!$A:$I,5,FALSE)</f>
        <v>8 Waywood Alley</v>
      </c>
      <c r="O696" t="str">
        <f>VLOOKUP(orders[[#This Row],[Customer ID]],'Customer Info'!$A:$I,6,FALSE)</f>
        <v>Cincinnati</v>
      </c>
      <c r="P696" t="str">
        <f>VLOOKUP(orders[[#This Row],[Customer ID]],'Customer Info'!$A:$I,7,FALSE)</f>
        <v>United States</v>
      </c>
      <c r="Q696">
        <f>VLOOKUP(orders[[#This Row],[Customer ID]],'Customer Info'!$A:$I,8,FALSE)</f>
        <v>45999</v>
      </c>
      <c r="R696" s="2" t="str">
        <f>VLOOKUP(orders[[#This Row],[Customer ID]],'Customer Info'!$A:$I,9,FALSE)</f>
        <v>No</v>
      </c>
    </row>
    <row r="697" spans="1:18" x14ac:dyDescent="0.2">
      <c r="A697" s="1" t="s">
        <v>1352</v>
      </c>
      <c r="B697" s="3">
        <v>44012</v>
      </c>
      <c r="C697" t="s">
        <v>1353</v>
      </c>
      <c r="D697" t="s">
        <v>176</v>
      </c>
      <c r="E697">
        <v>2</v>
      </c>
      <c r="F697" s="1" t="s">
        <v>6198</v>
      </c>
      <c r="G697" t="s">
        <v>6197</v>
      </c>
      <c r="H697">
        <v>2.5</v>
      </c>
      <c r="I697">
        <v>25.874999999999996</v>
      </c>
      <c r="J697" s="2">
        <v>51.749999999999993</v>
      </c>
      <c r="K697" t="str">
        <f>VLOOKUP(orders[[#This Row],[Customer ID]],'Customer Info'!$A:$I,2,FALSE)</f>
        <v>Elden Andriessen</v>
      </c>
      <c r="L697" t="str">
        <f>IF(VLOOKUP(orders[[#This Row],[Customer ID]],'Customer Info'!$A:$I,3,FALSE)=0, "N/A", VLOOKUP(orders[[#This Row],[Customer ID]],'Customer Info'!$A:$I,3,FALSE))</f>
        <v>eandriessenj9@europa.eu</v>
      </c>
      <c r="M697" t="str">
        <f>IF(VLOOKUP(orders[[#This Row],[Customer ID]],'Customer Info'!$A:$I,4,FALSE)=0, "N/A", VLOOKUP(orders[[#This Row],[Customer ID]],'Customer Info'!$A:$I,4,FALSE))</f>
        <v>+1 (314) 307-5250</v>
      </c>
      <c r="N697" t="str">
        <f>VLOOKUP(orders[[#This Row],[Customer ID]],'Customer Info'!$A:$I,5,FALSE)</f>
        <v>64390 Sommers Road</v>
      </c>
      <c r="O697" t="str">
        <f>VLOOKUP(orders[[#This Row],[Customer ID]],'Customer Info'!$A:$I,6,FALSE)</f>
        <v>Saint Louis</v>
      </c>
      <c r="P697" t="str">
        <f>VLOOKUP(orders[[#This Row],[Customer ID]],'Customer Info'!$A:$I,7,FALSE)</f>
        <v>United States</v>
      </c>
      <c r="Q697">
        <f>VLOOKUP(orders[[#This Row],[Customer ID]],'Customer Info'!$A:$I,8,FALSE)</f>
        <v>63121</v>
      </c>
      <c r="R697" s="2" t="str">
        <f>VLOOKUP(orders[[#This Row],[Customer ID]],'Customer Info'!$A:$I,9,FALSE)</f>
        <v>Yes</v>
      </c>
    </row>
    <row r="698" spans="1:18" x14ac:dyDescent="0.2">
      <c r="A698" s="1" t="s">
        <v>1354</v>
      </c>
      <c r="B698" s="3">
        <v>43915</v>
      </c>
      <c r="C698" t="s">
        <v>1355</v>
      </c>
      <c r="D698" t="s">
        <v>21</v>
      </c>
      <c r="E698">
        <v>5</v>
      </c>
      <c r="F698" s="1" t="s">
        <v>6200</v>
      </c>
      <c r="G698" t="s">
        <v>6202</v>
      </c>
      <c r="H698">
        <v>0.5</v>
      </c>
      <c r="I698">
        <v>7.29</v>
      </c>
      <c r="J698" s="2">
        <v>36.450000000000003</v>
      </c>
      <c r="K698" t="str">
        <f>VLOOKUP(orders[[#This Row],[Customer ID]],'Customer Info'!$A:$I,2,FALSE)</f>
        <v>Roxie Deaconson</v>
      </c>
      <c r="L698" t="str">
        <f>IF(VLOOKUP(orders[[#This Row],[Customer ID]],'Customer Info'!$A:$I,3,FALSE)=0, "N/A", VLOOKUP(orders[[#This Row],[Customer ID]],'Customer Info'!$A:$I,3,FALSE))</f>
        <v>rdeaconsonja@archive.org</v>
      </c>
      <c r="M698" t="str">
        <f>IF(VLOOKUP(orders[[#This Row],[Customer ID]],'Customer Info'!$A:$I,4,FALSE)=0, "N/A", VLOOKUP(orders[[#This Row],[Customer ID]],'Customer Info'!$A:$I,4,FALSE))</f>
        <v>+1 (914) 524-1161</v>
      </c>
      <c r="N698" t="str">
        <f>VLOOKUP(orders[[#This Row],[Customer ID]],'Customer Info'!$A:$I,5,FALSE)</f>
        <v>70166 Marcy Center</v>
      </c>
      <c r="O698" t="str">
        <f>VLOOKUP(orders[[#This Row],[Customer ID]],'Customer Info'!$A:$I,6,FALSE)</f>
        <v>Yonkers</v>
      </c>
      <c r="P698" t="str">
        <f>VLOOKUP(orders[[#This Row],[Customer ID]],'Customer Info'!$A:$I,7,FALSE)</f>
        <v>United States</v>
      </c>
      <c r="Q698">
        <f>VLOOKUP(orders[[#This Row],[Customer ID]],'Customer Info'!$A:$I,8,FALSE)</f>
        <v>10705</v>
      </c>
      <c r="R698" s="2" t="str">
        <f>VLOOKUP(orders[[#This Row],[Customer ID]],'Customer Info'!$A:$I,9,FALSE)</f>
        <v>No</v>
      </c>
    </row>
    <row r="699" spans="1:18" x14ac:dyDescent="0.2">
      <c r="A699" s="1" t="s">
        <v>1356</v>
      </c>
      <c r="B699" s="3">
        <v>44300</v>
      </c>
      <c r="C699" t="s">
        <v>1357</v>
      </c>
      <c r="D699" t="s">
        <v>109</v>
      </c>
      <c r="E699">
        <v>5</v>
      </c>
      <c r="F699" s="1" t="s">
        <v>6201</v>
      </c>
      <c r="G699" t="s">
        <v>6199</v>
      </c>
      <c r="H699">
        <v>2.5</v>
      </c>
      <c r="I699">
        <v>36.454999999999998</v>
      </c>
      <c r="J699" s="2">
        <v>182.27499999999998</v>
      </c>
      <c r="K699" t="str">
        <f>VLOOKUP(orders[[#This Row],[Customer ID]],'Customer Info'!$A:$I,2,FALSE)</f>
        <v>Davida Caro</v>
      </c>
      <c r="L699" t="str">
        <f>IF(VLOOKUP(orders[[#This Row],[Customer ID]],'Customer Info'!$A:$I,3,FALSE)=0, "N/A", VLOOKUP(orders[[#This Row],[Customer ID]],'Customer Info'!$A:$I,3,FALSE))</f>
        <v>dcarojb@twitter.com</v>
      </c>
      <c r="M699" t="str">
        <f>IF(VLOOKUP(orders[[#This Row],[Customer ID]],'Customer Info'!$A:$I,4,FALSE)=0, "N/A", VLOOKUP(orders[[#This Row],[Customer ID]],'Customer Info'!$A:$I,4,FALSE))</f>
        <v>+1 (410) 594-3041</v>
      </c>
      <c r="N699" t="str">
        <f>VLOOKUP(orders[[#This Row],[Customer ID]],'Customer Info'!$A:$I,5,FALSE)</f>
        <v>476 Hoepker Place</v>
      </c>
      <c r="O699" t="str">
        <f>VLOOKUP(orders[[#This Row],[Customer ID]],'Customer Info'!$A:$I,6,FALSE)</f>
        <v>Baltimore</v>
      </c>
      <c r="P699" t="str">
        <f>VLOOKUP(orders[[#This Row],[Customer ID]],'Customer Info'!$A:$I,7,FALSE)</f>
        <v>United States</v>
      </c>
      <c r="Q699">
        <f>VLOOKUP(orders[[#This Row],[Customer ID]],'Customer Info'!$A:$I,8,FALSE)</f>
        <v>21290</v>
      </c>
      <c r="R699" s="2" t="str">
        <f>VLOOKUP(orders[[#This Row],[Customer ID]],'Customer Info'!$A:$I,9,FALSE)</f>
        <v>Yes</v>
      </c>
    </row>
    <row r="700" spans="1:18" x14ac:dyDescent="0.2">
      <c r="A700" s="1" t="s">
        <v>1358</v>
      </c>
      <c r="B700" s="3">
        <v>43693</v>
      </c>
      <c r="C700" t="s">
        <v>1359</v>
      </c>
      <c r="D700" t="s">
        <v>128</v>
      </c>
      <c r="E700">
        <v>4</v>
      </c>
      <c r="F700" s="1" t="s">
        <v>6201</v>
      </c>
      <c r="G700" t="s">
        <v>6202</v>
      </c>
      <c r="H700">
        <v>0.5</v>
      </c>
      <c r="I700">
        <v>7.77</v>
      </c>
      <c r="J700" s="2">
        <v>31.08</v>
      </c>
      <c r="K700" t="str">
        <f>VLOOKUP(orders[[#This Row],[Customer ID]],'Customer Info'!$A:$I,2,FALSE)</f>
        <v>Johna Bluck</v>
      </c>
      <c r="L700" t="str">
        <f>IF(VLOOKUP(orders[[#This Row],[Customer ID]],'Customer Info'!$A:$I,3,FALSE)=0, "N/A", VLOOKUP(orders[[#This Row],[Customer ID]],'Customer Info'!$A:$I,3,FALSE))</f>
        <v>jbluckjc@imageshack.us</v>
      </c>
      <c r="M700" t="str">
        <f>IF(VLOOKUP(orders[[#This Row],[Customer ID]],'Customer Info'!$A:$I,4,FALSE)=0, "N/A", VLOOKUP(orders[[#This Row],[Customer ID]],'Customer Info'!$A:$I,4,FALSE))</f>
        <v>+1 (904) 875-3139</v>
      </c>
      <c r="N700" t="str">
        <f>VLOOKUP(orders[[#This Row],[Customer ID]],'Customer Info'!$A:$I,5,FALSE)</f>
        <v>8387 Del Sol Drive</v>
      </c>
      <c r="O700" t="str">
        <f>VLOOKUP(orders[[#This Row],[Customer ID]],'Customer Info'!$A:$I,6,FALSE)</f>
        <v>Jacksonville</v>
      </c>
      <c r="P700" t="str">
        <f>VLOOKUP(orders[[#This Row],[Customer ID]],'Customer Info'!$A:$I,7,FALSE)</f>
        <v>United States</v>
      </c>
      <c r="Q700">
        <f>VLOOKUP(orders[[#This Row],[Customer ID]],'Customer Info'!$A:$I,8,FALSE)</f>
        <v>32230</v>
      </c>
      <c r="R700" s="2" t="str">
        <f>VLOOKUP(orders[[#This Row],[Customer ID]],'Customer Info'!$A:$I,9,FALSE)</f>
        <v>No</v>
      </c>
    </row>
    <row r="701" spans="1:18" x14ac:dyDescent="0.2">
      <c r="A701" s="1" t="s">
        <v>1360</v>
      </c>
      <c r="B701" s="3">
        <v>44547</v>
      </c>
      <c r="C701" t="s">
        <v>1361</v>
      </c>
      <c r="D701" t="s">
        <v>72</v>
      </c>
      <c r="E701">
        <v>3</v>
      </c>
      <c r="F701" s="1" t="s">
        <v>6198</v>
      </c>
      <c r="G701" t="s">
        <v>6197</v>
      </c>
      <c r="H701">
        <v>0.5</v>
      </c>
      <c r="I701">
        <v>6.75</v>
      </c>
      <c r="J701" s="2">
        <v>20.25</v>
      </c>
      <c r="K701" t="str">
        <f>VLOOKUP(orders[[#This Row],[Customer ID]],'Customer Info'!$A:$I,2,FALSE)</f>
        <v>Myrle Dearden</v>
      </c>
      <c r="L701" t="str">
        <f>IF(VLOOKUP(orders[[#This Row],[Customer ID]],'Customer Info'!$A:$I,3,FALSE)=0, "N/A", VLOOKUP(orders[[#This Row],[Customer ID]],'Customer Info'!$A:$I,3,FALSE))</f>
        <v>N/A</v>
      </c>
      <c r="M701" t="str">
        <f>IF(VLOOKUP(orders[[#This Row],[Customer ID]],'Customer Info'!$A:$I,4,FALSE)=0, "N/A", VLOOKUP(orders[[#This Row],[Customer ID]],'Customer Info'!$A:$I,4,FALSE))</f>
        <v>N/A</v>
      </c>
      <c r="N701" t="str">
        <f>VLOOKUP(orders[[#This Row],[Customer ID]],'Customer Info'!$A:$I,5,FALSE)</f>
        <v>06 Scoville Alley</v>
      </c>
      <c r="O701" t="str">
        <f>VLOOKUP(orders[[#This Row],[Customer ID]],'Customer Info'!$A:$I,6,FALSE)</f>
        <v>Bayside</v>
      </c>
      <c r="P701" t="str">
        <f>VLOOKUP(orders[[#This Row],[Customer ID]],'Customer Info'!$A:$I,7,FALSE)</f>
        <v>Ireland</v>
      </c>
      <c r="Q701" t="str">
        <f>VLOOKUP(orders[[#This Row],[Customer ID]],'Customer Info'!$A:$I,8,FALSE)</f>
        <v>D13</v>
      </c>
      <c r="R701" s="2" t="str">
        <f>VLOOKUP(orders[[#This Row],[Customer ID]],'Customer Info'!$A:$I,9,FALSE)</f>
        <v>No</v>
      </c>
    </row>
    <row r="702" spans="1:18" x14ac:dyDescent="0.2">
      <c r="A702" s="1" t="s">
        <v>1362</v>
      </c>
      <c r="B702" s="3">
        <v>43830</v>
      </c>
      <c r="C702" t="s">
        <v>1349</v>
      </c>
      <c r="D702" t="s">
        <v>18</v>
      </c>
      <c r="E702">
        <v>2</v>
      </c>
      <c r="F702" s="1" t="s">
        <v>6201</v>
      </c>
      <c r="G702" t="s">
        <v>6202</v>
      </c>
      <c r="H702">
        <v>1</v>
      </c>
      <c r="I702">
        <v>12.95</v>
      </c>
      <c r="J702" s="2">
        <v>25.9</v>
      </c>
      <c r="K702" t="str">
        <f>VLOOKUP(orders[[#This Row],[Customer ID]],'Customer Info'!$A:$I,2,FALSE)</f>
        <v>Jimmy Dymoke</v>
      </c>
      <c r="L702" t="str">
        <f>IF(VLOOKUP(orders[[#This Row],[Customer ID]],'Customer Info'!$A:$I,3,FALSE)=0, "N/A", VLOOKUP(orders[[#This Row],[Customer ID]],'Customer Info'!$A:$I,3,FALSE))</f>
        <v>jdymokeje@prnewswire.com</v>
      </c>
      <c r="M702" t="str">
        <f>IF(VLOOKUP(orders[[#This Row],[Customer ID]],'Customer Info'!$A:$I,4,FALSE)=0, "N/A", VLOOKUP(orders[[#This Row],[Customer ID]],'Customer Info'!$A:$I,4,FALSE))</f>
        <v>+353 (390) 459-9269</v>
      </c>
      <c r="N702" t="str">
        <f>VLOOKUP(orders[[#This Row],[Customer ID]],'Customer Info'!$A:$I,5,FALSE)</f>
        <v>8424 Milwaukee Court</v>
      </c>
      <c r="O702" t="str">
        <f>VLOOKUP(orders[[#This Row],[Customer ID]],'Customer Info'!$A:$I,6,FALSE)</f>
        <v>Beaumont</v>
      </c>
      <c r="P702" t="str">
        <f>VLOOKUP(orders[[#This Row],[Customer ID]],'Customer Info'!$A:$I,7,FALSE)</f>
        <v>Ireland</v>
      </c>
      <c r="Q702" t="str">
        <f>VLOOKUP(orders[[#This Row],[Customer ID]],'Customer Info'!$A:$I,8,FALSE)</f>
        <v>D17</v>
      </c>
      <c r="R702" s="2" t="str">
        <f>VLOOKUP(orders[[#This Row],[Customer ID]],'Customer Info'!$A:$I,9,FALSE)</f>
        <v>No</v>
      </c>
    </row>
    <row r="703" spans="1:18" x14ac:dyDescent="0.2">
      <c r="A703" s="1" t="s">
        <v>1363</v>
      </c>
      <c r="B703" s="3">
        <v>44298</v>
      </c>
      <c r="C703" t="s">
        <v>1364</v>
      </c>
      <c r="D703" t="s">
        <v>77</v>
      </c>
      <c r="E703">
        <v>4</v>
      </c>
      <c r="F703" s="1" t="s">
        <v>6198</v>
      </c>
      <c r="G703" t="s">
        <v>6202</v>
      </c>
      <c r="H703">
        <v>0.5</v>
      </c>
      <c r="I703">
        <v>5.97</v>
      </c>
      <c r="J703" s="2">
        <v>23.88</v>
      </c>
      <c r="K703" t="str">
        <f>VLOOKUP(orders[[#This Row],[Customer ID]],'Customer Info'!$A:$I,2,FALSE)</f>
        <v>Orland Tadman</v>
      </c>
      <c r="L703" t="str">
        <f>IF(VLOOKUP(orders[[#This Row],[Customer ID]],'Customer Info'!$A:$I,3,FALSE)=0, "N/A", VLOOKUP(orders[[#This Row],[Customer ID]],'Customer Info'!$A:$I,3,FALSE))</f>
        <v>otadmanjf@ft.com</v>
      </c>
      <c r="M703" t="str">
        <f>IF(VLOOKUP(orders[[#This Row],[Customer ID]],'Customer Info'!$A:$I,4,FALSE)=0, "N/A", VLOOKUP(orders[[#This Row],[Customer ID]],'Customer Info'!$A:$I,4,FALSE))</f>
        <v>+1 (305) 205-3682</v>
      </c>
      <c r="N703" t="str">
        <f>VLOOKUP(orders[[#This Row],[Customer ID]],'Customer Info'!$A:$I,5,FALSE)</f>
        <v>94 John Wall Terrace</v>
      </c>
      <c r="O703" t="str">
        <f>VLOOKUP(orders[[#This Row],[Customer ID]],'Customer Info'!$A:$I,6,FALSE)</f>
        <v>Miami</v>
      </c>
      <c r="P703" t="str">
        <f>VLOOKUP(orders[[#This Row],[Customer ID]],'Customer Info'!$A:$I,7,FALSE)</f>
        <v>United States</v>
      </c>
      <c r="Q703">
        <f>VLOOKUP(orders[[#This Row],[Customer ID]],'Customer Info'!$A:$I,8,FALSE)</f>
        <v>33196</v>
      </c>
      <c r="R703" s="2" t="str">
        <f>VLOOKUP(orders[[#This Row],[Customer ID]],'Customer Info'!$A:$I,9,FALSE)</f>
        <v>Yes</v>
      </c>
    </row>
    <row r="704" spans="1:18" x14ac:dyDescent="0.2">
      <c r="A704" s="1" t="s">
        <v>1365</v>
      </c>
      <c r="B704" s="3">
        <v>43736</v>
      </c>
      <c r="C704" t="s">
        <v>1366</v>
      </c>
      <c r="D704" t="s">
        <v>88</v>
      </c>
      <c r="E704">
        <v>2</v>
      </c>
      <c r="F704" s="1" t="s">
        <v>6201</v>
      </c>
      <c r="G704" t="s">
        <v>6199</v>
      </c>
      <c r="H704">
        <v>0.5</v>
      </c>
      <c r="I704">
        <v>9.51</v>
      </c>
      <c r="J704" s="2">
        <v>19.02</v>
      </c>
      <c r="K704" t="str">
        <f>VLOOKUP(orders[[#This Row],[Customer ID]],'Customer Info'!$A:$I,2,FALSE)</f>
        <v>Barrett Gudde</v>
      </c>
      <c r="L704" t="str">
        <f>IF(VLOOKUP(orders[[#This Row],[Customer ID]],'Customer Info'!$A:$I,3,FALSE)=0, "N/A", VLOOKUP(orders[[#This Row],[Customer ID]],'Customer Info'!$A:$I,3,FALSE))</f>
        <v>bguddejg@dailymotion.com</v>
      </c>
      <c r="M704" t="str">
        <f>IF(VLOOKUP(orders[[#This Row],[Customer ID]],'Customer Info'!$A:$I,4,FALSE)=0, "N/A", VLOOKUP(orders[[#This Row],[Customer ID]],'Customer Info'!$A:$I,4,FALSE))</f>
        <v>N/A</v>
      </c>
      <c r="N704" t="str">
        <f>VLOOKUP(orders[[#This Row],[Customer ID]],'Customer Info'!$A:$I,5,FALSE)</f>
        <v>1 Buhler Trail</v>
      </c>
      <c r="O704" t="str">
        <f>VLOOKUP(orders[[#This Row],[Customer ID]],'Customer Info'!$A:$I,6,FALSE)</f>
        <v>San Francisco</v>
      </c>
      <c r="P704" t="str">
        <f>VLOOKUP(orders[[#This Row],[Customer ID]],'Customer Info'!$A:$I,7,FALSE)</f>
        <v>United States</v>
      </c>
      <c r="Q704">
        <f>VLOOKUP(orders[[#This Row],[Customer ID]],'Customer Info'!$A:$I,8,FALSE)</f>
        <v>94121</v>
      </c>
      <c r="R704" s="2" t="str">
        <f>VLOOKUP(orders[[#This Row],[Customer ID]],'Customer Info'!$A:$I,9,FALSE)</f>
        <v>No</v>
      </c>
    </row>
    <row r="705" spans="1:18" x14ac:dyDescent="0.2">
      <c r="A705" s="1" t="s">
        <v>1367</v>
      </c>
      <c r="B705" s="3">
        <v>44727</v>
      </c>
      <c r="C705" t="s">
        <v>1368</v>
      </c>
      <c r="D705" t="s">
        <v>77</v>
      </c>
      <c r="E705">
        <v>5</v>
      </c>
      <c r="F705" s="1" t="s">
        <v>6198</v>
      </c>
      <c r="G705" t="s">
        <v>6202</v>
      </c>
      <c r="H705">
        <v>0.5</v>
      </c>
      <c r="I705">
        <v>5.97</v>
      </c>
      <c r="J705" s="2">
        <v>29.849999999999998</v>
      </c>
      <c r="K705" t="str">
        <f>VLOOKUP(orders[[#This Row],[Customer ID]],'Customer Info'!$A:$I,2,FALSE)</f>
        <v>Nathan Sictornes</v>
      </c>
      <c r="L705" t="str">
        <f>IF(VLOOKUP(orders[[#This Row],[Customer ID]],'Customer Info'!$A:$I,3,FALSE)=0, "N/A", VLOOKUP(orders[[#This Row],[Customer ID]],'Customer Info'!$A:$I,3,FALSE))</f>
        <v>nsictornesjh@buzzfeed.com</v>
      </c>
      <c r="M705" t="str">
        <f>IF(VLOOKUP(orders[[#This Row],[Customer ID]],'Customer Info'!$A:$I,4,FALSE)=0, "N/A", VLOOKUP(orders[[#This Row],[Customer ID]],'Customer Info'!$A:$I,4,FALSE))</f>
        <v>+353 (410) 713-0145</v>
      </c>
      <c r="N705" t="str">
        <f>VLOOKUP(orders[[#This Row],[Customer ID]],'Customer Info'!$A:$I,5,FALSE)</f>
        <v>26 Little Fleur Trail</v>
      </c>
      <c r="O705" t="str">
        <f>VLOOKUP(orders[[#This Row],[Customer ID]],'Customer Info'!$A:$I,6,FALSE)</f>
        <v>Sandyford</v>
      </c>
      <c r="P705" t="str">
        <f>VLOOKUP(orders[[#This Row],[Customer ID]],'Customer Info'!$A:$I,7,FALSE)</f>
        <v>Ireland</v>
      </c>
      <c r="Q705" t="str">
        <f>VLOOKUP(orders[[#This Row],[Customer ID]],'Customer Info'!$A:$I,8,FALSE)</f>
        <v>D04</v>
      </c>
      <c r="R705" s="2" t="str">
        <f>VLOOKUP(orders[[#This Row],[Customer ID]],'Customer Info'!$A:$I,9,FALSE)</f>
        <v>Yes</v>
      </c>
    </row>
    <row r="706" spans="1:18" x14ac:dyDescent="0.2">
      <c r="A706" s="1" t="s">
        <v>1369</v>
      </c>
      <c r="B706" s="3">
        <v>43661</v>
      </c>
      <c r="C706" t="s">
        <v>1370</v>
      </c>
      <c r="D706" t="s">
        <v>197</v>
      </c>
      <c r="E706">
        <v>1</v>
      </c>
      <c r="F706" s="1" t="s">
        <v>6198</v>
      </c>
      <c r="G706" t="s">
        <v>6199</v>
      </c>
      <c r="H706">
        <v>0.5</v>
      </c>
      <c r="I706">
        <v>7.77</v>
      </c>
      <c r="J706" s="2">
        <v>7.77</v>
      </c>
      <c r="K706" t="str">
        <f>VLOOKUP(orders[[#This Row],[Customer ID]],'Customer Info'!$A:$I,2,FALSE)</f>
        <v>Vivyan Dunning</v>
      </c>
      <c r="L706" t="str">
        <f>IF(VLOOKUP(orders[[#This Row],[Customer ID]],'Customer Info'!$A:$I,3,FALSE)=0, "N/A", VLOOKUP(orders[[#This Row],[Customer ID]],'Customer Info'!$A:$I,3,FALSE))</f>
        <v>vdunningji@independent.co.uk</v>
      </c>
      <c r="M706" t="str">
        <f>IF(VLOOKUP(orders[[#This Row],[Customer ID]],'Customer Info'!$A:$I,4,FALSE)=0, "N/A", VLOOKUP(orders[[#This Row],[Customer ID]],'Customer Info'!$A:$I,4,FALSE))</f>
        <v>N/A</v>
      </c>
      <c r="N706" t="str">
        <f>VLOOKUP(orders[[#This Row],[Customer ID]],'Customer Info'!$A:$I,5,FALSE)</f>
        <v>9681 Dapin Center</v>
      </c>
      <c r="O706" t="str">
        <f>VLOOKUP(orders[[#This Row],[Customer ID]],'Customer Info'!$A:$I,6,FALSE)</f>
        <v>Punta Gorda</v>
      </c>
      <c r="P706" t="str">
        <f>VLOOKUP(orders[[#This Row],[Customer ID]],'Customer Info'!$A:$I,7,FALSE)</f>
        <v>United States</v>
      </c>
      <c r="Q706">
        <f>VLOOKUP(orders[[#This Row],[Customer ID]],'Customer Info'!$A:$I,8,FALSE)</f>
        <v>33982</v>
      </c>
      <c r="R706" s="2" t="str">
        <f>VLOOKUP(orders[[#This Row],[Customer ID]],'Customer Info'!$A:$I,9,FALSE)</f>
        <v>Yes</v>
      </c>
    </row>
    <row r="707" spans="1:18" x14ac:dyDescent="0.2">
      <c r="A707" s="1" t="s">
        <v>1371</v>
      </c>
      <c r="B707" s="3">
        <v>43506</v>
      </c>
      <c r="C707" t="s">
        <v>1372</v>
      </c>
      <c r="D707" t="s">
        <v>114</v>
      </c>
      <c r="E707">
        <v>4</v>
      </c>
      <c r="F707" s="1" t="s">
        <v>6201</v>
      </c>
      <c r="G707" t="s">
        <v>6202</v>
      </c>
      <c r="H707">
        <v>2.5</v>
      </c>
      <c r="I707">
        <v>29.784999999999997</v>
      </c>
      <c r="J707" s="2">
        <v>119.13999999999999</v>
      </c>
      <c r="K707" t="str">
        <f>VLOOKUP(orders[[#This Row],[Customer ID]],'Customer Info'!$A:$I,2,FALSE)</f>
        <v>Doralin Baison</v>
      </c>
      <c r="L707" t="str">
        <f>IF(VLOOKUP(orders[[#This Row],[Customer ID]],'Customer Info'!$A:$I,3,FALSE)=0, "N/A", VLOOKUP(orders[[#This Row],[Customer ID]],'Customer Info'!$A:$I,3,FALSE))</f>
        <v>N/A</v>
      </c>
      <c r="M707" t="str">
        <f>IF(VLOOKUP(orders[[#This Row],[Customer ID]],'Customer Info'!$A:$I,4,FALSE)=0, "N/A", VLOOKUP(orders[[#This Row],[Customer ID]],'Customer Info'!$A:$I,4,FALSE))</f>
        <v>+353 (214) 406-4884</v>
      </c>
      <c r="N707" t="str">
        <f>VLOOKUP(orders[[#This Row],[Customer ID]],'Customer Info'!$A:$I,5,FALSE)</f>
        <v>9 Dayton Park</v>
      </c>
      <c r="O707" t="str">
        <f>VLOOKUP(orders[[#This Row],[Customer ID]],'Customer Info'!$A:$I,6,FALSE)</f>
        <v>Ballivor</v>
      </c>
      <c r="P707" t="str">
        <f>VLOOKUP(orders[[#This Row],[Customer ID]],'Customer Info'!$A:$I,7,FALSE)</f>
        <v>Ireland</v>
      </c>
      <c r="Q707" t="str">
        <f>VLOOKUP(orders[[#This Row],[Customer ID]],'Customer Info'!$A:$I,8,FALSE)</f>
        <v>D17</v>
      </c>
      <c r="R707" s="2" t="str">
        <f>VLOOKUP(orders[[#This Row],[Customer ID]],'Customer Info'!$A:$I,9,FALSE)</f>
        <v>Yes</v>
      </c>
    </row>
    <row r="708" spans="1:18" x14ac:dyDescent="0.2">
      <c r="A708" s="1" t="s">
        <v>1373</v>
      </c>
      <c r="B708" s="3">
        <v>44716</v>
      </c>
      <c r="C708" t="s">
        <v>1374</v>
      </c>
      <c r="D708" t="s">
        <v>56</v>
      </c>
      <c r="E708">
        <v>6</v>
      </c>
      <c r="F708" s="1" t="s">
        <v>6200</v>
      </c>
      <c r="G708" t="s">
        <v>6202</v>
      </c>
      <c r="H708">
        <v>0.2</v>
      </c>
      <c r="I708">
        <v>3.645</v>
      </c>
      <c r="J708" s="2">
        <v>21.87</v>
      </c>
      <c r="K708" t="str">
        <f>VLOOKUP(orders[[#This Row],[Customer ID]],'Customer Info'!$A:$I,2,FALSE)</f>
        <v>Josefina Ferens</v>
      </c>
      <c r="L708" t="str">
        <f>IF(VLOOKUP(orders[[#This Row],[Customer ID]],'Customer Info'!$A:$I,3,FALSE)=0, "N/A", VLOOKUP(orders[[#This Row],[Customer ID]],'Customer Info'!$A:$I,3,FALSE))</f>
        <v>N/A</v>
      </c>
      <c r="M708" t="str">
        <f>IF(VLOOKUP(orders[[#This Row],[Customer ID]],'Customer Info'!$A:$I,4,FALSE)=0, "N/A", VLOOKUP(orders[[#This Row],[Customer ID]],'Customer Info'!$A:$I,4,FALSE))</f>
        <v>+1 (212) 163-1916</v>
      </c>
      <c r="N708" t="str">
        <f>VLOOKUP(orders[[#This Row],[Customer ID]],'Customer Info'!$A:$I,5,FALSE)</f>
        <v>51 Bluejay Point</v>
      </c>
      <c r="O708" t="str">
        <f>VLOOKUP(orders[[#This Row],[Customer ID]],'Customer Info'!$A:$I,6,FALSE)</f>
        <v>New York City</v>
      </c>
      <c r="P708" t="str">
        <f>VLOOKUP(orders[[#This Row],[Customer ID]],'Customer Info'!$A:$I,7,FALSE)</f>
        <v>United States</v>
      </c>
      <c r="Q708">
        <f>VLOOKUP(orders[[#This Row],[Customer ID]],'Customer Info'!$A:$I,8,FALSE)</f>
        <v>10125</v>
      </c>
      <c r="R708" s="2" t="str">
        <f>VLOOKUP(orders[[#This Row],[Customer ID]],'Customer Info'!$A:$I,9,FALSE)</f>
        <v>Yes</v>
      </c>
    </row>
    <row r="709" spans="1:18" x14ac:dyDescent="0.2">
      <c r="A709" s="1" t="s">
        <v>1375</v>
      </c>
      <c r="B709" s="3">
        <v>44114</v>
      </c>
      <c r="C709" t="s">
        <v>1376</v>
      </c>
      <c r="D709" t="s">
        <v>181</v>
      </c>
      <c r="E709">
        <v>2</v>
      </c>
      <c r="F709" s="1" t="s">
        <v>6200</v>
      </c>
      <c r="G709" t="s">
        <v>6199</v>
      </c>
      <c r="H709">
        <v>0.5</v>
      </c>
      <c r="I709">
        <v>8.91</v>
      </c>
      <c r="J709" s="2">
        <v>17.82</v>
      </c>
      <c r="K709" t="str">
        <f>VLOOKUP(orders[[#This Row],[Customer ID]],'Customer Info'!$A:$I,2,FALSE)</f>
        <v>Shelley Gehring</v>
      </c>
      <c r="L709" t="str">
        <f>IF(VLOOKUP(orders[[#This Row],[Customer ID]],'Customer Info'!$A:$I,3,FALSE)=0, "N/A", VLOOKUP(orders[[#This Row],[Customer ID]],'Customer Info'!$A:$I,3,FALSE))</f>
        <v>sgehringjl@gnu.org</v>
      </c>
      <c r="M709" t="str">
        <f>IF(VLOOKUP(orders[[#This Row],[Customer ID]],'Customer Info'!$A:$I,4,FALSE)=0, "N/A", VLOOKUP(orders[[#This Row],[Customer ID]],'Customer Info'!$A:$I,4,FALSE))</f>
        <v>+1 (864) 940-7075</v>
      </c>
      <c r="N709" t="str">
        <f>VLOOKUP(orders[[#This Row],[Customer ID]],'Customer Info'!$A:$I,5,FALSE)</f>
        <v>663 Westend Hill</v>
      </c>
      <c r="O709" t="str">
        <f>VLOOKUP(orders[[#This Row],[Customer ID]],'Customer Info'!$A:$I,6,FALSE)</f>
        <v>Spartanburg</v>
      </c>
      <c r="P709" t="str">
        <f>VLOOKUP(orders[[#This Row],[Customer ID]],'Customer Info'!$A:$I,7,FALSE)</f>
        <v>United States</v>
      </c>
      <c r="Q709">
        <f>VLOOKUP(orders[[#This Row],[Customer ID]],'Customer Info'!$A:$I,8,FALSE)</f>
        <v>29305</v>
      </c>
      <c r="R709" s="2" t="str">
        <f>VLOOKUP(orders[[#This Row],[Customer ID]],'Customer Info'!$A:$I,9,FALSE)</f>
        <v>No</v>
      </c>
    </row>
    <row r="710" spans="1:18" x14ac:dyDescent="0.2">
      <c r="A710" s="1" t="s">
        <v>1377</v>
      </c>
      <c r="B710" s="3">
        <v>44353</v>
      </c>
      <c r="C710" t="s">
        <v>1378</v>
      </c>
      <c r="D710" t="s">
        <v>69</v>
      </c>
      <c r="E710">
        <v>3</v>
      </c>
      <c r="F710" s="1" t="s">
        <v>6200</v>
      </c>
      <c r="G710" t="s">
        <v>6197</v>
      </c>
      <c r="H710">
        <v>0.2</v>
      </c>
      <c r="I710">
        <v>4.125</v>
      </c>
      <c r="J710" s="2">
        <v>12.375</v>
      </c>
      <c r="K710" t="str">
        <f>VLOOKUP(orders[[#This Row],[Customer ID]],'Customer Info'!$A:$I,2,FALSE)</f>
        <v>Barrie Fallowes</v>
      </c>
      <c r="L710" t="str">
        <f>IF(VLOOKUP(orders[[#This Row],[Customer ID]],'Customer Info'!$A:$I,3,FALSE)=0, "N/A", VLOOKUP(orders[[#This Row],[Customer ID]],'Customer Info'!$A:$I,3,FALSE))</f>
        <v>bfallowesjm@purevolume.com</v>
      </c>
      <c r="M710" t="str">
        <f>IF(VLOOKUP(orders[[#This Row],[Customer ID]],'Customer Info'!$A:$I,4,FALSE)=0, "N/A", VLOOKUP(orders[[#This Row],[Customer ID]],'Customer Info'!$A:$I,4,FALSE))</f>
        <v>+1 (805) 975-3527</v>
      </c>
      <c r="N710" t="str">
        <f>VLOOKUP(orders[[#This Row],[Customer ID]],'Customer Info'!$A:$I,5,FALSE)</f>
        <v>1768 Hoepker Place</v>
      </c>
      <c r="O710" t="str">
        <f>VLOOKUP(orders[[#This Row],[Customer ID]],'Customer Info'!$A:$I,6,FALSE)</f>
        <v>Bakersfield</v>
      </c>
      <c r="P710" t="str">
        <f>VLOOKUP(orders[[#This Row],[Customer ID]],'Customer Info'!$A:$I,7,FALSE)</f>
        <v>United States</v>
      </c>
      <c r="Q710">
        <f>VLOOKUP(orders[[#This Row],[Customer ID]],'Customer Info'!$A:$I,8,FALSE)</f>
        <v>93305</v>
      </c>
      <c r="R710" s="2" t="str">
        <f>VLOOKUP(orders[[#This Row],[Customer ID]],'Customer Info'!$A:$I,9,FALSE)</f>
        <v>No</v>
      </c>
    </row>
    <row r="711" spans="1:18" x14ac:dyDescent="0.2">
      <c r="A711" s="1" t="s">
        <v>1379</v>
      </c>
      <c r="B711" s="3">
        <v>43540</v>
      </c>
      <c r="C711" t="s">
        <v>1380</v>
      </c>
      <c r="D711" t="s">
        <v>18</v>
      </c>
      <c r="E711">
        <v>2</v>
      </c>
      <c r="F711" s="1" t="s">
        <v>6201</v>
      </c>
      <c r="G711" t="s">
        <v>6202</v>
      </c>
      <c r="H711">
        <v>1</v>
      </c>
      <c r="I711">
        <v>12.95</v>
      </c>
      <c r="J711" s="2">
        <v>25.9</v>
      </c>
      <c r="K711" t="str">
        <f>VLOOKUP(orders[[#This Row],[Customer ID]],'Customer Info'!$A:$I,2,FALSE)</f>
        <v>Nicolas Aiton</v>
      </c>
      <c r="L711" t="str">
        <f>IF(VLOOKUP(orders[[#This Row],[Customer ID]],'Customer Info'!$A:$I,3,FALSE)=0, "N/A", VLOOKUP(orders[[#This Row],[Customer ID]],'Customer Info'!$A:$I,3,FALSE))</f>
        <v>N/A</v>
      </c>
      <c r="M711" t="str">
        <f>IF(VLOOKUP(orders[[#This Row],[Customer ID]],'Customer Info'!$A:$I,4,FALSE)=0, "N/A", VLOOKUP(orders[[#This Row],[Customer ID]],'Customer Info'!$A:$I,4,FALSE))</f>
        <v>+353 (861) 791-0313</v>
      </c>
      <c r="N711" t="str">
        <f>VLOOKUP(orders[[#This Row],[Customer ID]],'Customer Info'!$A:$I,5,FALSE)</f>
        <v>4 Colorado Center</v>
      </c>
      <c r="O711" t="str">
        <f>VLOOKUP(orders[[#This Row],[Customer ID]],'Customer Info'!$A:$I,6,FALSE)</f>
        <v>Dungarvan</v>
      </c>
      <c r="P711" t="str">
        <f>VLOOKUP(orders[[#This Row],[Customer ID]],'Customer Info'!$A:$I,7,FALSE)</f>
        <v>Ireland</v>
      </c>
      <c r="Q711" t="str">
        <f>VLOOKUP(orders[[#This Row],[Customer ID]],'Customer Info'!$A:$I,8,FALSE)</f>
        <v>T56</v>
      </c>
      <c r="R711" s="2" t="str">
        <f>VLOOKUP(orders[[#This Row],[Customer ID]],'Customer Info'!$A:$I,9,FALSE)</f>
        <v>No</v>
      </c>
    </row>
    <row r="712" spans="1:18" x14ac:dyDescent="0.2">
      <c r="A712" s="1" t="s">
        <v>1381</v>
      </c>
      <c r="B712" s="3">
        <v>43804</v>
      </c>
      <c r="C712" t="s">
        <v>1382</v>
      </c>
      <c r="D712" t="s">
        <v>72</v>
      </c>
      <c r="E712">
        <v>2</v>
      </c>
      <c r="F712" s="1" t="s">
        <v>6198</v>
      </c>
      <c r="G712" t="s">
        <v>6197</v>
      </c>
      <c r="H712">
        <v>0.5</v>
      </c>
      <c r="I712">
        <v>6.75</v>
      </c>
      <c r="J712" s="2">
        <v>13.5</v>
      </c>
      <c r="K712" t="str">
        <f>VLOOKUP(orders[[#This Row],[Customer ID]],'Customer Info'!$A:$I,2,FALSE)</f>
        <v>Shelli De Banke</v>
      </c>
      <c r="L712" t="str">
        <f>IF(VLOOKUP(orders[[#This Row],[Customer ID]],'Customer Info'!$A:$I,3,FALSE)=0, "N/A", VLOOKUP(orders[[#This Row],[Customer ID]],'Customer Info'!$A:$I,3,FALSE))</f>
        <v>sdejo@newsvine.com</v>
      </c>
      <c r="M712" t="str">
        <f>IF(VLOOKUP(orders[[#This Row],[Customer ID]],'Customer Info'!$A:$I,4,FALSE)=0, "N/A", VLOOKUP(orders[[#This Row],[Customer ID]],'Customer Info'!$A:$I,4,FALSE))</f>
        <v>+1 (314) 496-2561</v>
      </c>
      <c r="N712" t="str">
        <f>VLOOKUP(orders[[#This Row],[Customer ID]],'Customer Info'!$A:$I,5,FALSE)</f>
        <v>290 Ridgeview Way</v>
      </c>
      <c r="O712" t="str">
        <f>VLOOKUP(orders[[#This Row],[Customer ID]],'Customer Info'!$A:$I,6,FALSE)</f>
        <v>Saint Louis</v>
      </c>
      <c r="P712" t="str">
        <f>VLOOKUP(orders[[#This Row],[Customer ID]],'Customer Info'!$A:$I,7,FALSE)</f>
        <v>United States</v>
      </c>
      <c r="Q712">
        <f>VLOOKUP(orders[[#This Row],[Customer ID]],'Customer Info'!$A:$I,8,FALSE)</f>
        <v>63169</v>
      </c>
      <c r="R712" s="2" t="str">
        <f>VLOOKUP(orders[[#This Row],[Customer ID]],'Customer Info'!$A:$I,9,FALSE)</f>
        <v>Yes</v>
      </c>
    </row>
    <row r="713" spans="1:18" x14ac:dyDescent="0.2">
      <c r="A713" s="1" t="s">
        <v>1383</v>
      </c>
      <c r="B713" s="3">
        <v>43485</v>
      </c>
      <c r="C713" t="s">
        <v>1384</v>
      </c>
      <c r="D713" t="s">
        <v>181</v>
      </c>
      <c r="E713">
        <v>2</v>
      </c>
      <c r="F713" s="1" t="s">
        <v>6200</v>
      </c>
      <c r="G713" t="s">
        <v>6199</v>
      </c>
      <c r="H713">
        <v>0.5</v>
      </c>
      <c r="I713">
        <v>8.91</v>
      </c>
      <c r="J713" s="2">
        <v>17.82</v>
      </c>
      <c r="K713" t="str">
        <f>VLOOKUP(orders[[#This Row],[Customer ID]],'Customer Info'!$A:$I,2,FALSE)</f>
        <v>Lyell Murch</v>
      </c>
      <c r="L713" t="str">
        <f>IF(VLOOKUP(orders[[#This Row],[Customer ID]],'Customer Info'!$A:$I,3,FALSE)=0, "N/A", VLOOKUP(orders[[#This Row],[Customer ID]],'Customer Info'!$A:$I,3,FALSE))</f>
        <v>N/A</v>
      </c>
      <c r="M713" t="str">
        <f>IF(VLOOKUP(orders[[#This Row],[Customer ID]],'Customer Info'!$A:$I,4,FALSE)=0, "N/A", VLOOKUP(orders[[#This Row],[Customer ID]],'Customer Info'!$A:$I,4,FALSE))</f>
        <v>+1 (260) 280-7251</v>
      </c>
      <c r="N713" t="str">
        <f>VLOOKUP(orders[[#This Row],[Customer ID]],'Customer Info'!$A:$I,5,FALSE)</f>
        <v>18 Darwin Park</v>
      </c>
      <c r="O713" t="str">
        <f>VLOOKUP(orders[[#This Row],[Customer ID]],'Customer Info'!$A:$I,6,FALSE)</f>
        <v>Fort Wayne</v>
      </c>
      <c r="P713" t="str">
        <f>VLOOKUP(orders[[#This Row],[Customer ID]],'Customer Info'!$A:$I,7,FALSE)</f>
        <v>United States</v>
      </c>
      <c r="Q713">
        <f>VLOOKUP(orders[[#This Row],[Customer ID]],'Customer Info'!$A:$I,8,FALSE)</f>
        <v>46896</v>
      </c>
      <c r="R713" s="2" t="str">
        <f>VLOOKUP(orders[[#This Row],[Customer ID]],'Customer Info'!$A:$I,9,FALSE)</f>
        <v>Yes</v>
      </c>
    </row>
    <row r="714" spans="1:18" x14ac:dyDescent="0.2">
      <c r="A714" s="1" t="s">
        <v>1385</v>
      </c>
      <c r="B714" s="3">
        <v>44655</v>
      </c>
      <c r="C714" t="s">
        <v>1386</v>
      </c>
      <c r="D714" t="s">
        <v>8</v>
      </c>
      <c r="E714">
        <v>3</v>
      </c>
      <c r="F714" s="1" t="s">
        <v>6200</v>
      </c>
      <c r="G714" t="s">
        <v>6197</v>
      </c>
      <c r="H714">
        <v>0.5</v>
      </c>
      <c r="I714">
        <v>8.25</v>
      </c>
      <c r="J714" s="2">
        <v>24.75</v>
      </c>
      <c r="K714" t="str">
        <f>VLOOKUP(orders[[#This Row],[Customer ID]],'Customer Info'!$A:$I,2,FALSE)</f>
        <v>Stearne Count</v>
      </c>
      <c r="L714" t="str">
        <f>IF(VLOOKUP(orders[[#This Row],[Customer ID]],'Customer Info'!$A:$I,3,FALSE)=0, "N/A", VLOOKUP(orders[[#This Row],[Customer ID]],'Customer Info'!$A:$I,3,FALSE))</f>
        <v>scountjq@nba.com</v>
      </c>
      <c r="M714" t="str">
        <f>IF(VLOOKUP(orders[[#This Row],[Customer ID]],'Customer Info'!$A:$I,4,FALSE)=0, "N/A", VLOOKUP(orders[[#This Row],[Customer ID]],'Customer Info'!$A:$I,4,FALSE))</f>
        <v>+1 (952) 721-7276</v>
      </c>
      <c r="N714" t="str">
        <f>VLOOKUP(orders[[#This Row],[Customer ID]],'Customer Info'!$A:$I,5,FALSE)</f>
        <v>31 Holy Cross Lane</v>
      </c>
      <c r="O714" t="str">
        <f>VLOOKUP(orders[[#This Row],[Customer ID]],'Customer Info'!$A:$I,6,FALSE)</f>
        <v>Young America</v>
      </c>
      <c r="P714" t="str">
        <f>VLOOKUP(orders[[#This Row],[Customer ID]],'Customer Info'!$A:$I,7,FALSE)</f>
        <v>United States</v>
      </c>
      <c r="Q714">
        <f>VLOOKUP(orders[[#This Row],[Customer ID]],'Customer Info'!$A:$I,8,FALSE)</f>
        <v>55564</v>
      </c>
      <c r="R714" s="2" t="str">
        <f>VLOOKUP(orders[[#This Row],[Customer ID]],'Customer Info'!$A:$I,9,FALSE)</f>
        <v>No</v>
      </c>
    </row>
    <row r="715" spans="1:18" x14ac:dyDescent="0.2">
      <c r="A715" s="1" t="s">
        <v>1387</v>
      </c>
      <c r="B715" s="3">
        <v>44600</v>
      </c>
      <c r="C715" t="s">
        <v>1388</v>
      </c>
      <c r="D715" t="s">
        <v>167</v>
      </c>
      <c r="E715">
        <v>6</v>
      </c>
      <c r="F715" s="1" t="s">
        <v>6196</v>
      </c>
      <c r="G715" t="s">
        <v>6197</v>
      </c>
      <c r="H715">
        <v>0.2</v>
      </c>
      <c r="I715">
        <v>2.9849999999999999</v>
      </c>
      <c r="J715" s="2">
        <v>17.91</v>
      </c>
      <c r="K715" t="str">
        <f>VLOOKUP(orders[[#This Row],[Customer ID]],'Customer Info'!$A:$I,2,FALSE)</f>
        <v>Selia Ragles</v>
      </c>
      <c r="L715" t="str">
        <f>IF(VLOOKUP(orders[[#This Row],[Customer ID]],'Customer Info'!$A:$I,3,FALSE)=0, "N/A", VLOOKUP(orders[[#This Row],[Customer ID]],'Customer Info'!$A:$I,3,FALSE))</f>
        <v>sraglesjr@blogtalkradio.com</v>
      </c>
      <c r="M715" t="str">
        <f>IF(VLOOKUP(orders[[#This Row],[Customer ID]],'Customer Info'!$A:$I,4,FALSE)=0, "N/A", VLOOKUP(orders[[#This Row],[Customer ID]],'Customer Info'!$A:$I,4,FALSE))</f>
        <v>+1 (479) 494-1369</v>
      </c>
      <c r="N715" t="str">
        <f>VLOOKUP(orders[[#This Row],[Customer ID]],'Customer Info'!$A:$I,5,FALSE)</f>
        <v>214 Dwight Hill</v>
      </c>
      <c r="O715" t="str">
        <f>VLOOKUP(orders[[#This Row],[Customer ID]],'Customer Info'!$A:$I,6,FALSE)</f>
        <v>Fort Smith</v>
      </c>
      <c r="P715" t="str">
        <f>VLOOKUP(orders[[#This Row],[Customer ID]],'Customer Info'!$A:$I,7,FALSE)</f>
        <v>United States</v>
      </c>
      <c r="Q715">
        <f>VLOOKUP(orders[[#This Row],[Customer ID]],'Customer Info'!$A:$I,8,FALSE)</f>
        <v>72905</v>
      </c>
      <c r="R715" s="2" t="str">
        <f>VLOOKUP(orders[[#This Row],[Customer ID]],'Customer Info'!$A:$I,9,FALSE)</f>
        <v>No</v>
      </c>
    </row>
    <row r="716" spans="1:18" x14ac:dyDescent="0.2">
      <c r="A716" s="1" t="s">
        <v>1389</v>
      </c>
      <c r="B716" s="3">
        <v>43646</v>
      </c>
      <c r="C716" t="s">
        <v>1390</v>
      </c>
      <c r="D716" t="s">
        <v>8</v>
      </c>
      <c r="E716">
        <v>2</v>
      </c>
      <c r="F716" s="1" t="s">
        <v>6200</v>
      </c>
      <c r="G716" t="s">
        <v>6197</v>
      </c>
      <c r="H716">
        <v>0.5</v>
      </c>
      <c r="I716">
        <v>8.25</v>
      </c>
      <c r="J716" s="2">
        <v>16.5</v>
      </c>
      <c r="K716" t="str">
        <f>VLOOKUP(orders[[#This Row],[Customer ID]],'Customer Info'!$A:$I,2,FALSE)</f>
        <v>Silas Deehan</v>
      </c>
      <c r="L716" t="str">
        <f>IF(VLOOKUP(orders[[#This Row],[Customer ID]],'Customer Info'!$A:$I,3,FALSE)=0, "N/A", VLOOKUP(orders[[#This Row],[Customer ID]],'Customer Info'!$A:$I,3,FALSE))</f>
        <v>N/A</v>
      </c>
      <c r="M716" t="str">
        <f>IF(VLOOKUP(orders[[#This Row],[Customer ID]],'Customer Info'!$A:$I,4,FALSE)=0, "N/A", VLOOKUP(orders[[#This Row],[Customer ID]],'Customer Info'!$A:$I,4,FALSE))</f>
        <v>N/A</v>
      </c>
      <c r="N716" t="str">
        <f>VLOOKUP(orders[[#This Row],[Customer ID]],'Customer Info'!$A:$I,5,FALSE)</f>
        <v>77 Sycamore Pass</v>
      </c>
      <c r="O716" t="str">
        <f>VLOOKUP(orders[[#This Row],[Customer ID]],'Customer Info'!$A:$I,6,FALSE)</f>
        <v>Charlton</v>
      </c>
      <c r="P716" t="str">
        <f>VLOOKUP(orders[[#This Row],[Customer ID]],'Customer Info'!$A:$I,7,FALSE)</f>
        <v>United Kingdom</v>
      </c>
      <c r="Q716" t="str">
        <f>VLOOKUP(orders[[#This Row],[Customer ID]],'Customer Info'!$A:$I,8,FALSE)</f>
        <v>OX12</v>
      </c>
      <c r="R716" s="2" t="str">
        <f>VLOOKUP(orders[[#This Row],[Customer ID]],'Customer Info'!$A:$I,9,FALSE)</f>
        <v>No</v>
      </c>
    </row>
    <row r="717" spans="1:18" x14ac:dyDescent="0.2">
      <c r="A717" s="1" t="s">
        <v>1391</v>
      </c>
      <c r="B717" s="3">
        <v>43960</v>
      </c>
      <c r="C717" t="s">
        <v>1392</v>
      </c>
      <c r="D717" t="s">
        <v>167</v>
      </c>
      <c r="E717">
        <v>1</v>
      </c>
      <c r="F717" s="1" t="s">
        <v>6196</v>
      </c>
      <c r="G717" t="s">
        <v>6197</v>
      </c>
      <c r="H717">
        <v>0.2</v>
      </c>
      <c r="I717">
        <v>2.9849999999999999</v>
      </c>
      <c r="J717" s="2">
        <v>2.9849999999999999</v>
      </c>
      <c r="K717" t="str">
        <f>VLOOKUP(orders[[#This Row],[Customer ID]],'Customer Info'!$A:$I,2,FALSE)</f>
        <v>Sacha Bruun</v>
      </c>
      <c r="L717" t="str">
        <f>IF(VLOOKUP(orders[[#This Row],[Customer ID]],'Customer Info'!$A:$I,3,FALSE)=0, "N/A", VLOOKUP(orders[[#This Row],[Customer ID]],'Customer Info'!$A:$I,3,FALSE))</f>
        <v>sbruunjt@blogtalkradio.com</v>
      </c>
      <c r="M717" t="str">
        <f>IF(VLOOKUP(orders[[#This Row],[Customer ID]],'Customer Info'!$A:$I,4,FALSE)=0, "N/A", VLOOKUP(orders[[#This Row],[Customer ID]],'Customer Info'!$A:$I,4,FALSE))</f>
        <v>+1 (209) 784-1969</v>
      </c>
      <c r="N717" t="str">
        <f>VLOOKUP(orders[[#This Row],[Customer ID]],'Customer Info'!$A:$I,5,FALSE)</f>
        <v>44 Northview Lane</v>
      </c>
      <c r="O717" t="str">
        <f>VLOOKUP(orders[[#This Row],[Customer ID]],'Customer Info'!$A:$I,6,FALSE)</f>
        <v>Stockton</v>
      </c>
      <c r="P717" t="str">
        <f>VLOOKUP(orders[[#This Row],[Customer ID]],'Customer Info'!$A:$I,7,FALSE)</f>
        <v>United States</v>
      </c>
      <c r="Q717">
        <f>VLOOKUP(orders[[#This Row],[Customer ID]],'Customer Info'!$A:$I,8,FALSE)</f>
        <v>95210</v>
      </c>
      <c r="R717" s="2" t="str">
        <f>VLOOKUP(orders[[#This Row],[Customer ID]],'Customer Info'!$A:$I,9,FALSE)</f>
        <v>No</v>
      </c>
    </row>
    <row r="718" spans="1:18" x14ac:dyDescent="0.2">
      <c r="A718" s="1" t="s">
        <v>1393</v>
      </c>
      <c r="B718" s="3">
        <v>44358</v>
      </c>
      <c r="C718" t="s">
        <v>1394</v>
      </c>
      <c r="D718" t="s">
        <v>56</v>
      </c>
      <c r="E718">
        <v>4</v>
      </c>
      <c r="F718" s="1" t="s">
        <v>6200</v>
      </c>
      <c r="G718" t="s">
        <v>6202</v>
      </c>
      <c r="H718">
        <v>0.2</v>
      </c>
      <c r="I718">
        <v>3.645</v>
      </c>
      <c r="J718" s="2">
        <v>14.58</v>
      </c>
      <c r="K718" t="str">
        <f>VLOOKUP(orders[[#This Row],[Customer ID]],'Customer Info'!$A:$I,2,FALSE)</f>
        <v>Alon Pllu</v>
      </c>
      <c r="L718" t="str">
        <f>IF(VLOOKUP(orders[[#This Row],[Customer ID]],'Customer Info'!$A:$I,3,FALSE)=0, "N/A", VLOOKUP(orders[[#This Row],[Customer ID]],'Customer Info'!$A:$I,3,FALSE))</f>
        <v>aplluju@dagondesign.com</v>
      </c>
      <c r="M718" t="str">
        <f>IF(VLOOKUP(orders[[#This Row],[Customer ID]],'Customer Info'!$A:$I,4,FALSE)=0, "N/A", VLOOKUP(orders[[#This Row],[Customer ID]],'Customer Info'!$A:$I,4,FALSE))</f>
        <v>+353 (915) 742-6707</v>
      </c>
      <c r="N718" t="str">
        <f>VLOOKUP(orders[[#This Row],[Customer ID]],'Customer Info'!$A:$I,5,FALSE)</f>
        <v>043 American Circle</v>
      </c>
      <c r="O718" t="str">
        <f>VLOOKUP(orders[[#This Row],[Customer ID]],'Customer Info'!$A:$I,6,FALSE)</f>
        <v>Navan</v>
      </c>
      <c r="P718" t="str">
        <f>VLOOKUP(orders[[#This Row],[Customer ID]],'Customer Info'!$A:$I,7,FALSE)</f>
        <v>Ireland</v>
      </c>
      <c r="Q718" t="str">
        <f>VLOOKUP(orders[[#This Row],[Customer ID]],'Customer Info'!$A:$I,8,FALSE)</f>
        <v>D11</v>
      </c>
      <c r="R718" s="2" t="str">
        <f>VLOOKUP(orders[[#This Row],[Customer ID]],'Customer Info'!$A:$I,9,FALSE)</f>
        <v>Yes</v>
      </c>
    </row>
    <row r="719" spans="1:18" x14ac:dyDescent="0.2">
      <c r="A719" s="1" t="s">
        <v>1395</v>
      </c>
      <c r="B719" s="3">
        <v>44504</v>
      </c>
      <c r="C719" t="s">
        <v>1396</v>
      </c>
      <c r="D719" t="s">
        <v>142</v>
      </c>
      <c r="E719">
        <v>6</v>
      </c>
      <c r="F719" s="1" t="s">
        <v>6200</v>
      </c>
      <c r="G719" t="s">
        <v>6199</v>
      </c>
      <c r="H719">
        <v>1</v>
      </c>
      <c r="I719">
        <v>14.85</v>
      </c>
      <c r="J719" s="2">
        <v>89.1</v>
      </c>
      <c r="K719" t="str">
        <f>VLOOKUP(orders[[#This Row],[Customer ID]],'Customer Info'!$A:$I,2,FALSE)</f>
        <v>Gilberto Cornier</v>
      </c>
      <c r="L719" t="str">
        <f>IF(VLOOKUP(orders[[#This Row],[Customer ID]],'Customer Info'!$A:$I,3,FALSE)=0, "N/A", VLOOKUP(orders[[#This Row],[Customer ID]],'Customer Info'!$A:$I,3,FALSE))</f>
        <v>gcornierjv@techcrunch.com</v>
      </c>
      <c r="M719" t="str">
        <f>IF(VLOOKUP(orders[[#This Row],[Customer ID]],'Customer Info'!$A:$I,4,FALSE)=0, "N/A", VLOOKUP(orders[[#This Row],[Customer ID]],'Customer Info'!$A:$I,4,FALSE))</f>
        <v>N/A</v>
      </c>
      <c r="N719" t="str">
        <f>VLOOKUP(orders[[#This Row],[Customer ID]],'Customer Info'!$A:$I,5,FALSE)</f>
        <v>39353 Northview Avenue</v>
      </c>
      <c r="O719" t="str">
        <f>VLOOKUP(orders[[#This Row],[Customer ID]],'Customer Info'!$A:$I,6,FALSE)</f>
        <v>Tampa</v>
      </c>
      <c r="P719" t="str">
        <f>VLOOKUP(orders[[#This Row],[Customer ID]],'Customer Info'!$A:$I,7,FALSE)</f>
        <v>United States</v>
      </c>
      <c r="Q719">
        <f>VLOOKUP(orders[[#This Row],[Customer ID]],'Customer Info'!$A:$I,8,FALSE)</f>
        <v>33686</v>
      </c>
      <c r="R719" s="2" t="str">
        <f>VLOOKUP(orders[[#This Row],[Customer ID]],'Customer Info'!$A:$I,9,FALSE)</f>
        <v>No</v>
      </c>
    </row>
    <row r="720" spans="1:18" x14ac:dyDescent="0.2">
      <c r="A720" s="1" t="s">
        <v>1397</v>
      </c>
      <c r="B720" s="3">
        <v>44612</v>
      </c>
      <c r="C720" t="s">
        <v>1349</v>
      </c>
      <c r="D720" t="s">
        <v>194</v>
      </c>
      <c r="E720">
        <v>3</v>
      </c>
      <c r="F720" s="1" t="s">
        <v>6196</v>
      </c>
      <c r="G720" t="s">
        <v>6199</v>
      </c>
      <c r="H720">
        <v>1</v>
      </c>
      <c r="I720">
        <v>11.95</v>
      </c>
      <c r="J720" s="2">
        <v>35.849999999999994</v>
      </c>
      <c r="K720" t="str">
        <f>VLOOKUP(orders[[#This Row],[Customer ID]],'Customer Info'!$A:$I,2,FALSE)</f>
        <v>Jimmy Dymoke</v>
      </c>
      <c r="L720" t="str">
        <f>IF(VLOOKUP(orders[[#This Row],[Customer ID]],'Customer Info'!$A:$I,3,FALSE)=0, "N/A", VLOOKUP(orders[[#This Row],[Customer ID]],'Customer Info'!$A:$I,3,FALSE))</f>
        <v>jdymokeje@prnewswire.com</v>
      </c>
      <c r="M720" t="str">
        <f>IF(VLOOKUP(orders[[#This Row],[Customer ID]],'Customer Info'!$A:$I,4,FALSE)=0, "N/A", VLOOKUP(orders[[#This Row],[Customer ID]],'Customer Info'!$A:$I,4,FALSE))</f>
        <v>+353 (390) 459-9269</v>
      </c>
      <c r="N720" t="str">
        <f>VLOOKUP(orders[[#This Row],[Customer ID]],'Customer Info'!$A:$I,5,FALSE)</f>
        <v>8424 Milwaukee Court</v>
      </c>
      <c r="O720" t="str">
        <f>VLOOKUP(orders[[#This Row],[Customer ID]],'Customer Info'!$A:$I,6,FALSE)</f>
        <v>Beaumont</v>
      </c>
      <c r="P720" t="str">
        <f>VLOOKUP(orders[[#This Row],[Customer ID]],'Customer Info'!$A:$I,7,FALSE)</f>
        <v>Ireland</v>
      </c>
      <c r="Q720" t="str">
        <f>VLOOKUP(orders[[#This Row],[Customer ID]],'Customer Info'!$A:$I,8,FALSE)</f>
        <v>D17</v>
      </c>
      <c r="R720" s="2" t="str">
        <f>VLOOKUP(orders[[#This Row],[Customer ID]],'Customer Info'!$A:$I,9,FALSE)</f>
        <v>No</v>
      </c>
    </row>
    <row r="721" spans="1:18" x14ac:dyDescent="0.2">
      <c r="A721" s="1" t="s">
        <v>1398</v>
      </c>
      <c r="B721" s="3">
        <v>43649</v>
      </c>
      <c r="C721" t="s">
        <v>1399</v>
      </c>
      <c r="D721" t="s">
        <v>123</v>
      </c>
      <c r="E721">
        <v>3</v>
      </c>
      <c r="F721" s="1" t="s">
        <v>6198</v>
      </c>
      <c r="G721" t="s">
        <v>6202</v>
      </c>
      <c r="H721">
        <v>2.5</v>
      </c>
      <c r="I721">
        <v>22.884999999999998</v>
      </c>
      <c r="J721" s="2">
        <v>68.655000000000001</v>
      </c>
      <c r="K721" t="str">
        <f>VLOOKUP(orders[[#This Row],[Customer ID]],'Customer Info'!$A:$I,2,FALSE)</f>
        <v>Willabella Harvison</v>
      </c>
      <c r="L721" t="str">
        <f>IF(VLOOKUP(orders[[#This Row],[Customer ID]],'Customer Info'!$A:$I,3,FALSE)=0, "N/A", VLOOKUP(orders[[#This Row],[Customer ID]],'Customer Info'!$A:$I,3,FALSE))</f>
        <v>wharvisonjx@gizmodo.com</v>
      </c>
      <c r="M721" t="str">
        <f>IF(VLOOKUP(orders[[#This Row],[Customer ID]],'Customer Info'!$A:$I,4,FALSE)=0, "N/A", VLOOKUP(orders[[#This Row],[Customer ID]],'Customer Info'!$A:$I,4,FALSE))</f>
        <v>+1 (610) 316-8430</v>
      </c>
      <c r="N721" t="str">
        <f>VLOOKUP(orders[[#This Row],[Customer ID]],'Customer Info'!$A:$I,5,FALSE)</f>
        <v>0 Sachs Way</v>
      </c>
      <c r="O721" t="str">
        <f>VLOOKUP(orders[[#This Row],[Customer ID]],'Customer Info'!$A:$I,6,FALSE)</f>
        <v>Philadelphia</v>
      </c>
      <c r="P721" t="str">
        <f>VLOOKUP(orders[[#This Row],[Customer ID]],'Customer Info'!$A:$I,7,FALSE)</f>
        <v>United States</v>
      </c>
      <c r="Q721">
        <f>VLOOKUP(orders[[#This Row],[Customer ID]],'Customer Info'!$A:$I,8,FALSE)</f>
        <v>19104</v>
      </c>
      <c r="R721" s="2" t="str">
        <f>VLOOKUP(orders[[#This Row],[Customer ID]],'Customer Info'!$A:$I,9,FALSE)</f>
        <v>No</v>
      </c>
    </row>
    <row r="722" spans="1:18" x14ac:dyDescent="0.2">
      <c r="A722" s="1" t="s">
        <v>1400</v>
      </c>
      <c r="B722" s="3">
        <v>44348</v>
      </c>
      <c r="C722" t="s">
        <v>1401</v>
      </c>
      <c r="D722" t="s">
        <v>18</v>
      </c>
      <c r="E722">
        <v>3</v>
      </c>
      <c r="F722" s="1" t="s">
        <v>6201</v>
      </c>
      <c r="G722" t="s">
        <v>6202</v>
      </c>
      <c r="H722">
        <v>1</v>
      </c>
      <c r="I722">
        <v>12.95</v>
      </c>
      <c r="J722" s="2">
        <v>38.849999999999994</v>
      </c>
      <c r="K722" t="str">
        <f>VLOOKUP(orders[[#This Row],[Customer ID]],'Customer Info'!$A:$I,2,FALSE)</f>
        <v>Darice Heaford</v>
      </c>
      <c r="L722" t="str">
        <f>IF(VLOOKUP(orders[[#This Row],[Customer ID]],'Customer Info'!$A:$I,3,FALSE)=0, "N/A", VLOOKUP(orders[[#This Row],[Customer ID]],'Customer Info'!$A:$I,3,FALSE))</f>
        <v>dheafordjy@twitpic.com</v>
      </c>
      <c r="M722" t="str">
        <f>IF(VLOOKUP(orders[[#This Row],[Customer ID]],'Customer Info'!$A:$I,4,FALSE)=0, "N/A", VLOOKUP(orders[[#This Row],[Customer ID]],'Customer Info'!$A:$I,4,FALSE))</f>
        <v>+1 (325) 537-8835</v>
      </c>
      <c r="N722" t="str">
        <f>VLOOKUP(orders[[#This Row],[Customer ID]],'Customer Info'!$A:$I,5,FALSE)</f>
        <v>43 Grasskamp Junction</v>
      </c>
      <c r="O722" t="str">
        <f>VLOOKUP(orders[[#This Row],[Customer ID]],'Customer Info'!$A:$I,6,FALSE)</f>
        <v>San Angelo</v>
      </c>
      <c r="P722" t="str">
        <f>VLOOKUP(orders[[#This Row],[Customer ID]],'Customer Info'!$A:$I,7,FALSE)</f>
        <v>United States</v>
      </c>
      <c r="Q722">
        <f>VLOOKUP(orders[[#This Row],[Customer ID]],'Customer Info'!$A:$I,8,FALSE)</f>
        <v>76905</v>
      </c>
      <c r="R722" s="2" t="str">
        <f>VLOOKUP(orders[[#This Row],[Customer ID]],'Customer Info'!$A:$I,9,FALSE)</f>
        <v>No</v>
      </c>
    </row>
    <row r="723" spans="1:18" x14ac:dyDescent="0.2">
      <c r="A723" s="1" t="s">
        <v>1402</v>
      </c>
      <c r="B723" s="3">
        <v>44150</v>
      </c>
      <c r="C723" t="s">
        <v>1403</v>
      </c>
      <c r="D723" t="s">
        <v>137</v>
      </c>
      <c r="E723">
        <v>5</v>
      </c>
      <c r="F723" s="1" t="s">
        <v>6201</v>
      </c>
      <c r="G723" t="s">
        <v>6199</v>
      </c>
      <c r="H723">
        <v>1</v>
      </c>
      <c r="I723">
        <v>15.85</v>
      </c>
      <c r="J723" s="2">
        <v>79.25</v>
      </c>
      <c r="K723" t="str">
        <f>VLOOKUP(orders[[#This Row],[Customer ID]],'Customer Info'!$A:$I,2,FALSE)</f>
        <v>Granger Fantham</v>
      </c>
      <c r="L723" t="str">
        <f>IF(VLOOKUP(orders[[#This Row],[Customer ID]],'Customer Info'!$A:$I,3,FALSE)=0, "N/A", VLOOKUP(orders[[#This Row],[Customer ID]],'Customer Info'!$A:$I,3,FALSE))</f>
        <v>gfanthamjz@hexun.com</v>
      </c>
      <c r="M723" t="str">
        <f>IF(VLOOKUP(orders[[#This Row],[Customer ID]],'Customer Info'!$A:$I,4,FALSE)=0, "N/A", VLOOKUP(orders[[#This Row],[Customer ID]],'Customer Info'!$A:$I,4,FALSE))</f>
        <v>+1 (323) 878-8818</v>
      </c>
      <c r="N723" t="str">
        <f>VLOOKUP(orders[[#This Row],[Customer ID]],'Customer Info'!$A:$I,5,FALSE)</f>
        <v>46555 Graceland Court</v>
      </c>
      <c r="O723" t="str">
        <f>VLOOKUP(orders[[#This Row],[Customer ID]],'Customer Info'!$A:$I,6,FALSE)</f>
        <v>Los Angeles</v>
      </c>
      <c r="P723" t="str">
        <f>VLOOKUP(orders[[#This Row],[Customer ID]],'Customer Info'!$A:$I,7,FALSE)</f>
        <v>United States</v>
      </c>
      <c r="Q723">
        <f>VLOOKUP(orders[[#This Row],[Customer ID]],'Customer Info'!$A:$I,8,FALSE)</f>
        <v>90035</v>
      </c>
      <c r="R723" s="2" t="str">
        <f>VLOOKUP(orders[[#This Row],[Customer ID]],'Customer Info'!$A:$I,9,FALSE)</f>
        <v>Yes</v>
      </c>
    </row>
    <row r="724" spans="1:18" x14ac:dyDescent="0.2">
      <c r="A724" s="1" t="s">
        <v>1404</v>
      </c>
      <c r="B724" s="3">
        <v>44215</v>
      </c>
      <c r="C724" t="s">
        <v>1405</v>
      </c>
      <c r="D724" t="s">
        <v>21</v>
      </c>
      <c r="E724">
        <v>5</v>
      </c>
      <c r="F724" s="1" t="s">
        <v>6200</v>
      </c>
      <c r="G724" t="s">
        <v>6202</v>
      </c>
      <c r="H724">
        <v>0.5</v>
      </c>
      <c r="I724">
        <v>7.29</v>
      </c>
      <c r="J724" s="2">
        <v>36.450000000000003</v>
      </c>
      <c r="K724" t="str">
        <f>VLOOKUP(orders[[#This Row],[Customer ID]],'Customer Info'!$A:$I,2,FALSE)</f>
        <v>Reynolds Crookshanks</v>
      </c>
      <c r="L724" t="str">
        <f>IF(VLOOKUP(orders[[#This Row],[Customer ID]],'Customer Info'!$A:$I,3,FALSE)=0, "N/A", VLOOKUP(orders[[#This Row],[Customer ID]],'Customer Info'!$A:$I,3,FALSE))</f>
        <v>rcrookshanksk0@unc.edu</v>
      </c>
      <c r="M724" t="str">
        <f>IF(VLOOKUP(orders[[#This Row],[Customer ID]],'Customer Info'!$A:$I,4,FALSE)=0, "N/A", VLOOKUP(orders[[#This Row],[Customer ID]],'Customer Info'!$A:$I,4,FALSE))</f>
        <v>+1 (517) 654-6004</v>
      </c>
      <c r="N724" t="str">
        <f>VLOOKUP(orders[[#This Row],[Customer ID]],'Customer Info'!$A:$I,5,FALSE)</f>
        <v>52495 Pawling Place</v>
      </c>
      <c r="O724" t="str">
        <f>VLOOKUP(orders[[#This Row],[Customer ID]],'Customer Info'!$A:$I,6,FALSE)</f>
        <v>Lansing</v>
      </c>
      <c r="P724" t="str">
        <f>VLOOKUP(orders[[#This Row],[Customer ID]],'Customer Info'!$A:$I,7,FALSE)</f>
        <v>United States</v>
      </c>
      <c r="Q724">
        <f>VLOOKUP(orders[[#This Row],[Customer ID]],'Customer Info'!$A:$I,8,FALSE)</f>
        <v>48912</v>
      </c>
      <c r="R724" s="2" t="str">
        <f>VLOOKUP(orders[[#This Row],[Customer ID]],'Customer Info'!$A:$I,9,FALSE)</f>
        <v>Yes</v>
      </c>
    </row>
    <row r="725" spans="1:18" x14ac:dyDescent="0.2">
      <c r="A725" s="1" t="s">
        <v>1406</v>
      </c>
      <c r="B725" s="3">
        <v>44479</v>
      </c>
      <c r="C725" t="s">
        <v>1407</v>
      </c>
      <c r="D725" t="s">
        <v>167</v>
      </c>
      <c r="E725">
        <v>3</v>
      </c>
      <c r="F725" s="1" t="s">
        <v>6196</v>
      </c>
      <c r="G725" t="s">
        <v>6197</v>
      </c>
      <c r="H725">
        <v>0.2</v>
      </c>
      <c r="I725">
        <v>2.9849999999999999</v>
      </c>
      <c r="J725" s="2">
        <v>8.9550000000000001</v>
      </c>
      <c r="K725" t="str">
        <f>VLOOKUP(orders[[#This Row],[Customer ID]],'Customer Info'!$A:$I,2,FALSE)</f>
        <v>Niels Leake</v>
      </c>
      <c r="L725" t="str">
        <f>IF(VLOOKUP(orders[[#This Row],[Customer ID]],'Customer Info'!$A:$I,3,FALSE)=0, "N/A", VLOOKUP(orders[[#This Row],[Customer ID]],'Customer Info'!$A:$I,3,FALSE))</f>
        <v>nleakek1@cmu.edu</v>
      </c>
      <c r="M725" t="str">
        <f>IF(VLOOKUP(orders[[#This Row],[Customer ID]],'Customer Info'!$A:$I,4,FALSE)=0, "N/A", VLOOKUP(orders[[#This Row],[Customer ID]],'Customer Info'!$A:$I,4,FALSE))</f>
        <v>+1 (786) 470-1233</v>
      </c>
      <c r="N725" t="str">
        <f>VLOOKUP(orders[[#This Row],[Customer ID]],'Customer Info'!$A:$I,5,FALSE)</f>
        <v>1138 Vermont Alley</v>
      </c>
      <c r="O725" t="str">
        <f>VLOOKUP(orders[[#This Row],[Customer ID]],'Customer Info'!$A:$I,6,FALSE)</f>
        <v>Clearwater</v>
      </c>
      <c r="P725" t="str">
        <f>VLOOKUP(orders[[#This Row],[Customer ID]],'Customer Info'!$A:$I,7,FALSE)</f>
        <v>United States</v>
      </c>
      <c r="Q725">
        <f>VLOOKUP(orders[[#This Row],[Customer ID]],'Customer Info'!$A:$I,8,FALSE)</f>
        <v>34615</v>
      </c>
      <c r="R725" s="2" t="str">
        <f>VLOOKUP(orders[[#This Row],[Customer ID]],'Customer Info'!$A:$I,9,FALSE)</f>
        <v>Yes</v>
      </c>
    </row>
    <row r="726" spans="1:18" x14ac:dyDescent="0.2">
      <c r="A726" s="1" t="s">
        <v>1408</v>
      </c>
      <c r="B726" s="3">
        <v>44620</v>
      </c>
      <c r="C726" t="s">
        <v>1409</v>
      </c>
      <c r="D726" t="s">
        <v>250</v>
      </c>
      <c r="E726">
        <v>2</v>
      </c>
      <c r="F726" s="1" t="s">
        <v>6200</v>
      </c>
      <c r="G726" t="s">
        <v>6202</v>
      </c>
      <c r="H726">
        <v>1</v>
      </c>
      <c r="I726">
        <v>12.15</v>
      </c>
      <c r="J726" s="2">
        <v>24.3</v>
      </c>
      <c r="K726" t="str">
        <f>VLOOKUP(orders[[#This Row],[Customer ID]],'Customer Info'!$A:$I,2,FALSE)</f>
        <v>Hetti Measures</v>
      </c>
      <c r="L726" t="str">
        <f>IF(VLOOKUP(orders[[#This Row],[Customer ID]],'Customer Info'!$A:$I,3,FALSE)=0, "N/A", VLOOKUP(orders[[#This Row],[Customer ID]],'Customer Info'!$A:$I,3,FALSE))</f>
        <v>N/A</v>
      </c>
      <c r="M726" t="str">
        <f>IF(VLOOKUP(orders[[#This Row],[Customer ID]],'Customer Info'!$A:$I,4,FALSE)=0, "N/A", VLOOKUP(orders[[#This Row],[Customer ID]],'Customer Info'!$A:$I,4,FALSE))</f>
        <v>+1 (562) 343-9707</v>
      </c>
      <c r="N726" t="str">
        <f>VLOOKUP(orders[[#This Row],[Customer ID]],'Customer Info'!$A:$I,5,FALSE)</f>
        <v>3287 Corry Plaza</v>
      </c>
      <c r="O726" t="str">
        <f>VLOOKUP(orders[[#This Row],[Customer ID]],'Customer Info'!$A:$I,6,FALSE)</f>
        <v>Whittier</v>
      </c>
      <c r="P726" t="str">
        <f>VLOOKUP(orders[[#This Row],[Customer ID]],'Customer Info'!$A:$I,7,FALSE)</f>
        <v>United States</v>
      </c>
      <c r="Q726">
        <f>VLOOKUP(orders[[#This Row],[Customer ID]],'Customer Info'!$A:$I,8,FALSE)</f>
        <v>90605</v>
      </c>
      <c r="R726" s="2" t="str">
        <f>VLOOKUP(orders[[#This Row],[Customer ID]],'Customer Info'!$A:$I,9,FALSE)</f>
        <v>No</v>
      </c>
    </row>
    <row r="727" spans="1:18" x14ac:dyDescent="0.2">
      <c r="A727" s="1" t="s">
        <v>1410</v>
      </c>
      <c r="B727" s="3">
        <v>44470</v>
      </c>
      <c r="C727" t="s">
        <v>1411</v>
      </c>
      <c r="D727" t="s">
        <v>117</v>
      </c>
      <c r="E727">
        <v>2</v>
      </c>
      <c r="F727" s="1" t="s">
        <v>6200</v>
      </c>
      <c r="G727" t="s">
        <v>6197</v>
      </c>
      <c r="H727">
        <v>2.5</v>
      </c>
      <c r="I727">
        <v>31.624999999999996</v>
      </c>
      <c r="J727" s="2">
        <v>63.249999999999993</v>
      </c>
      <c r="K727" t="str">
        <f>VLOOKUP(orders[[#This Row],[Customer ID]],'Customer Info'!$A:$I,2,FALSE)</f>
        <v>Gay Eilhersen</v>
      </c>
      <c r="L727" t="str">
        <f>IF(VLOOKUP(orders[[#This Row],[Customer ID]],'Customer Info'!$A:$I,3,FALSE)=0, "N/A", VLOOKUP(orders[[#This Row],[Customer ID]],'Customer Info'!$A:$I,3,FALSE))</f>
        <v>geilhersenk3@networksolutions.com</v>
      </c>
      <c r="M727" t="str">
        <f>IF(VLOOKUP(orders[[#This Row],[Customer ID]],'Customer Info'!$A:$I,4,FALSE)=0, "N/A", VLOOKUP(orders[[#This Row],[Customer ID]],'Customer Info'!$A:$I,4,FALSE))</f>
        <v>+1 (559) 791-5117</v>
      </c>
      <c r="N727" t="str">
        <f>VLOOKUP(orders[[#This Row],[Customer ID]],'Customer Info'!$A:$I,5,FALSE)</f>
        <v>60707 Hallows Point</v>
      </c>
      <c r="O727" t="str">
        <f>VLOOKUP(orders[[#This Row],[Customer ID]],'Customer Info'!$A:$I,6,FALSE)</f>
        <v>Fresno</v>
      </c>
      <c r="P727" t="str">
        <f>VLOOKUP(orders[[#This Row],[Customer ID]],'Customer Info'!$A:$I,7,FALSE)</f>
        <v>United States</v>
      </c>
      <c r="Q727">
        <f>VLOOKUP(orders[[#This Row],[Customer ID]],'Customer Info'!$A:$I,8,FALSE)</f>
        <v>93773</v>
      </c>
      <c r="R727" s="2" t="str">
        <f>VLOOKUP(orders[[#This Row],[Customer ID]],'Customer Info'!$A:$I,9,FALSE)</f>
        <v>No</v>
      </c>
    </row>
    <row r="728" spans="1:18" x14ac:dyDescent="0.2">
      <c r="A728" s="1" t="s">
        <v>1412</v>
      </c>
      <c r="B728" s="3">
        <v>44076</v>
      </c>
      <c r="C728" t="s">
        <v>1413</v>
      </c>
      <c r="D728" t="s">
        <v>49</v>
      </c>
      <c r="E728">
        <v>2</v>
      </c>
      <c r="F728" s="1" t="s">
        <v>6198</v>
      </c>
      <c r="G728" t="s">
        <v>6197</v>
      </c>
      <c r="H728">
        <v>0.2</v>
      </c>
      <c r="I728">
        <v>3.375</v>
      </c>
      <c r="J728" s="2">
        <v>6.75</v>
      </c>
      <c r="K728" t="str">
        <f>VLOOKUP(orders[[#This Row],[Customer ID]],'Customer Info'!$A:$I,2,FALSE)</f>
        <v>Nico Hubert</v>
      </c>
      <c r="L728" t="str">
        <f>IF(VLOOKUP(orders[[#This Row],[Customer ID]],'Customer Info'!$A:$I,3,FALSE)=0, "N/A", VLOOKUP(orders[[#This Row],[Customer ID]],'Customer Info'!$A:$I,3,FALSE))</f>
        <v>N/A</v>
      </c>
      <c r="M728" t="str">
        <f>IF(VLOOKUP(orders[[#This Row],[Customer ID]],'Customer Info'!$A:$I,4,FALSE)=0, "N/A", VLOOKUP(orders[[#This Row],[Customer ID]],'Customer Info'!$A:$I,4,FALSE))</f>
        <v>+1 (646) 228-3492</v>
      </c>
      <c r="N728" t="str">
        <f>VLOOKUP(orders[[#This Row],[Customer ID]],'Customer Info'!$A:$I,5,FALSE)</f>
        <v>027 Village Avenue</v>
      </c>
      <c r="O728" t="str">
        <f>VLOOKUP(orders[[#This Row],[Customer ID]],'Customer Info'!$A:$I,6,FALSE)</f>
        <v>New York City</v>
      </c>
      <c r="P728" t="str">
        <f>VLOOKUP(orders[[#This Row],[Customer ID]],'Customer Info'!$A:$I,7,FALSE)</f>
        <v>United States</v>
      </c>
      <c r="Q728">
        <f>VLOOKUP(orders[[#This Row],[Customer ID]],'Customer Info'!$A:$I,8,FALSE)</f>
        <v>10155</v>
      </c>
      <c r="R728" s="2" t="str">
        <f>VLOOKUP(orders[[#This Row],[Customer ID]],'Customer Info'!$A:$I,9,FALSE)</f>
        <v>Yes</v>
      </c>
    </row>
    <row r="729" spans="1:18" x14ac:dyDescent="0.2">
      <c r="A729" s="1" t="s">
        <v>1414</v>
      </c>
      <c r="B729" s="3">
        <v>44043</v>
      </c>
      <c r="C729" t="s">
        <v>1415</v>
      </c>
      <c r="D729" t="s">
        <v>120</v>
      </c>
      <c r="E729">
        <v>6</v>
      </c>
      <c r="F729" s="1" t="s">
        <v>6198</v>
      </c>
      <c r="G729" t="s">
        <v>6199</v>
      </c>
      <c r="H729">
        <v>0.2</v>
      </c>
      <c r="I729">
        <v>3.8849999999999998</v>
      </c>
      <c r="J729" s="2">
        <v>23.31</v>
      </c>
      <c r="K729" t="str">
        <f>VLOOKUP(orders[[#This Row],[Customer ID]],'Customer Info'!$A:$I,2,FALSE)</f>
        <v>Cristina Aleixo</v>
      </c>
      <c r="L729" t="str">
        <f>IF(VLOOKUP(orders[[#This Row],[Customer ID]],'Customer Info'!$A:$I,3,FALSE)=0, "N/A", VLOOKUP(orders[[#This Row],[Customer ID]],'Customer Info'!$A:$I,3,FALSE))</f>
        <v>caleixok5@globo.com</v>
      </c>
      <c r="M729" t="str">
        <f>IF(VLOOKUP(orders[[#This Row],[Customer ID]],'Customer Info'!$A:$I,4,FALSE)=0, "N/A", VLOOKUP(orders[[#This Row],[Customer ID]],'Customer Info'!$A:$I,4,FALSE))</f>
        <v>+1 (719) 241-4639</v>
      </c>
      <c r="N729" t="str">
        <f>VLOOKUP(orders[[#This Row],[Customer ID]],'Customer Info'!$A:$I,5,FALSE)</f>
        <v>9 Lindbergh Center</v>
      </c>
      <c r="O729" t="str">
        <f>VLOOKUP(orders[[#This Row],[Customer ID]],'Customer Info'!$A:$I,6,FALSE)</f>
        <v>Colorado Springs</v>
      </c>
      <c r="P729" t="str">
        <f>VLOOKUP(orders[[#This Row],[Customer ID]],'Customer Info'!$A:$I,7,FALSE)</f>
        <v>United States</v>
      </c>
      <c r="Q729">
        <f>VLOOKUP(orders[[#This Row],[Customer ID]],'Customer Info'!$A:$I,8,FALSE)</f>
        <v>80935</v>
      </c>
      <c r="R729" s="2" t="str">
        <f>VLOOKUP(orders[[#This Row],[Customer ID]],'Customer Info'!$A:$I,9,FALSE)</f>
        <v>No</v>
      </c>
    </row>
    <row r="730" spans="1:18" x14ac:dyDescent="0.2">
      <c r="A730" s="1" t="s">
        <v>1416</v>
      </c>
      <c r="B730" s="3">
        <v>44571</v>
      </c>
      <c r="C730" t="s">
        <v>1417</v>
      </c>
      <c r="D730" t="s">
        <v>109</v>
      </c>
      <c r="E730">
        <v>4</v>
      </c>
      <c r="F730" s="1" t="s">
        <v>6201</v>
      </c>
      <c r="G730" t="s">
        <v>6199</v>
      </c>
      <c r="H730">
        <v>2.5</v>
      </c>
      <c r="I730">
        <v>36.454999999999998</v>
      </c>
      <c r="J730" s="2">
        <v>145.82</v>
      </c>
      <c r="K730" t="str">
        <f>VLOOKUP(orders[[#This Row],[Customer ID]],'Customer Info'!$A:$I,2,FALSE)</f>
        <v>Derrek Allpress</v>
      </c>
      <c r="L730" t="str">
        <f>IF(VLOOKUP(orders[[#This Row],[Customer ID]],'Customer Info'!$A:$I,3,FALSE)=0, "N/A", VLOOKUP(orders[[#This Row],[Customer ID]],'Customer Info'!$A:$I,3,FALSE))</f>
        <v>N/A</v>
      </c>
      <c r="M730" t="str">
        <f>IF(VLOOKUP(orders[[#This Row],[Customer ID]],'Customer Info'!$A:$I,4,FALSE)=0, "N/A", VLOOKUP(orders[[#This Row],[Customer ID]],'Customer Info'!$A:$I,4,FALSE))</f>
        <v>+1 (562) 723-4457</v>
      </c>
      <c r="N730" t="str">
        <f>VLOOKUP(orders[[#This Row],[Customer ID]],'Customer Info'!$A:$I,5,FALSE)</f>
        <v>66 Lakeland Trail</v>
      </c>
      <c r="O730" t="str">
        <f>VLOOKUP(orders[[#This Row],[Customer ID]],'Customer Info'!$A:$I,6,FALSE)</f>
        <v>Long Beach</v>
      </c>
      <c r="P730" t="str">
        <f>VLOOKUP(orders[[#This Row],[Customer ID]],'Customer Info'!$A:$I,7,FALSE)</f>
        <v>United States</v>
      </c>
      <c r="Q730">
        <f>VLOOKUP(orders[[#This Row],[Customer ID]],'Customer Info'!$A:$I,8,FALSE)</f>
        <v>90831</v>
      </c>
      <c r="R730" s="2" t="str">
        <f>VLOOKUP(orders[[#This Row],[Customer ID]],'Customer Info'!$A:$I,9,FALSE)</f>
        <v>No</v>
      </c>
    </row>
    <row r="731" spans="1:18" x14ac:dyDescent="0.2">
      <c r="A731" s="1" t="s">
        <v>1418</v>
      </c>
      <c r="B731" s="3">
        <v>44264</v>
      </c>
      <c r="C731" t="s">
        <v>1419</v>
      </c>
      <c r="D731" t="s">
        <v>27</v>
      </c>
      <c r="E731">
        <v>5</v>
      </c>
      <c r="F731" s="1" t="s">
        <v>6196</v>
      </c>
      <c r="G731" t="s">
        <v>6197</v>
      </c>
      <c r="H731">
        <v>0.5</v>
      </c>
      <c r="I731">
        <v>5.97</v>
      </c>
      <c r="J731" s="2">
        <v>29.849999999999998</v>
      </c>
      <c r="K731" t="str">
        <f>VLOOKUP(orders[[#This Row],[Customer ID]],'Customer Info'!$A:$I,2,FALSE)</f>
        <v>Rikki Tomkowicz</v>
      </c>
      <c r="L731" t="str">
        <f>IF(VLOOKUP(orders[[#This Row],[Customer ID]],'Customer Info'!$A:$I,3,FALSE)=0, "N/A", VLOOKUP(orders[[#This Row],[Customer ID]],'Customer Info'!$A:$I,3,FALSE))</f>
        <v>rtomkowiczk7@bravesites.com</v>
      </c>
      <c r="M731" t="str">
        <f>IF(VLOOKUP(orders[[#This Row],[Customer ID]],'Customer Info'!$A:$I,4,FALSE)=0, "N/A", VLOOKUP(orders[[#This Row],[Customer ID]],'Customer Info'!$A:$I,4,FALSE))</f>
        <v>+353 (849) 645-1593</v>
      </c>
      <c r="N731" t="str">
        <f>VLOOKUP(orders[[#This Row],[Customer ID]],'Customer Info'!$A:$I,5,FALSE)</f>
        <v>76 Larry Junction</v>
      </c>
      <c r="O731" t="str">
        <f>VLOOKUP(orders[[#This Row],[Customer ID]],'Customer Info'!$A:$I,6,FALSE)</f>
        <v>Lusk</v>
      </c>
      <c r="P731" t="str">
        <f>VLOOKUP(orders[[#This Row],[Customer ID]],'Customer Info'!$A:$I,7,FALSE)</f>
        <v>Ireland</v>
      </c>
      <c r="Q731" t="str">
        <f>VLOOKUP(orders[[#This Row],[Customer ID]],'Customer Info'!$A:$I,8,FALSE)</f>
        <v>K45</v>
      </c>
      <c r="R731" s="2" t="str">
        <f>VLOOKUP(orders[[#This Row],[Customer ID]],'Customer Info'!$A:$I,9,FALSE)</f>
        <v>Yes</v>
      </c>
    </row>
    <row r="732" spans="1:18" x14ac:dyDescent="0.2">
      <c r="A732" s="1" t="s">
        <v>1420</v>
      </c>
      <c r="B732" s="3">
        <v>44155</v>
      </c>
      <c r="C732" t="s">
        <v>1421</v>
      </c>
      <c r="D732" t="s">
        <v>21</v>
      </c>
      <c r="E732">
        <v>3</v>
      </c>
      <c r="F732" s="1" t="s">
        <v>6200</v>
      </c>
      <c r="G732" t="s">
        <v>6202</v>
      </c>
      <c r="H732">
        <v>0.5</v>
      </c>
      <c r="I732">
        <v>7.29</v>
      </c>
      <c r="J732" s="2">
        <v>21.87</v>
      </c>
      <c r="K732" t="str">
        <f>VLOOKUP(orders[[#This Row],[Customer ID]],'Customer Info'!$A:$I,2,FALSE)</f>
        <v>Rochette Huscroft</v>
      </c>
      <c r="L732" t="str">
        <f>IF(VLOOKUP(orders[[#This Row],[Customer ID]],'Customer Info'!$A:$I,3,FALSE)=0, "N/A", VLOOKUP(orders[[#This Row],[Customer ID]],'Customer Info'!$A:$I,3,FALSE))</f>
        <v>rhuscroftk8@jimdo.com</v>
      </c>
      <c r="M732" t="str">
        <f>IF(VLOOKUP(orders[[#This Row],[Customer ID]],'Customer Info'!$A:$I,4,FALSE)=0, "N/A", VLOOKUP(orders[[#This Row],[Customer ID]],'Customer Info'!$A:$I,4,FALSE))</f>
        <v>+1 (775) 223-5044</v>
      </c>
      <c r="N732" t="str">
        <f>VLOOKUP(orders[[#This Row],[Customer ID]],'Customer Info'!$A:$I,5,FALSE)</f>
        <v>6111 Bobwhite Way</v>
      </c>
      <c r="O732" t="str">
        <f>VLOOKUP(orders[[#This Row],[Customer ID]],'Customer Info'!$A:$I,6,FALSE)</f>
        <v>Reno</v>
      </c>
      <c r="P732" t="str">
        <f>VLOOKUP(orders[[#This Row],[Customer ID]],'Customer Info'!$A:$I,7,FALSE)</f>
        <v>United States</v>
      </c>
      <c r="Q732">
        <f>VLOOKUP(orders[[#This Row],[Customer ID]],'Customer Info'!$A:$I,8,FALSE)</f>
        <v>89510</v>
      </c>
      <c r="R732" s="2" t="str">
        <f>VLOOKUP(orders[[#This Row],[Customer ID]],'Customer Info'!$A:$I,9,FALSE)</f>
        <v>Yes</v>
      </c>
    </row>
    <row r="733" spans="1:18" x14ac:dyDescent="0.2">
      <c r="A733" s="1" t="s">
        <v>1422</v>
      </c>
      <c r="B733" s="3">
        <v>44634</v>
      </c>
      <c r="C733" t="s">
        <v>1423</v>
      </c>
      <c r="D733" t="s">
        <v>82</v>
      </c>
      <c r="E733">
        <v>1</v>
      </c>
      <c r="F733" s="1" t="s">
        <v>6201</v>
      </c>
      <c r="G733" t="s">
        <v>6197</v>
      </c>
      <c r="H733">
        <v>0.2</v>
      </c>
      <c r="I733">
        <v>4.3650000000000002</v>
      </c>
      <c r="J733" s="2">
        <v>4.3650000000000002</v>
      </c>
      <c r="K733" t="str">
        <f>VLOOKUP(orders[[#This Row],[Customer ID]],'Customer Info'!$A:$I,2,FALSE)</f>
        <v>Selle Scurrer</v>
      </c>
      <c r="L733" t="str">
        <f>IF(VLOOKUP(orders[[#This Row],[Customer ID]],'Customer Info'!$A:$I,3,FALSE)=0, "N/A", VLOOKUP(orders[[#This Row],[Customer ID]],'Customer Info'!$A:$I,3,FALSE))</f>
        <v>sscurrerk9@flavors.me</v>
      </c>
      <c r="M733" t="str">
        <f>IF(VLOOKUP(orders[[#This Row],[Customer ID]],'Customer Info'!$A:$I,4,FALSE)=0, "N/A", VLOOKUP(orders[[#This Row],[Customer ID]],'Customer Info'!$A:$I,4,FALSE))</f>
        <v>+44 (520) 402-1303</v>
      </c>
      <c r="N733" t="str">
        <f>VLOOKUP(orders[[#This Row],[Customer ID]],'Customer Info'!$A:$I,5,FALSE)</f>
        <v>99 Mariners Cove Trail</v>
      </c>
      <c r="O733" t="str">
        <f>VLOOKUP(orders[[#This Row],[Customer ID]],'Customer Info'!$A:$I,6,FALSE)</f>
        <v>Upton</v>
      </c>
      <c r="P733" t="str">
        <f>VLOOKUP(orders[[#This Row],[Customer ID]],'Customer Info'!$A:$I,7,FALSE)</f>
        <v>United Kingdom</v>
      </c>
      <c r="Q733" t="str">
        <f>VLOOKUP(orders[[#This Row],[Customer ID]],'Customer Info'!$A:$I,8,FALSE)</f>
        <v>DN21</v>
      </c>
      <c r="R733" s="2" t="str">
        <f>VLOOKUP(orders[[#This Row],[Customer ID]],'Customer Info'!$A:$I,9,FALSE)</f>
        <v>No</v>
      </c>
    </row>
    <row r="734" spans="1:18" x14ac:dyDescent="0.2">
      <c r="A734" s="1" t="s">
        <v>1424</v>
      </c>
      <c r="B734" s="3">
        <v>43475</v>
      </c>
      <c r="C734" t="s">
        <v>1425</v>
      </c>
      <c r="D734" t="s">
        <v>109</v>
      </c>
      <c r="E734">
        <v>1</v>
      </c>
      <c r="F734" s="1" t="s">
        <v>6201</v>
      </c>
      <c r="G734" t="s">
        <v>6199</v>
      </c>
      <c r="H734">
        <v>2.5</v>
      </c>
      <c r="I734">
        <v>36.454999999999998</v>
      </c>
      <c r="J734" s="2">
        <v>36.454999999999998</v>
      </c>
      <c r="K734" t="str">
        <f>VLOOKUP(orders[[#This Row],[Customer ID]],'Customer Info'!$A:$I,2,FALSE)</f>
        <v>Andie Rudram</v>
      </c>
      <c r="L734" t="str">
        <f>IF(VLOOKUP(orders[[#This Row],[Customer ID]],'Customer Info'!$A:$I,3,FALSE)=0, "N/A", VLOOKUP(orders[[#This Row],[Customer ID]],'Customer Info'!$A:$I,3,FALSE))</f>
        <v>arudramka@prnewswire.com</v>
      </c>
      <c r="M734" t="str">
        <f>IF(VLOOKUP(orders[[#This Row],[Customer ID]],'Customer Info'!$A:$I,4,FALSE)=0, "N/A", VLOOKUP(orders[[#This Row],[Customer ID]],'Customer Info'!$A:$I,4,FALSE))</f>
        <v>+1 (702) 333-7442</v>
      </c>
      <c r="N734" t="str">
        <f>VLOOKUP(orders[[#This Row],[Customer ID]],'Customer Info'!$A:$I,5,FALSE)</f>
        <v>5600 Bultman Court</v>
      </c>
      <c r="O734" t="str">
        <f>VLOOKUP(orders[[#This Row],[Customer ID]],'Customer Info'!$A:$I,6,FALSE)</f>
        <v>Las Vegas</v>
      </c>
      <c r="P734" t="str">
        <f>VLOOKUP(orders[[#This Row],[Customer ID]],'Customer Info'!$A:$I,7,FALSE)</f>
        <v>United States</v>
      </c>
      <c r="Q734">
        <f>VLOOKUP(orders[[#This Row],[Customer ID]],'Customer Info'!$A:$I,8,FALSE)</f>
        <v>89155</v>
      </c>
      <c r="R734" s="2" t="str">
        <f>VLOOKUP(orders[[#This Row],[Customer ID]],'Customer Info'!$A:$I,9,FALSE)</f>
        <v>No</v>
      </c>
    </row>
    <row r="735" spans="1:18" x14ac:dyDescent="0.2">
      <c r="A735" s="1" t="s">
        <v>1426</v>
      </c>
      <c r="B735" s="3">
        <v>44222</v>
      </c>
      <c r="C735" t="s">
        <v>1427</v>
      </c>
      <c r="D735" t="s">
        <v>43</v>
      </c>
      <c r="E735">
        <v>4</v>
      </c>
      <c r="F735" s="1" t="s">
        <v>6201</v>
      </c>
      <c r="G735" t="s">
        <v>6202</v>
      </c>
      <c r="H735">
        <v>0.2</v>
      </c>
      <c r="I735">
        <v>3.8849999999999998</v>
      </c>
      <c r="J735" s="2">
        <v>15.54</v>
      </c>
      <c r="K735" t="str">
        <f>VLOOKUP(orders[[#This Row],[Customer ID]],'Customer Info'!$A:$I,2,FALSE)</f>
        <v>Leta Clarricoates</v>
      </c>
      <c r="L735" t="str">
        <f>IF(VLOOKUP(orders[[#This Row],[Customer ID]],'Customer Info'!$A:$I,3,FALSE)=0, "N/A", VLOOKUP(orders[[#This Row],[Customer ID]],'Customer Info'!$A:$I,3,FALSE))</f>
        <v>N/A</v>
      </c>
      <c r="M735" t="str">
        <f>IF(VLOOKUP(orders[[#This Row],[Customer ID]],'Customer Info'!$A:$I,4,FALSE)=0, "N/A", VLOOKUP(orders[[#This Row],[Customer ID]],'Customer Info'!$A:$I,4,FALSE))</f>
        <v>+1 (302) 620-1205</v>
      </c>
      <c r="N735" t="str">
        <f>VLOOKUP(orders[[#This Row],[Customer ID]],'Customer Info'!$A:$I,5,FALSE)</f>
        <v>12504 Westport Hill</v>
      </c>
      <c r="O735" t="str">
        <f>VLOOKUP(orders[[#This Row],[Customer ID]],'Customer Info'!$A:$I,6,FALSE)</f>
        <v>Wilmington</v>
      </c>
      <c r="P735" t="str">
        <f>VLOOKUP(orders[[#This Row],[Customer ID]],'Customer Info'!$A:$I,7,FALSE)</f>
        <v>United States</v>
      </c>
      <c r="Q735">
        <f>VLOOKUP(orders[[#This Row],[Customer ID]],'Customer Info'!$A:$I,8,FALSE)</f>
        <v>19805</v>
      </c>
      <c r="R735" s="2" t="str">
        <f>VLOOKUP(orders[[#This Row],[Customer ID]],'Customer Info'!$A:$I,9,FALSE)</f>
        <v>Yes</v>
      </c>
    </row>
    <row r="736" spans="1:18" x14ac:dyDescent="0.2">
      <c r="A736" s="1" t="s">
        <v>1428</v>
      </c>
      <c r="B736" s="3">
        <v>44312</v>
      </c>
      <c r="C736" t="s">
        <v>1429</v>
      </c>
      <c r="D736" t="s">
        <v>259</v>
      </c>
      <c r="E736">
        <v>2</v>
      </c>
      <c r="F736" s="1" t="s">
        <v>6200</v>
      </c>
      <c r="G736" t="s">
        <v>6199</v>
      </c>
      <c r="H736">
        <v>0.2</v>
      </c>
      <c r="I736">
        <v>4.4550000000000001</v>
      </c>
      <c r="J736" s="2">
        <v>8.91</v>
      </c>
      <c r="K736" t="str">
        <f>VLOOKUP(orders[[#This Row],[Customer ID]],'Customer Info'!$A:$I,2,FALSE)</f>
        <v>Jacquelyn Maha</v>
      </c>
      <c r="L736" t="str">
        <f>IF(VLOOKUP(orders[[#This Row],[Customer ID]],'Customer Info'!$A:$I,3,FALSE)=0, "N/A", VLOOKUP(orders[[#This Row],[Customer ID]],'Customer Info'!$A:$I,3,FALSE))</f>
        <v>jmahakc@cyberchimps.com</v>
      </c>
      <c r="M736" t="str">
        <f>IF(VLOOKUP(orders[[#This Row],[Customer ID]],'Customer Info'!$A:$I,4,FALSE)=0, "N/A", VLOOKUP(orders[[#This Row],[Customer ID]],'Customer Info'!$A:$I,4,FALSE))</f>
        <v>+1 (702) 238-8287</v>
      </c>
      <c r="N736" t="str">
        <f>VLOOKUP(orders[[#This Row],[Customer ID]],'Customer Info'!$A:$I,5,FALSE)</f>
        <v>604 Hintze Place</v>
      </c>
      <c r="O736" t="str">
        <f>VLOOKUP(orders[[#This Row],[Customer ID]],'Customer Info'!$A:$I,6,FALSE)</f>
        <v>Reno</v>
      </c>
      <c r="P736" t="str">
        <f>VLOOKUP(orders[[#This Row],[Customer ID]],'Customer Info'!$A:$I,7,FALSE)</f>
        <v>United States</v>
      </c>
      <c r="Q736">
        <f>VLOOKUP(orders[[#This Row],[Customer ID]],'Customer Info'!$A:$I,8,FALSE)</f>
        <v>89550</v>
      </c>
      <c r="R736" s="2" t="str">
        <f>VLOOKUP(orders[[#This Row],[Customer ID]],'Customer Info'!$A:$I,9,FALSE)</f>
        <v>No</v>
      </c>
    </row>
    <row r="737" spans="1:18" x14ac:dyDescent="0.2">
      <c r="A737" s="1" t="s">
        <v>1430</v>
      </c>
      <c r="B737" s="3">
        <v>44565</v>
      </c>
      <c r="C737" t="s">
        <v>1431</v>
      </c>
      <c r="D737" t="s">
        <v>202</v>
      </c>
      <c r="E737">
        <v>3</v>
      </c>
      <c r="F737" s="1" t="s">
        <v>6201</v>
      </c>
      <c r="G737" t="s">
        <v>6197</v>
      </c>
      <c r="H737">
        <v>2.5</v>
      </c>
      <c r="I737">
        <v>33.464999999999996</v>
      </c>
      <c r="J737" s="2">
        <v>100.39499999999998</v>
      </c>
      <c r="K737" t="str">
        <f>VLOOKUP(orders[[#This Row],[Customer ID]],'Customer Info'!$A:$I,2,FALSE)</f>
        <v>Glory Clemon</v>
      </c>
      <c r="L737" t="str">
        <f>IF(VLOOKUP(orders[[#This Row],[Customer ID]],'Customer Info'!$A:$I,3,FALSE)=0, "N/A", VLOOKUP(orders[[#This Row],[Customer ID]],'Customer Info'!$A:$I,3,FALSE))</f>
        <v>gclemonkd@networksolutions.com</v>
      </c>
      <c r="M737" t="str">
        <f>IF(VLOOKUP(orders[[#This Row],[Customer ID]],'Customer Info'!$A:$I,4,FALSE)=0, "N/A", VLOOKUP(orders[[#This Row],[Customer ID]],'Customer Info'!$A:$I,4,FALSE))</f>
        <v>+1 (205) 681-2376</v>
      </c>
      <c r="N737" t="str">
        <f>VLOOKUP(orders[[#This Row],[Customer ID]],'Customer Info'!$A:$I,5,FALSE)</f>
        <v>5 Pleasure Point</v>
      </c>
      <c r="O737" t="str">
        <f>VLOOKUP(orders[[#This Row],[Customer ID]],'Customer Info'!$A:$I,6,FALSE)</f>
        <v>Tuscaloosa</v>
      </c>
      <c r="P737" t="str">
        <f>VLOOKUP(orders[[#This Row],[Customer ID]],'Customer Info'!$A:$I,7,FALSE)</f>
        <v>United States</v>
      </c>
      <c r="Q737">
        <f>VLOOKUP(orders[[#This Row],[Customer ID]],'Customer Info'!$A:$I,8,FALSE)</f>
        <v>35487</v>
      </c>
      <c r="R737" s="2" t="str">
        <f>VLOOKUP(orders[[#This Row],[Customer ID]],'Customer Info'!$A:$I,9,FALSE)</f>
        <v>Yes</v>
      </c>
    </row>
    <row r="738" spans="1:18" x14ac:dyDescent="0.2">
      <c r="A738" s="1" t="s">
        <v>1432</v>
      </c>
      <c r="B738" s="3">
        <v>43697</v>
      </c>
      <c r="C738" t="s">
        <v>1433</v>
      </c>
      <c r="D738" t="s">
        <v>106</v>
      </c>
      <c r="E738">
        <v>5</v>
      </c>
      <c r="F738" s="1" t="s">
        <v>6196</v>
      </c>
      <c r="G738" t="s">
        <v>6202</v>
      </c>
      <c r="H738">
        <v>0.2</v>
      </c>
      <c r="I738">
        <v>2.6849999999999996</v>
      </c>
      <c r="J738" s="2">
        <v>13.424999999999997</v>
      </c>
      <c r="K738" t="str">
        <f>VLOOKUP(orders[[#This Row],[Customer ID]],'Customer Info'!$A:$I,2,FALSE)</f>
        <v>Alica Kift</v>
      </c>
      <c r="L738" t="str">
        <f>IF(VLOOKUP(orders[[#This Row],[Customer ID]],'Customer Info'!$A:$I,3,FALSE)=0, "N/A", VLOOKUP(orders[[#This Row],[Customer ID]],'Customer Info'!$A:$I,3,FALSE))</f>
        <v>N/A</v>
      </c>
      <c r="M738" t="str">
        <f>IF(VLOOKUP(orders[[#This Row],[Customer ID]],'Customer Info'!$A:$I,4,FALSE)=0, "N/A", VLOOKUP(orders[[#This Row],[Customer ID]],'Customer Info'!$A:$I,4,FALSE))</f>
        <v>+1 (209) 133-9447</v>
      </c>
      <c r="N738" t="str">
        <f>VLOOKUP(orders[[#This Row],[Customer ID]],'Customer Info'!$A:$I,5,FALSE)</f>
        <v>4214 Amoth Avenue</v>
      </c>
      <c r="O738" t="str">
        <f>VLOOKUP(orders[[#This Row],[Customer ID]],'Customer Info'!$A:$I,6,FALSE)</f>
        <v>Garden Grove</v>
      </c>
      <c r="P738" t="str">
        <f>VLOOKUP(orders[[#This Row],[Customer ID]],'Customer Info'!$A:$I,7,FALSE)</f>
        <v>United States</v>
      </c>
      <c r="Q738">
        <f>VLOOKUP(orders[[#This Row],[Customer ID]],'Customer Info'!$A:$I,8,FALSE)</f>
        <v>92645</v>
      </c>
      <c r="R738" s="2" t="str">
        <f>VLOOKUP(orders[[#This Row],[Customer ID]],'Customer Info'!$A:$I,9,FALSE)</f>
        <v>No</v>
      </c>
    </row>
    <row r="739" spans="1:18" x14ac:dyDescent="0.2">
      <c r="A739" s="1" t="s">
        <v>1434</v>
      </c>
      <c r="B739" s="3">
        <v>44757</v>
      </c>
      <c r="C739" t="s">
        <v>1435</v>
      </c>
      <c r="D739" t="s">
        <v>56</v>
      </c>
      <c r="E739">
        <v>6</v>
      </c>
      <c r="F739" s="1" t="s">
        <v>6200</v>
      </c>
      <c r="G739" t="s">
        <v>6202</v>
      </c>
      <c r="H739">
        <v>0.2</v>
      </c>
      <c r="I739">
        <v>3.645</v>
      </c>
      <c r="J739" s="2">
        <v>21.87</v>
      </c>
      <c r="K739" t="str">
        <f>VLOOKUP(orders[[#This Row],[Customer ID]],'Customer Info'!$A:$I,2,FALSE)</f>
        <v>Babb Pollins</v>
      </c>
      <c r="L739" t="str">
        <f>IF(VLOOKUP(orders[[#This Row],[Customer ID]],'Customer Info'!$A:$I,3,FALSE)=0, "N/A", VLOOKUP(orders[[#This Row],[Customer ID]],'Customer Info'!$A:$I,3,FALSE))</f>
        <v>bpollinskf@shinystat.com</v>
      </c>
      <c r="M739" t="str">
        <f>IF(VLOOKUP(orders[[#This Row],[Customer ID]],'Customer Info'!$A:$I,4,FALSE)=0, "N/A", VLOOKUP(orders[[#This Row],[Customer ID]],'Customer Info'!$A:$I,4,FALSE))</f>
        <v>N/A</v>
      </c>
      <c r="N739" t="str">
        <f>VLOOKUP(orders[[#This Row],[Customer ID]],'Customer Info'!$A:$I,5,FALSE)</f>
        <v>76 Ilene Way</v>
      </c>
      <c r="O739" t="str">
        <f>VLOOKUP(orders[[#This Row],[Customer ID]],'Customer Info'!$A:$I,6,FALSE)</f>
        <v>Shawnee Mission</v>
      </c>
      <c r="P739" t="str">
        <f>VLOOKUP(orders[[#This Row],[Customer ID]],'Customer Info'!$A:$I,7,FALSE)</f>
        <v>United States</v>
      </c>
      <c r="Q739">
        <f>VLOOKUP(orders[[#This Row],[Customer ID]],'Customer Info'!$A:$I,8,FALSE)</f>
        <v>66225</v>
      </c>
      <c r="R739" s="2" t="str">
        <f>VLOOKUP(orders[[#This Row],[Customer ID]],'Customer Info'!$A:$I,9,FALSE)</f>
        <v>No</v>
      </c>
    </row>
    <row r="740" spans="1:18" x14ac:dyDescent="0.2">
      <c r="A740" s="1" t="s">
        <v>1436</v>
      </c>
      <c r="B740" s="3">
        <v>43508</v>
      </c>
      <c r="C740" t="s">
        <v>1437</v>
      </c>
      <c r="D740" t="s">
        <v>18</v>
      </c>
      <c r="E740">
        <v>2</v>
      </c>
      <c r="F740" s="1" t="s">
        <v>6201</v>
      </c>
      <c r="G740" t="s">
        <v>6202</v>
      </c>
      <c r="H740">
        <v>1</v>
      </c>
      <c r="I740">
        <v>12.95</v>
      </c>
      <c r="J740" s="2">
        <v>25.9</v>
      </c>
      <c r="K740" t="str">
        <f>VLOOKUP(orders[[#This Row],[Customer ID]],'Customer Info'!$A:$I,2,FALSE)</f>
        <v>Jarret Toye</v>
      </c>
      <c r="L740" t="str">
        <f>IF(VLOOKUP(orders[[#This Row],[Customer ID]],'Customer Info'!$A:$I,3,FALSE)=0, "N/A", VLOOKUP(orders[[#This Row],[Customer ID]],'Customer Info'!$A:$I,3,FALSE))</f>
        <v>jtoyekg@pinterest.com</v>
      </c>
      <c r="M740" t="str">
        <f>IF(VLOOKUP(orders[[#This Row],[Customer ID]],'Customer Info'!$A:$I,4,FALSE)=0, "N/A", VLOOKUP(orders[[#This Row],[Customer ID]],'Customer Info'!$A:$I,4,FALSE))</f>
        <v>+353 (587) 270-6561</v>
      </c>
      <c r="N740" t="str">
        <f>VLOOKUP(orders[[#This Row],[Customer ID]],'Customer Info'!$A:$I,5,FALSE)</f>
        <v>89789 Sachtjen Hill</v>
      </c>
      <c r="O740" t="str">
        <f>VLOOKUP(orders[[#This Row],[Customer ID]],'Customer Info'!$A:$I,6,FALSE)</f>
        <v>Ballivor</v>
      </c>
      <c r="P740" t="str">
        <f>VLOOKUP(orders[[#This Row],[Customer ID]],'Customer Info'!$A:$I,7,FALSE)</f>
        <v>Ireland</v>
      </c>
      <c r="Q740" t="str">
        <f>VLOOKUP(orders[[#This Row],[Customer ID]],'Customer Info'!$A:$I,8,FALSE)</f>
        <v>D17</v>
      </c>
      <c r="R740" s="2" t="str">
        <f>VLOOKUP(orders[[#This Row],[Customer ID]],'Customer Info'!$A:$I,9,FALSE)</f>
        <v>Yes</v>
      </c>
    </row>
    <row r="741" spans="1:18" x14ac:dyDescent="0.2">
      <c r="A741" s="1" t="s">
        <v>1438</v>
      </c>
      <c r="B741" s="3">
        <v>44447</v>
      </c>
      <c r="C741" t="s">
        <v>1439</v>
      </c>
      <c r="D741" t="s">
        <v>66</v>
      </c>
      <c r="E741">
        <v>5</v>
      </c>
      <c r="F741" s="1" t="s">
        <v>6198</v>
      </c>
      <c r="G741" t="s">
        <v>6197</v>
      </c>
      <c r="H741">
        <v>1</v>
      </c>
      <c r="I741">
        <v>11.25</v>
      </c>
      <c r="J741" s="2">
        <v>56.25</v>
      </c>
      <c r="K741" t="str">
        <f>VLOOKUP(orders[[#This Row],[Customer ID]],'Customer Info'!$A:$I,2,FALSE)</f>
        <v>Carlie Linskill</v>
      </c>
      <c r="L741" t="str">
        <f>IF(VLOOKUP(orders[[#This Row],[Customer ID]],'Customer Info'!$A:$I,3,FALSE)=0, "N/A", VLOOKUP(orders[[#This Row],[Customer ID]],'Customer Info'!$A:$I,3,FALSE))</f>
        <v>clinskillkh@sphinn.com</v>
      </c>
      <c r="M741" t="str">
        <f>IF(VLOOKUP(orders[[#This Row],[Customer ID]],'Customer Info'!$A:$I,4,FALSE)=0, "N/A", VLOOKUP(orders[[#This Row],[Customer ID]],'Customer Info'!$A:$I,4,FALSE))</f>
        <v>+1 (513) 743-7556</v>
      </c>
      <c r="N741" t="str">
        <f>VLOOKUP(orders[[#This Row],[Customer ID]],'Customer Info'!$A:$I,5,FALSE)</f>
        <v>05296 Debra Alley</v>
      </c>
      <c r="O741" t="str">
        <f>VLOOKUP(orders[[#This Row],[Customer ID]],'Customer Info'!$A:$I,6,FALSE)</f>
        <v>Cincinnati</v>
      </c>
      <c r="P741" t="str">
        <f>VLOOKUP(orders[[#This Row],[Customer ID]],'Customer Info'!$A:$I,7,FALSE)</f>
        <v>United States</v>
      </c>
      <c r="Q741">
        <f>VLOOKUP(orders[[#This Row],[Customer ID]],'Customer Info'!$A:$I,8,FALSE)</f>
        <v>45228</v>
      </c>
      <c r="R741" s="2" t="str">
        <f>VLOOKUP(orders[[#This Row],[Customer ID]],'Customer Info'!$A:$I,9,FALSE)</f>
        <v>No</v>
      </c>
    </row>
    <row r="742" spans="1:18" x14ac:dyDescent="0.2">
      <c r="A742" s="1" t="s">
        <v>1440</v>
      </c>
      <c r="B742" s="3">
        <v>43812</v>
      </c>
      <c r="C742" t="s">
        <v>1441</v>
      </c>
      <c r="D742" t="s">
        <v>187</v>
      </c>
      <c r="E742">
        <v>3</v>
      </c>
      <c r="F742" s="1" t="s">
        <v>6196</v>
      </c>
      <c r="G742" t="s">
        <v>6199</v>
      </c>
      <c r="H742">
        <v>0.2</v>
      </c>
      <c r="I742">
        <v>3.5849999999999995</v>
      </c>
      <c r="J742" s="2">
        <v>10.754999999999999</v>
      </c>
      <c r="K742" t="str">
        <f>VLOOKUP(orders[[#This Row],[Customer ID]],'Customer Info'!$A:$I,2,FALSE)</f>
        <v>Natal Vigrass</v>
      </c>
      <c r="L742" t="str">
        <f>IF(VLOOKUP(orders[[#This Row],[Customer ID]],'Customer Info'!$A:$I,3,FALSE)=0, "N/A", VLOOKUP(orders[[#This Row],[Customer ID]],'Customer Info'!$A:$I,3,FALSE))</f>
        <v>nvigrasski@ezinearticles.com</v>
      </c>
      <c r="M742" t="str">
        <f>IF(VLOOKUP(orders[[#This Row],[Customer ID]],'Customer Info'!$A:$I,4,FALSE)=0, "N/A", VLOOKUP(orders[[#This Row],[Customer ID]],'Customer Info'!$A:$I,4,FALSE))</f>
        <v>+44 (336) 257-7415</v>
      </c>
      <c r="N742" t="str">
        <f>VLOOKUP(orders[[#This Row],[Customer ID]],'Customer Info'!$A:$I,5,FALSE)</f>
        <v>1375 Parkside Junction</v>
      </c>
      <c r="O742" t="str">
        <f>VLOOKUP(orders[[#This Row],[Customer ID]],'Customer Info'!$A:$I,6,FALSE)</f>
        <v>Whitwell</v>
      </c>
      <c r="P742" t="str">
        <f>VLOOKUP(orders[[#This Row],[Customer ID]],'Customer Info'!$A:$I,7,FALSE)</f>
        <v>United Kingdom</v>
      </c>
      <c r="Q742" t="str">
        <f>VLOOKUP(orders[[#This Row],[Customer ID]],'Customer Info'!$A:$I,8,FALSE)</f>
        <v>DL10</v>
      </c>
      <c r="R742" s="2" t="str">
        <f>VLOOKUP(orders[[#This Row],[Customer ID]],'Customer Info'!$A:$I,9,FALSE)</f>
        <v>No</v>
      </c>
    </row>
    <row r="743" spans="1:18" x14ac:dyDescent="0.2">
      <c r="A743" s="1" t="s">
        <v>1442</v>
      </c>
      <c r="B743" s="3">
        <v>44433</v>
      </c>
      <c r="C743" t="s">
        <v>1349</v>
      </c>
      <c r="D743" t="s">
        <v>56</v>
      </c>
      <c r="E743">
        <v>5</v>
      </c>
      <c r="F743" s="1" t="s">
        <v>6200</v>
      </c>
      <c r="G743" t="s">
        <v>6202</v>
      </c>
      <c r="H743">
        <v>0.2</v>
      </c>
      <c r="I743">
        <v>3.645</v>
      </c>
      <c r="J743" s="2">
        <v>18.225000000000001</v>
      </c>
      <c r="K743" t="str">
        <f>VLOOKUP(orders[[#This Row],[Customer ID]],'Customer Info'!$A:$I,2,FALSE)</f>
        <v>Jimmy Dymoke</v>
      </c>
      <c r="L743" t="str">
        <f>IF(VLOOKUP(orders[[#This Row],[Customer ID]],'Customer Info'!$A:$I,3,FALSE)=0, "N/A", VLOOKUP(orders[[#This Row],[Customer ID]],'Customer Info'!$A:$I,3,FALSE))</f>
        <v>jdymokeje@prnewswire.com</v>
      </c>
      <c r="M743" t="str">
        <f>IF(VLOOKUP(orders[[#This Row],[Customer ID]],'Customer Info'!$A:$I,4,FALSE)=0, "N/A", VLOOKUP(orders[[#This Row],[Customer ID]],'Customer Info'!$A:$I,4,FALSE))</f>
        <v>+353 (390) 459-9269</v>
      </c>
      <c r="N743" t="str">
        <f>VLOOKUP(orders[[#This Row],[Customer ID]],'Customer Info'!$A:$I,5,FALSE)</f>
        <v>8424 Milwaukee Court</v>
      </c>
      <c r="O743" t="str">
        <f>VLOOKUP(orders[[#This Row],[Customer ID]],'Customer Info'!$A:$I,6,FALSE)</f>
        <v>Beaumont</v>
      </c>
      <c r="P743" t="str">
        <f>VLOOKUP(orders[[#This Row],[Customer ID]],'Customer Info'!$A:$I,7,FALSE)</f>
        <v>Ireland</v>
      </c>
      <c r="Q743" t="str">
        <f>VLOOKUP(orders[[#This Row],[Customer ID]],'Customer Info'!$A:$I,8,FALSE)</f>
        <v>D17</v>
      </c>
      <c r="R743" s="2" t="str">
        <f>VLOOKUP(orders[[#This Row],[Customer ID]],'Customer Info'!$A:$I,9,FALSE)</f>
        <v>No</v>
      </c>
    </row>
    <row r="744" spans="1:18" x14ac:dyDescent="0.2">
      <c r="A744" s="1" t="s">
        <v>1443</v>
      </c>
      <c r="B744" s="3">
        <v>44643</v>
      </c>
      <c r="C744" t="s">
        <v>1444</v>
      </c>
      <c r="D744" t="s">
        <v>162</v>
      </c>
      <c r="E744">
        <v>4</v>
      </c>
      <c r="F744" s="1" t="s">
        <v>6196</v>
      </c>
      <c r="G744" t="s">
        <v>6199</v>
      </c>
      <c r="H744">
        <v>0.5</v>
      </c>
      <c r="I744">
        <v>7.169999999999999</v>
      </c>
      <c r="J744" s="2">
        <v>28.679999999999996</v>
      </c>
      <c r="K744" t="str">
        <f>VLOOKUP(orders[[#This Row],[Customer ID]],'Customer Info'!$A:$I,2,FALSE)</f>
        <v>Kandace Cragell</v>
      </c>
      <c r="L744" t="str">
        <f>IF(VLOOKUP(orders[[#This Row],[Customer ID]],'Customer Info'!$A:$I,3,FALSE)=0, "N/A", VLOOKUP(orders[[#This Row],[Customer ID]],'Customer Info'!$A:$I,3,FALSE))</f>
        <v>kcragellkk@google.com</v>
      </c>
      <c r="M744" t="str">
        <f>IF(VLOOKUP(orders[[#This Row],[Customer ID]],'Customer Info'!$A:$I,4,FALSE)=0, "N/A", VLOOKUP(orders[[#This Row],[Customer ID]],'Customer Info'!$A:$I,4,FALSE))</f>
        <v>+353 (458) 634-2269</v>
      </c>
      <c r="N744" t="str">
        <f>VLOOKUP(orders[[#This Row],[Customer ID]],'Customer Info'!$A:$I,5,FALSE)</f>
        <v>772 Buhler Point</v>
      </c>
      <c r="O744" t="str">
        <f>VLOOKUP(orders[[#This Row],[Customer ID]],'Customer Info'!$A:$I,6,FALSE)</f>
        <v>Dungarvan</v>
      </c>
      <c r="P744" t="str">
        <f>VLOOKUP(orders[[#This Row],[Customer ID]],'Customer Info'!$A:$I,7,FALSE)</f>
        <v>Ireland</v>
      </c>
      <c r="Q744" t="str">
        <f>VLOOKUP(orders[[#This Row],[Customer ID]],'Customer Info'!$A:$I,8,FALSE)</f>
        <v>T56</v>
      </c>
      <c r="R744" s="2" t="str">
        <f>VLOOKUP(orders[[#This Row],[Customer ID]],'Customer Info'!$A:$I,9,FALSE)</f>
        <v>No</v>
      </c>
    </row>
    <row r="745" spans="1:18" x14ac:dyDescent="0.2">
      <c r="A745" s="1" t="s">
        <v>1445</v>
      </c>
      <c r="B745" s="3">
        <v>43566</v>
      </c>
      <c r="C745" t="s">
        <v>1446</v>
      </c>
      <c r="D745" t="s">
        <v>82</v>
      </c>
      <c r="E745">
        <v>2</v>
      </c>
      <c r="F745" s="1" t="s">
        <v>6201</v>
      </c>
      <c r="G745" t="s">
        <v>6197</v>
      </c>
      <c r="H745">
        <v>0.2</v>
      </c>
      <c r="I745">
        <v>4.3650000000000002</v>
      </c>
      <c r="J745" s="2">
        <v>8.73</v>
      </c>
      <c r="K745" t="str">
        <f>VLOOKUP(orders[[#This Row],[Customer ID]],'Customer Info'!$A:$I,2,FALSE)</f>
        <v>Lyon Ibert</v>
      </c>
      <c r="L745" t="str">
        <f>IF(VLOOKUP(orders[[#This Row],[Customer ID]],'Customer Info'!$A:$I,3,FALSE)=0, "N/A", VLOOKUP(orders[[#This Row],[Customer ID]],'Customer Info'!$A:$I,3,FALSE))</f>
        <v>libertkl@huffingtonpost.com</v>
      </c>
      <c r="M745" t="str">
        <f>IF(VLOOKUP(orders[[#This Row],[Customer ID]],'Customer Info'!$A:$I,4,FALSE)=0, "N/A", VLOOKUP(orders[[#This Row],[Customer ID]],'Customer Info'!$A:$I,4,FALSE))</f>
        <v>+1 (408) 546-0790</v>
      </c>
      <c r="N745" t="str">
        <f>VLOOKUP(orders[[#This Row],[Customer ID]],'Customer Info'!$A:$I,5,FALSE)</f>
        <v>623 Paget Crossing</v>
      </c>
      <c r="O745" t="str">
        <f>VLOOKUP(orders[[#This Row],[Customer ID]],'Customer Info'!$A:$I,6,FALSE)</f>
        <v>Sunnyvale</v>
      </c>
      <c r="P745" t="str">
        <f>VLOOKUP(orders[[#This Row],[Customer ID]],'Customer Info'!$A:$I,7,FALSE)</f>
        <v>United States</v>
      </c>
      <c r="Q745">
        <f>VLOOKUP(orders[[#This Row],[Customer ID]],'Customer Info'!$A:$I,8,FALSE)</f>
        <v>94089</v>
      </c>
      <c r="R745" s="2" t="str">
        <f>VLOOKUP(orders[[#This Row],[Customer ID]],'Customer Info'!$A:$I,9,FALSE)</f>
        <v>No</v>
      </c>
    </row>
    <row r="746" spans="1:18" x14ac:dyDescent="0.2">
      <c r="A746" s="1" t="s">
        <v>1447</v>
      </c>
      <c r="B746" s="3">
        <v>44133</v>
      </c>
      <c r="C746" t="s">
        <v>1448</v>
      </c>
      <c r="D746" t="s">
        <v>101</v>
      </c>
      <c r="E746">
        <v>4</v>
      </c>
      <c r="F746" s="1" t="s">
        <v>6201</v>
      </c>
      <c r="G746" t="s">
        <v>6197</v>
      </c>
      <c r="H746">
        <v>1</v>
      </c>
      <c r="I746">
        <v>14.55</v>
      </c>
      <c r="J746" s="2">
        <v>58.2</v>
      </c>
      <c r="K746" t="str">
        <f>VLOOKUP(orders[[#This Row],[Customer ID]],'Customer Info'!$A:$I,2,FALSE)</f>
        <v>Reese Lidgey</v>
      </c>
      <c r="L746" t="str">
        <f>IF(VLOOKUP(orders[[#This Row],[Customer ID]],'Customer Info'!$A:$I,3,FALSE)=0, "N/A", VLOOKUP(orders[[#This Row],[Customer ID]],'Customer Info'!$A:$I,3,FALSE))</f>
        <v>rlidgeykm@vimeo.com</v>
      </c>
      <c r="M746" t="str">
        <f>IF(VLOOKUP(orders[[#This Row],[Customer ID]],'Customer Info'!$A:$I,4,FALSE)=0, "N/A", VLOOKUP(orders[[#This Row],[Customer ID]],'Customer Info'!$A:$I,4,FALSE))</f>
        <v>+1 (901) 276-4141</v>
      </c>
      <c r="N746" t="str">
        <f>VLOOKUP(orders[[#This Row],[Customer ID]],'Customer Info'!$A:$I,5,FALSE)</f>
        <v>22 Northwestern Alley</v>
      </c>
      <c r="O746" t="str">
        <f>VLOOKUP(orders[[#This Row],[Customer ID]],'Customer Info'!$A:$I,6,FALSE)</f>
        <v>Memphis</v>
      </c>
      <c r="P746" t="str">
        <f>VLOOKUP(orders[[#This Row],[Customer ID]],'Customer Info'!$A:$I,7,FALSE)</f>
        <v>United States</v>
      </c>
      <c r="Q746">
        <f>VLOOKUP(orders[[#This Row],[Customer ID]],'Customer Info'!$A:$I,8,FALSE)</f>
        <v>38188</v>
      </c>
      <c r="R746" s="2" t="str">
        <f>VLOOKUP(orders[[#This Row],[Customer ID]],'Customer Info'!$A:$I,9,FALSE)</f>
        <v>No</v>
      </c>
    </row>
    <row r="747" spans="1:18" x14ac:dyDescent="0.2">
      <c r="A747" s="1" t="s">
        <v>1449</v>
      </c>
      <c r="B747" s="3">
        <v>44042</v>
      </c>
      <c r="C747" t="s">
        <v>1450</v>
      </c>
      <c r="D747" t="s">
        <v>77</v>
      </c>
      <c r="E747">
        <v>3</v>
      </c>
      <c r="F747" s="1" t="s">
        <v>6198</v>
      </c>
      <c r="G747" t="s">
        <v>6202</v>
      </c>
      <c r="H747">
        <v>0.5</v>
      </c>
      <c r="I747">
        <v>5.97</v>
      </c>
      <c r="J747" s="2">
        <v>17.91</v>
      </c>
      <c r="K747" t="str">
        <f>VLOOKUP(orders[[#This Row],[Customer ID]],'Customer Info'!$A:$I,2,FALSE)</f>
        <v>Tersina Castagne</v>
      </c>
      <c r="L747" t="str">
        <f>IF(VLOOKUP(orders[[#This Row],[Customer ID]],'Customer Info'!$A:$I,3,FALSE)=0, "N/A", VLOOKUP(orders[[#This Row],[Customer ID]],'Customer Info'!$A:$I,3,FALSE))</f>
        <v>tcastagnekn@wikia.com</v>
      </c>
      <c r="M747" t="str">
        <f>IF(VLOOKUP(orders[[#This Row],[Customer ID]],'Customer Info'!$A:$I,4,FALSE)=0, "N/A", VLOOKUP(orders[[#This Row],[Customer ID]],'Customer Info'!$A:$I,4,FALSE))</f>
        <v>+1 (407) 154-6967</v>
      </c>
      <c r="N747" t="str">
        <f>VLOOKUP(orders[[#This Row],[Customer ID]],'Customer Info'!$A:$I,5,FALSE)</f>
        <v>403 Mifflin Pass</v>
      </c>
      <c r="O747" t="str">
        <f>VLOOKUP(orders[[#This Row],[Customer ID]],'Customer Info'!$A:$I,6,FALSE)</f>
        <v>Orlando</v>
      </c>
      <c r="P747" t="str">
        <f>VLOOKUP(orders[[#This Row],[Customer ID]],'Customer Info'!$A:$I,7,FALSE)</f>
        <v>United States</v>
      </c>
      <c r="Q747">
        <f>VLOOKUP(orders[[#This Row],[Customer ID]],'Customer Info'!$A:$I,8,FALSE)</f>
        <v>32868</v>
      </c>
      <c r="R747" s="2" t="str">
        <f>VLOOKUP(orders[[#This Row],[Customer ID]],'Customer Info'!$A:$I,9,FALSE)</f>
        <v>No</v>
      </c>
    </row>
    <row r="748" spans="1:18" x14ac:dyDescent="0.2">
      <c r="A748" s="1" t="s">
        <v>1451</v>
      </c>
      <c r="B748" s="3">
        <v>43539</v>
      </c>
      <c r="C748" t="s">
        <v>1452</v>
      </c>
      <c r="D748" t="s">
        <v>167</v>
      </c>
      <c r="E748">
        <v>6</v>
      </c>
      <c r="F748" s="1" t="s">
        <v>6196</v>
      </c>
      <c r="G748" t="s">
        <v>6197</v>
      </c>
      <c r="H748">
        <v>0.2</v>
      </c>
      <c r="I748">
        <v>2.9849999999999999</v>
      </c>
      <c r="J748" s="2">
        <v>17.91</v>
      </c>
      <c r="K748" t="str">
        <f>VLOOKUP(orders[[#This Row],[Customer ID]],'Customer Info'!$A:$I,2,FALSE)</f>
        <v>Samuele Klaaassen</v>
      </c>
      <c r="L748" t="str">
        <f>IF(VLOOKUP(orders[[#This Row],[Customer ID]],'Customer Info'!$A:$I,3,FALSE)=0, "N/A", VLOOKUP(orders[[#This Row],[Customer ID]],'Customer Info'!$A:$I,3,FALSE))</f>
        <v>N/A</v>
      </c>
      <c r="M748" t="str">
        <f>IF(VLOOKUP(orders[[#This Row],[Customer ID]],'Customer Info'!$A:$I,4,FALSE)=0, "N/A", VLOOKUP(orders[[#This Row],[Customer ID]],'Customer Info'!$A:$I,4,FALSE))</f>
        <v>+1 (313) 436-2249</v>
      </c>
      <c r="N748" t="str">
        <f>VLOOKUP(orders[[#This Row],[Customer ID]],'Customer Info'!$A:$I,5,FALSE)</f>
        <v>52 2nd Road</v>
      </c>
      <c r="O748" t="str">
        <f>VLOOKUP(orders[[#This Row],[Customer ID]],'Customer Info'!$A:$I,6,FALSE)</f>
        <v>Detroit</v>
      </c>
      <c r="P748" t="str">
        <f>VLOOKUP(orders[[#This Row],[Customer ID]],'Customer Info'!$A:$I,7,FALSE)</f>
        <v>United States</v>
      </c>
      <c r="Q748">
        <f>VLOOKUP(orders[[#This Row],[Customer ID]],'Customer Info'!$A:$I,8,FALSE)</f>
        <v>48232</v>
      </c>
      <c r="R748" s="2" t="str">
        <f>VLOOKUP(orders[[#This Row],[Customer ID]],'Customer Info'!$A:$I,9,FALSE)</f>
        <v>Yes</v>
      </c>
    </row>
    <row r="749" spans="1:18" x14ac:dyDescent="0.2">
      <c r="A749" s="1" t="s">
        <v>1453</v>
      </c>
      <c r="B749" s="3">
        <v>44557</v>
      </c>
      <c r="C749" t="s">
        <v>1454</v>
      </c>
      <c r="D749" t="s">
        <v>21</v>
      </c>
      <c r="E749">
        <v>2</v>
      </c>
      <c r="F749" s="1" t="s">
        <v>6200</v>
      </c>
      <c r="G749" t="s">
        <v>6202</v>
      </c>
      <c r="H749">
        <v>0.5</v>
      </c>
      <c r="I749">
        <v>7.29</v>
      </c>
      <c r="J749" s="2">
        <v>14.58</v>
      </c>
      <c r="K749" t="str">
        <f>VLOOKUP(orders[[#This Row],[Customer ID]],'Customer Info'!$A:$I,2,FALSE)</f>
        <v>Jordana Halden</v>
      </c>
      <c r="L749" t="str">
        <f>IF(VLOOKUP(orders[[#This Row],[Customer ID]],'Customer Info'!$A:$I,3,FALSE)=0, "N/A", VLOOKUP(orders[[#This Row],[Customer ID]],'Customer Info'!$A:$I,3,FALSE))</f>
        <v>jhaldenkp@comcast.net</v>
      </c>
      <c r="M749" t="str">
        <f>IF(VLOOKUP(orders[[#This Row],[Customer ID]],'Customer Info'!$A:$I,4,FALSE)=0, "N/A", VLOOKUP(orders[[#This Row],[Customer ID]],'Customer Info'!$A:$I,4,FALSE))</f>
        <v>+353 (278) 873-4395</v>
      </c>
      <c r="N749" t="str">
        <f>VLOOKUP(orders[[#This Row],[Customer ID]],'Customer Info'!$A:$I,5,FALSE)</f>
        <v>70 Oriole Lane</v>
      </c>
      <c r="O749" t="str">
        <f>VLOOKUP(orders[[#This Row],[Customer ID]],'Customer Info'!$A:$I,6,FALSE)</f>
        <v>Clones</v>
      </c>
      <c r="P749" t="str">
        <f>VLOOKUP(orders[[#This Row],[Customer ID]],'Customer Info'!$A:$I,7,FALSE)</f>
        <v>Ireland</v>
      </c>
      <c r="Q749" t="str">
        <f>VLOOKUP(orders[[#This Row],[Customer ID]],'Customer Info'!$A:$I,8,FALSE)</f>
        <v>H23</v>
      </c>
      <c r="R749" s="2" t="str">
        <f>VLOOKUP(orders[[#This Row],[Customer ID]],'Customer Info'!$A:$I,9,FALSE)</f>
        <v>No</v>
      </c>
    </row>
    <row r="750" spans="1:18" x14ac:dyDescent="0.2">
      <c r="A750" s="1" t="s">
        <v>1455</v>
      </c>
      <c r="B750" s="3">
        <v>43741</v>
      </c>
      <c r="C750" t="s">
        <v>1456</v>
      </c>
      <c r="D750" t="s">
        <v>66</v>
      </c>
      <c r="E750">
        <v>3</v>
      </c>
      <c r="F750" s="1" t="s">
        <v>6198</v>
      </c>
      <c r="G750" t="s">
        <v>6197</v>
      </c>
      <c r="H750">
        <v>1</v>
      </c>
      <c r="I750">
        <v>11.25</v>
      </c>
      <c r="J750" s="2">
        <v>33.75</v>
      </c>
      <c r="K750" t="str">
        <f>VLOOKUP(orders[[#This Row],[Customer ID]],'Customer Info'!$A:$I,2,FALSE)</f>
        <v>Hussein Olliff</v>
      </c>
      <c r="L750" t="str">
        <f>IF(VLOOKUP(orders[[#This Row],[Customer ID]],'Customer Info'!$A:$I,3,FALSE)=0, "N/A", VLOOKUP(orders[[#This Row],[Customer ID]],'Customer Info'!$A:$I,3,FALSE))</f>
        <v>holliffkq@sciencedirect.com</v>
      </c>
      <c r="M750" t="str">
        <f>IF(VLOOKUP(orders[[#This Row],[Customer ID]],'Customer Info'!$A:$I,4,FALSE)=0, "N/A", VLOOKUP(orders[[#This Row],[Customer ID]],'Customer Info'!$A:$I,4,FALSE))</f>
        <v>+353 (203) 716-7239</v>
      </c>
      <c r="N750" t="str">
        <f>VLOOKUP(orders[[#This Row],[Customer ID]],'Customer Info'!$A:$I,5,FALSE)</f>
        <v>251 Shoshone Terrace</v>
      </c>
      <c r="O750" t="str">
        <f>VLOOKUP(orders[[#This Row],[Customer ID]],'Customer Info'!$A:$I,6,FALSE)</f>
        <v>Stradbally</v>
      </c>
      <c r="P750" t="str">
        <f>VLOOKUP(orders[[#This Row],[Customer ID]],'Customer Info'!$A:$I,7,FALSE)</f>
        <v>Ireland</v>
      </c>
      <c r="Q750" t="str">
        <f>VLOOKUP(orders[[#This Row],[Customer ID]],'Customer Info'!$A:$I,8,FALSE)</f>
        <v>Y34</v>
      </c>
      <c r="R750" s="2" t="str">
        <f>VLOOKUP(orders[[#This Row],[Customer ID]],'Customer Info'!$A:$I,9,FALSE)</f>
        <v>No</v>
      </c>
    </row>
    <row r="751" spans="1:18" x14ac:dyDescent="0.2">
      <c r="A751" s="1" t="s">
        <v>1457</v>
      </c>
      <c r="B751" s="3">
        <v>43501</v>
      </c>
      <c r="C751" t="s">
        <v>1458</v>
      </c>
      <c r="D751" t="s">
        <v>83</v>
      </c>
      <c r="E751">
        <v>4</v>
      </c>
      <c r="F751" s="1" t="s">
        <v>6201</v>
      </c>
      <c r="G751" t="s">
        <v>6197</v>
      </c>
      <c r="H751">
        <v>0.5</v>
      </c>
      <c r="I751">
        <v>8.73</v>
      </c>
      <c r="J751" s="2">
        <v>34.92</v>
      </c>
      <c r="K751" t="str">
        <f>VLOOKUP(orders[[#This Row],[Customer ID]],'Customer Info'!$A:$I,2,FALSE)</f>
        <v>Teddi Quadri</v>
      </c>
      <c r="L751" t="str">
        <f>IF(VLOOKUP(orders[[#This Row],[Customer ID]],'Customer Info'!$A:$I,3,FALSE)=0, "N/A", VLOOKUP(orders[[#This Row],[Customer ID]],'Customer Info'!$A:$I,3,FALSE))</f>
        <v>tquadrikr@opensource.org</v>
      </c>
      <c r="M751" t="str">
        <f>IF(VLOOKUP(orders[[#This Row],[Customer ID]],'Customer Info'!$A:$I,4,FALSE)=0, "N/A", VLOOKUP(orders[[#This Row],[Customer ID]],'Customer Info'!$A:$I,4,FALSE))</f>
        <v>+353 (789) 442-3189</v>
      </c>
      <c r="N751" t="str">
        <f>VLOOKUP(orders[[#This Row],[Customer ID]],'Customer Info'!$A:$I,5,FALSE)</f>
        <v>35 Meadow Vale Circle</v>
      </c>
      <c r="O751" t="str">
        <f>VLOOKUP(orders[[#This Row],[Customer ID]],'Customer Info'!$A:$I,6,FALSE)</f>
        <v>Ballina</v>
      </c>
      <c r="P751" t="str">
        <f>VLOOKUP(orders[[#This Row],[Customer ID]],'Customer Info'!$A:$I,7,FALSE)</f>
        <v>Ireland</v>
      </c>
      <c r="Q751" t="str">
        <f>VLOOKUP(orders[[#This Row],[Customer ID]],'Customer Info'!$A:$I,8,FALSE)</f>
        <v>F26</v>
      </c>
      <c r="R751" s="2" t="str">
        <f>VLOOKUP(orders[[#This Row],[Customer ID]],'Customer Info'!$A:$I,9,FALSE)</f>
        <v>Yes</v>
      </c>
    </row>
    <row r="752" spans="1:18" x14ac:dyDescent="0.2">
      <c r="A752" s="1" t="s">
        <v>1459</v>
      </c>
      <c r="B752" s="3">
        <v>44074</v>
      </c>
      <c r="C752" t="s">
        <v>1460</v>
      </c>
      <c r="D752" t="s">
        <v>21</v>
      </c>
      <c r="E752">
        <v>2</v>
      </c>
      <c r="F752" s="1" t="s">
        <v>6200</v>
      </c>
      <c r="G752" t="s">
        <v>6202</v>
      </c>
      <c r="H752">
        <v>0.5</v>
      </c>
      <c r="I752">
        <v>7.29</v>
      </c>
      <c r="J752" s="2">
        <v>14.58</v>
      </c>
      <c r="K752" t="str">
        <f>VLOOKUP(orders[[#This Row],[Customer ID]],'Customer Info'!$A:$I,2,FALSE)</f>
        <v>Felita Eshmade</v>
      </c>
      <c r="L752" t="str">
        <f>IF(VLOOKUP(orders[[#This Row],[Customer ID]],'Customer Info'!$A:$I,3,FALSE)=0, "N/A", VLOOKUP(orders[[#This Row],[Customer ID]],'Customer Info'!$A:$I,3,FALSE))</f>
        <v>feshmadeks@umn.edu</v>
      </c>
      <c r="M752" t="str">
        <f>IF(VLOOKUP(orders[[#This Row],[Customer ID]],'Customer Info'!$A:$I,4,FALSE)=0, "N/A", VLOOKUP(orders[[#This Row],[Customer ID]],'Customer Info'!$A:$I,4,FALSE))</f>
        <v>+1 (804) 531-4136</v>
      </c>
      <c r="N752" t="str">
        <f>VLOOKUP(orders[[#This Row],[Customer ID]],'Customer Info'!$A:$I,5,FALSE)</f>
        <v>08 Shopko Park</v>
      </c>
      <c r="O752" t="str">
        <f>VLOOKUP(orders[[#This Row],[Customer ID]],'Customer Info'!$A:$I,6,FALSE)</f>
        <v>Richmond</v>
      </c>
      <c r="P752" t="str">
        <f>VLOOKUP(orders[[#This Row],[Customer ID]],'Customer Info'!$A:$I,7,FALSE)</f>
        <v>United States</v>
      </c>
      <c r="Q752">
        <f>VLOOKUP(orders[[#This Row],[Customer ID]],'Customer Info'!$A:$I,8,FALSE)</f>
        <v>23203</v>
      </c>
      <c r="R752" s="2" t="str">
        <f>VLOOKUP(orders[[#This Row],[Customer ID]],'Customer Info'!$A:$I,9,FALSE)</f>
        <v>No</v>
      </c>
    </row>
    <row r="753" spans="1:18" x14ac:dyDescent="0.2">
      <c r="A753" s="1" t="s">
        <v>1461</v>
      </c>
      <c r="B753" s="3">
        <v>44209</v>
      </c>
      <c r="C753" t="s">
        <v>1462</v>
      </c>
      <c r="D753" t="s">
        <v>106</v>
      </c>
      <c r="E753">
        <v>2</v>
      </c>
      <c r="F753" s="1" t="s">
        <v>6196</v>
      </c>
      <c r="G753" t="s">
        <v>6202</v>
      </c>
      <c r="H753">
        <v>0.2</v>
      </c>
      <c r="I753">
        <v>2.6849999999999996</v>
      </c>
      <c r="J753" s="2">
        <v>5.3699999999999992</v>
      </c>
      <c r="K753" t="str">
        <f>VLOOKUP(orders[[#This Row],[Customer ID]],'Customer Info'!$A:$I,2,FALSE)</f>
        <v>Melodie OIlier</v>
      </c>
      <c r="L753" t="str">
        <f>IF(VLOOKUP(orders[[#This Row],[Customer ID]],'Customer Info'!$A:$I,3,FALSE)=0, "N/A", VLOOKUP(orders[[#This Row],[Customer ID]],'Customer Info'!$A:$I,3,FALSE))</f>
        <v>moilierkt@paginegialle.it</v>
      </c>
      <c r="M753" t="str">
        <f>IF(VLOOKUP(orders[[#This Row],[Customer ID]],'Customer Info'!$A:$I,4,FALSE)=0, "N/A", VLOOKUP(orders[[#This Row],[Customer ID]],'Customer Info'!$A:$I,4,FALSE))</f>
        <v>+353 (675) 503-7567</v>
      </c>
      <c r="N753" t="str">
        <f>VLOOKUP(orders[[#This Row],[Customer ID]],'Customer Info'!$A:$I,5,FALSE)</f>
        <v>146 Waxwing Point</v>
      </c>
      <c r="O753" t="str">
        <f>VLOOKUP(orders[[#This Row],[Customer ID]],'Customer Info'!$A:$I,6,FALSE)</f>
        <v>Glasnevin</v>
      </c>
      <c r="P753" t="str">
        <f>VLOOKUP(orders[[#This Row],[Customer ID]],'Customer Info'!$A:$I,7,FALSE)</f>
        <v>Ireland</v>
      </c>
      <c r="Q753" t="str">
        <f>VLOOKUP(orders[[#This Row],[Customer ID]],'Customer Info'!$A:$I,8,FALSE)</f>
        <v>D11</v>
      </c>
      <c r="R753" s="2" t="str">
        <f>VLOOKUP(orders[[#This Row],[Customer ID]],'Customer Info'!$A:$I,9,FALSE)</f>
        <v>Yes</v>
      </c>
    </row>
    <row r="754" spans="1:18" x14ac:dyDescent="0.2">
      <c r="A754" s="1" t="s">
        <v>1463</v>
      </c>
      <c r="B754" s="3">
        <v>44277</v>
      </c>
      <c r="C754" t="s">
        <v>1464</v>
      </c>
      <c r="D754" t="s">
        <v>27</v>
      </c>
      <c r="E754">
        <v>1</v>
      </c>
      <c r="F754" s="1" t="s">
        <v>6196</v>
      </c>
      <c r="G754" t="s">
        <v>6197</v>
      </c>
      <c r="H754">
        <v>0.5</v>
      </c>
      <c r="I754">
        <v>5.97</v>
      </c>
      <c r="J754" s="2">
        <v>5.97</v>
      </c>
      <c r="K754" t="str">
        <f>VLOOKUP(orders[[#This Row],[Customer ID]],'Customer Info'!$A:$I,2,FALSE)</f>
        <v>Hazel Iacopini</v>
      </c>
      <c r="L754" t="str">
        <f>IF(VLOOKUP(orders[[#This Row],[Customer ID]],'Customer Info'!$A:$I,3,FALSE)=0, "N/A", VLOOKUP(orders[[#This Row],[Customer ID]],'Customer Info'!$A:$I,3,FALSE))</f>
        <v>N/A</v>
      </c>
      <c r="M754" t="str">
        <f>IF(VLOOKUP(orders[[#This Row],[Customer ID]],'Customer Info'!$A:$I,4,FALSE)=0, "N/A", VLOOKUP(orders[[#This Row],[Customer ID]],'Customer Info'!$A:$I,4,FALSE))</f>
        <v>+1 (682) 246-6139</v>
      </c>
      <c r="N754" t="str">
        <f>VLOOKUP(orders[[#This Row],[Customer ID]],'Customer Info'!$A:$I,5,FALSE)</f>
        <v>7594 Hollow Ridge Road</v>
      </c>
      <c r="O754" t="str">
        <f>VLOOKUP(orders[[#This Row],[Customer ID]],'Customer Info'!$A:$I,6,FALSE)</f>
        <v>Fort Worth</v>
      </c>
      <c r="P754" t="str">
        <f>VLOOKUP(orders[[#This Row],[Customer ID]],'Customer Info'!$A:$I,7,FALSE)</f>
        <v>United States</v>
      </c>
      <c r="Q754">
        <f>VLOOKUP(orders[[#This Row],[Customer ID]],'Customer Info'!$A:$I,8,FALSE)</f>
        <v>76178</v>
      </c>
      <c r="R754" s="2" t="str">
        <f>VLOOKUP(orders[[#This Row],[Customer ID]],'Customer Info'!$A:$I,9,FALSE)</f>
        <v>Yes</v>
      </c>
    </row>
    <row r="755" spans="1:18" x14ac:dyDescent="0.2">
      <c r="A755" s="1" t="s">
        <v>1465</v>
      </c>
      <c r="B755" s="3">
        <v>43847</v>
      </c>
      <c r="C755" t="s">
        <v>1466</v>
      </c>
      <c r="D755" t="s">
        <v>88</v>
      </c>
      <c r="E755">
        <v>2</v>
      </c>
      <c r="F755" s="1" t="s">
        <v>6201</v>
      </c>
      <c r="G755" t="s">
        <v>6199</v>
      </c>
      <c r="H755">
        <v>0.5</v>
      </c>
      <c r="I755">
        <v>9.51</v>
      </c>
      <c r="J755" s="2">
        <v>19.02</v>
      </c>
      <c r="K755" t="str">
        <f>VLOOKUP(orders[[#This Row],[Customer ID]],'Customer Info'!$A:$I,2,FALSE)</f>
        <v>Vinny Shoebotham</v>
      </c>
      <c r="L755" t="str">
        <f>IF(VLOOKUP(orders[[#This Row],[Customer ID]],'Customer Info'!$A:$I,3,FALSE)=0, "N/A", VLOOKUP(orders[[#This Row],[Customer ID]],'Customer Info'!$A:$I,3,FALSE))</f>
        <v>vshoebothamkv@redcross.org</v>
      </c>
      <c r="M755" t="str">
        <f>IF(VLOOKUP(orders[[#This Row],[Customer ID]],'Customer Info'!$A:$I,4,FALSE)=0, "N/A", VLOOKUP(orders[[#This Row],[Customer ID]],'Customer Info'!$A:$I,4,FALSE))</f>
        <v>+1 (212) 998-0802</v>
      </c>
      <c r="N755" t="str">
        <f>VLOOKUP(orders[[#This Row],[Customer ID]],'Customer Info'!$A:$I,5,FALSE)</f>
        <v>93569 Hintze Way</v>
      </c>
      <c r="O755" t="str">
        <f>VLOOKUP(orders[[#This Row],[Customer ID]],'Customer Info'!$A:$I,6,FALSE)</f>
        <v>Brooklyn</v>
      </c>
      <c r="P755" t="str">
        <f>VLOOKUP(orders[[#This Row],[Customer ID]],'Customer Info'!$A:$I,7,FALSE)</f>
        <v>United States</v>
      </c>
      <c r="Q755">
        <f>VLOOKUP(orders[[#This Row],[Customer ID]],'Customer Info'!$A:$I,8,FALSE)</f>
        <v>11254</v>
      </c>
      <c r="R755" s="2" t="str">
        <f>VLOOKUP(orders[[#This Row],[Customer ID]],'Customer Info'!$A:$I,9,FALSE)</f>
        <v>No</v>
      </c>
    </row>
    <row r="756" spans="1:18" x14ac:dyDescent="0.2">
      <c r="A756" s="1" t="s">
        <v>1467</v>
      </c>
      <c r="B756" s="3">
        <v>43648</v>
      </c>
      <c r="C756" t="s">
        <v>1468</v>
      </c>
      <c r="D756" t="s">
        <v>14</v>
      </c>
      <c r="E756">
        <v>2</v>
      </c>
      <c r="F756" s="1" t="s">
        <v>6200</v>
      </c>
      <c r="G756" t="s">
        <v>6197</v>
      </c>
      <c r="H756">
        <v>1</v>
      </c>
      <c r="I756">
        <v>13.75</v>
      </c>
      <c r="J756" s="2">
        <v>27.5</v>
      </c>
      <c r="K756" t="str">
        <f>VLOOKUP(orders[[#This Row],[Customer ID]],'Customer Info'!$A:$I,2,FALSE)</f>
        <v>Bran Sterke</v>
      </c>
      <c r="L756" t="str">
        <f>IF(VLOOKUP(orders[[#This Row],[Customer ID]],'Customer Info'!$A:$I,3,FALSE)=0, "N/A", VLOOKUP(orders[[#This Row],[Customer ID]],'Customer Info'!$A:$I,3,FALSE))</f>
        <v>bsterkekw@biblegateway.com</v>
      </c>
      <c r="M756" t="str">
        <f>IF(VLOOKUP(orders[[#This Row],[Customer ID]],'Customer Info'!$A:$I,4,FALSE)=0, "N/A", VLOOKUP(orders[[#This Row],[Customer ID]],'Customer Info'!$A:$I,4,FALSE))</f>
        <v>+1 (682) 617-0470</v>
      </c>
      <c r="N756" t="str">
        <f>VLOOKUP(orders[[#This Row],[Customer ID]],'Customer Info'!$A:$I,5,FALSE)</f>
        <v>0066 Hanover Avenue</v>
      </c>
      <c r="O756" t="str">
        <f>VLOOKUP(orders[[#This Row],[Customer ID]],'Customer Info'!$A:$I,6,FALSE)</f>
        <v>Fort Worth</v>
      </c>
      <c r="P756" t="str">
        <f>VLOOKUP(orders[[#This Row],[Customer ID]],'Customer Info'!$A:$I,7,FALSE)</f>
        <v>United States</v>
      </c>
      <c r="Q756">
        <f>VLOOKUP(orders[[#This Row],[Customer ID]],'Customer Info'!$A:$I,8,FALSE)</f>
        <v>76198</v>
      </c>
      <c r="R756" s="2" t="str">
        <f>VLOOKUP(orders[[#This Row],[Customer ID]],'Customer Info'!$A:$I,9,FALSE)</f>
        <v>Yes</v>
      </c>
    </row>
    <row r="757" spans="1:18" x14ac:dyDescent="0.2">
      <c r="A757" s="1" t="s">
        <v>1469</v>
      </c>
      <c r="B757" s="3">
        <v>44704</v>
      </c>
      <c r="C757" t="s">
        <v>1470</v>
      </c>
      <c r="D757" t="s">
        <v>77</v>
      </c>
      <c r="E757">
        <v>5</v>
      </c>
      <c r="F757" s="1" t="s">
        <v>6198</v>
      </c>
      <c r="G757" t="s">
        <v>6202</v>
      </c>
      <c r="H757">
        <v>0.5</v>
      </c>
      <c r="I757">
        <v>5.97</v>
      </c>
      <c r="J757" s="2">
        <v>29.849999999999998</v>
      </c>
      <c r="K757" t="str">
        <f>VLOOKUP(orders[[#This Row],[Customer ID]],'Customer Info'!$A:$I,2,FALSE)</f>
        <v>Simone Capon</v>
      </c>
      <c r="L757" t="str">
        <f>IF(VLOOKUP(orders[[#This Row],[Customer ID]],'Customer Info'!$A:$I,3,FALSE)=0, "N/A", VLOOKUP(orders[[#This Row],[Customer ID]],'Customer Info'!$A:$I,3,FALSE))</f>
        <v>scaponkx@craigslist.org</v>
      </c>
      <c r="M757" t="str">
        <f>IF(VLOOKUP(orders[[#This Row],[Customer ID]],'Customer Info'!$A:$I,4,FALSE)=0, "N/A", VLOOKUP(orders[[#This Row],[Customer ID]],'Customer Info'!$A:$I,4,FALSE))</f>
        <v>+1 (602) 619-0168</v>
      </c>
      <c r="N757" t="str">
        <f>VLOOKUP(orders[[#This Row],[Customer ID]],'Customer Info'!$A:$I,5,FALSE)</f>
        <v>0616 Utah Parkway</v>
      </c>
      <c r="O757" t="str">
        <f>VLOOKUP(orders[[#This Row],[Customer ID]],'Customer Info'!$A:$I,6,FALSE)</f>
        <v>Phoenix</v>
      </c>
      <c r="P757" t="str">
        <f>VLOOKUP(orders[[#This Row],[Customer ID]],'Customer Info'!$A:$I,7,FALSE)</f>
        <v>United States</v>
      </c>
      <c r="Q757">
        <f>VLOOKUP(orders[[#This Row],[Customer ID]],'Customer Info'!$A:$I,8,FALSE)</f>
        <v>85053</v>
      </c>
      <c r="R757" s="2" t="str">
        <f>VLOOKUP(orders[[#This Row],[Customer ID]],'Customer Info'!$A:$I,9,FALSE)</f>
        <v>No</v>
      </c>
    </row>
    <row r="758" spans="1:18" x14ac:dyDescent="0.2">
      <c r="A758" s="1" t="s">
        <v>1471</v>
      </c>
      <c r="B758" s="3">
        <v>44726</v>
      </c>
      <c r="C758" t="s">
        <v>1349</v>
      </c>
      <c r="D758" t="s">
        <v>59</v>
      </c>
      <c r="E758">
        <v>6</v>
      </c>
      <c r="F758" s="1" t="s">
        <v>6198</v>
      </c>
      <c r="G758" t="s">
        <v>6202</v>
      </c>
      <c r="H758">
        <v>0.2</v>
      </c>
      <c r="I758">
        <v>2.9849999999999999</v>
      </c>
      <c r="J758" s="2">
        <v>17.91</v>
      </c>
      <c r="K758" t="str">
        <f>VLOOKUP(orders[[#This Row],[Customer ID]],'Customer Info'!$A:$I,2,FALSE)</f>
        <v>Jimmy Dymoke</v>
      </c>
      <c r="L758" t="str">
        <f>IF(VLOOKUP(orders[[#This Row],[Customer ID]],'Customer Info'!$A:$I,3,FALSE)=0, "N/A", VLOOKUP(orders[[#This Row],[Customer ID]],'Customer Info'!$A:$I,3,FALSE))</f>
        <v>jdymokeje@prnewswire.com</v>
      </c>
      <c r="M758" t="str">
        <f>IF(VLOOKUP(orders[[#This Row],[Customer ID]],'Customer Info'!$A:$I,4,FALSE)=0, "N/A", VLOOKUP(orders[[#This Row],[Customer ID]],'Customer Info'!$A:$I,4,FALSE))</f>
        <v>+353 (390) 459-9269</v>
      </c>
      <c r="N758" t="str">
        <f>VLOOKUP(orders[[#This Row],[Customer ID]],'Customer Info'!$A:$I,5,FALSE)</f>
        <v>8424 Milwaukee Court</v>
      </c>
      <c r="O758" t="str">
        <f>VLOOKUP(orders[[#This Row],[Customer ID]],'Customer Info'!$A:$I,6,FALSE)</f>
        <v>Beaumont</v>
      </c>
      <c r="P758" t="str">
        <f>VLOOKUP(orders[[#This Row],[Customer ID]],'Customer Info'!$A:$I,7,FALSE)</f>
        <v>Ireland</v>
      </c>
      <c r="Q758" t="str">
        <f>VLOOKUP(orders[[#This Row],[Customer ID]],'Customer Info'!$A:$I,8,FALSE)</f>
        <v>D17</v>
      </c>
      <c r="R758" s="2" t="str">
        <f>VLOOKUP(orders[[#This Row],[Customer ID]],'Customer Info'!$A:$I,9,FALSE)</f>
        <v>No</v>
      </c>
    </row>
    <row r="759" spans="1:18" x14ac:dyDescent="0.2">
      <c r="A759" s="1" t="s">
        <v>1472</v>
      </c>
      <c r="B759" s="3">
        <v>44397</v>
      </c>
      <c r="C759" t="s">
        <v>1473</v>
      </c>
      <c r="D759" t="s">
        <v>24</v>
      </c>
      <c r="E759">
        <v>6</v>
      </c>
      <c r="F759" s="1" t="s">
        <v>6201</v>
      </c>
      <c r="G759" t="s">
        <v>6199</v>
      </c>
      <c r="H759">
        <v>0.2</v>
      </c>
      <c r="I759">
        <v>4.7549999999999999</v>
      </c>
      <c r="J759" s="2">
        <v>28.53</v>
      </c>
      <c r="K759" t="str">
        <f>VLOOKUP(orders[[#This Row],[Customer ID]],'Customer Info'!$A:$I,2,FALSE)</f>
        <v>Foster Constance</v>
      </c>
      <c r="L759" t="str">
        <f>IF(VLOOKUP(orders[[#This Row],[Customer ID]],'Customer Info'!$A:$I,3,FALSE)=0, "N/A", VLOOKUP(orders[[#This Row],[Customer ID]],'Customer Info'!$A:$I,3,FALSE))</f>
        <v>fconstancekz@ifeng.com</v>
      </c>
      <c r="M759" t="str">
        <f>IF(VLOOKUP(orders[[#This Row],[Customer ID]],'Customer Info'!$A:$I,4,FALSE)=0, "N/A", VLOOKUP(orders[[#This Row],[Customer ID]],'Customer Info'!$A:$I,4,FALSE))</f>
        <v>+1 (214) 388-6754</v>
      </c>
      <c r="N759" t="str">
        <f>VLOOKUP(orders[[#This Row],[Customer ID]],'Customer Info'!$A:$I,5,FALSE)</f>
        <v>2236 Mitchell Trail</v>
      </c>
      <c r="O759" t="str">
        <f>VLOOKUP(orders[[#This Row],[Customer ID]],'Customer Info'!$A:$I,6,FALSE)</f>
        <v>Dallas</v>
      </c>
      <c r="P759" t="str">
        <f>VLOOKUP(orders[[#This Row],[Customer ID]],'Customer Info'!$A:$I,7,FALSE)</f>
        <v>United States</v>
      </c>
      <c r="Q759">
        <f>VLOOKUP(orders[[#This Row],[Customer ID]],'Customer Info'!$A:$I,8,FALSE)</f>
        <v>75287</v>
      </c>
      <c r="R759" s="2" t="str">
        <f>VLOOKUP(orders[[#This Row],[Customer ID]],'Customer Info'!$A:$I,9,FALSE)</f>
        <v>No</v>
      </c>
    </row>
    <row r="760" spans="1:18" x14ac:dyDescent="0.2">
      <c r="A760" s="1" t="s">
        <v>1474</v>
      </c>
      <c r="B760" s="3">
        <v>44715</v>
      </c>
      <c r="C760" t="s">
        <v>1475</v>
      </c>
      <c r="D760" t="s">
        <v>184</v>
      </c>
      <c r="E760">
        <v>4</v>
      </c>
      <c r="F760" s="1" t="s">
        <v>6196</v>
      </c>
      <c r="G760" t="s">
        <v>6202</v>
      </c>
      <c r="H760">
        <v>1</v>
      </c>
      <c r="I760">
        <v>8.9499999999999993</v>
      </c>
      <c r="J760" s="2">
        <v>35.799999999999997</v>
      </c>
      <c r="K760" t="str">
        <f>VLOOKUP(orders[[#This Row],[Customer ID]],'Customer Info'!$A:$I,2,FALSE)</f>
        <v>Fernando Sulman</v>
      </c>
      <c r="L760" t="str">
        <f>IF(VLOOKUP(orders[[#This Row],[Customer ID]],'Customer Info'!$A:$I,3,FALSE)=0, "N/A", VLOOKUP(orders[[#This Row],[Customer ID]],'Customer Info'!$A:$I,3,FALSE))</f>
        <v>fsulmanl0@washington.edu</v>
      </c>
      <c r="M760" t="str">
        <f>IF(VLOOKUP(orders[[#This Row],[Customer ID]],'Customer Info'!$A:$I,4,FALSE)=0, "N/A", VLOOKUP(orders[[#This Row],[Customer ID]],'Customer Info'!$A:$I,4,FALSE))</f>
        <v>+1 (828) 464-2678</v>
      </c>
      <c r="N760" t="str">
        <f>VLOOKUP(orders[[#This Row],[Customer ID]],'Customer Info'!$A:$I,5,FALSE)</f>
        <v>45 Village Terrace</v>
      </c>
      <c r="O760" t="str">
        <f>VLOOKUP(orders[[#This Row],[Customer ID]],'Customer Info'!$A:$I,6,FALSE)</f>
        <v>Asheville</v>
      </c>
      <c r="P760" t="str">
        <f>VLOOKUP(orders[[#This Row],[Customer ID]],'Customer Info'!$A:$I,7,FALSE)</f>
        <v>United States</v>
      </c>
      <c r="Q760">
        <f>VLOOKUP(orders[[#This Row],[Customer ID]],'Customer Info'!$A:$I,8,FALSE)</f>
        <v>28805</v>
      </c>
      <c r="R760" s="2" t="str">
        <f>VLOOKUP(orders[[#This Row],[Customer ID]],'Customer Info'!$A:$I,9,FALSE)</f>
        <v>Yes</v>
      </c>
    </row>
    <row r="761" spans="1:18" x14ac:dyDescent="0.2">
      <c r="A761" s="1" t="s">
        <v>1476</v>
      </c>
      <c r="B761" s="3">
        <v>43977</v>
      </c>
      <c r="C761" t="s">
        <v>1477</v>
      </c>
      <c r="D761" t="s">
        <v>77</v>
      </c>
      <c r="E761">
        <v>3</v>
      </c>
      <c r="F761" s="1" t="s">
        <v>6198</v>
      </c>
      <c r="G761" t="s">
        <v>6202</v>
      </c>
      <c r="H761">
        <v>0.5</v>
      </c>
      <c r="I761">
        <v>5.97</v>
      </c>
      <c r="J761" s="2">
        <v>17.91</v>
      </c>
      <c r="K761" t="str">
        <f>VLOOKUP(orders[[#This Row],[Customer ID]],'Customer Info'!$A:$I,2,FALSE)</f>
        <v>Dorotea Hollyman</v>
      </c>
      <c r="L761" t="str">
        <f>IF(VLOOKUP(orders[[#This Row],[Customer ID]],'Customer Info'!$A:$I,3,FALSE)=0, "N/A", VLOOKUP(orders[[#This Row],[Customer ID]],'Customer Info'!$A:$I,3,FALSE))</f>
        <v>dhollymanl1@ibm.com</v>
      </c>
      <c r="M761" t="str">
        <f>IF(VLOOKUP(orders[[#This Row],[Customer ID]],'Customer Info'!$A:$I,4,FALSE)=0, "N/A", VLOOKUP(orders[[#This Row],[Customer ID]],'Customer Info'!$A:$I,4,FALSE))</f>
        <v>+1 (406) 851-1244</v>
      </c>
      <c r="N761" t="str">
        <f>VLOOKUP(orders[[#This Row],[Customer ID]],'Customer Info'!$A:$I,5,FALSE)</f>
        <v>46861 Esker Avenue</v>
      </c>
      <c r="O761" t="str">
        <f>VLOOKUP(orders[[#This Row],[Customer ID]],'Customer Info'!$A:$I,6,FALSE)</f>
        <v>Billings</v>
      </c>
      <c r="P761" t="str">
        <f>VLOOKUP(orders[[#This Row],[Customer ID]],'Customer Info'!$A:$I,7,FALSE)</f>
        <v>United States</v>
      </c>
      <c r="Q761">
        <f>VLOOKUP(orders[[#This Row],[Customer ID]],'Customer Info'!$A:$I,8,FALSE)</f>
        <v>59112</v>
      </c>
      <c r="R761" s="2" t="str">
        <f>VLOOKUP(orders[[#This Row],[Customer ID]],'Customer Info'!$A:$I,9,FALSE)</f>
        <v>Yes</v>
      </c>
    </row>
    <row r="762" spans="1:18" x14ac:dyDescent="0.2">
      <c r="A762" s="1" t="s">
        <v>1478</v>
      </c>
      <c r="B762" s="3">
        <v>43672</v>
      </c>
      <c r="C762" t="s">
        <v>1479</v>
      </c>
      <c r="D762" t="s">
        <v>184</v>
      </c>
      <c r="E762">
        <v>1</v>
      </c>
      <c r="F762" s="1" t="s">
        <v>6196</v>
      </c>
      <c r="G762" t="s">
        <v>6202</v>
      </c>
      <c r="H762">
        <v>1</v>
      </c>
      <c r="I762">
        <v>8.9499999999999993</v>
      </c>
      <c r="J762" s="2">
        <v>8.9499999999999993</v>
      </c>
      <c r="K762" t="str">
        <f>VLOOKUP(orders[[#This Row],[Customer ID]],'Customer Info'!$A:$I,2,FALSE)</f>
        <v>Lorelei Nardoni</v>
      </c>
      <c r="L762" t="str">
        <f>IF(VLOOKUP(orders[[#This Row],[Customer ID]],'Customer Info'!$A:$I,3,FALSE)=0, "N/A", VLOOKUP(orders[[#This Row],[Customer ID]],'Customer Info'!$A:$I,3,FALSE))</f>
        <v>lnardonil2@hao123.com</v>
      </c>
      <c r="M762" t="str">
        <f>IF(VLOOKUP(orders[[#This Row],[Customer ID]],'Customer Info'!$A:$I,4,FALSE)=0, "N/A", VLOOKUP(orders[[#This Row],[Customer ID]],'Customer Info'!$A:$I,4,FALSE))</f>
        <v>N/A</v>
      </c>
      <c r="N762" t="str">
        <f>VLOOKUP(orders[[#This Row],[Customer ID]],'Customer Info'!$A:$I,5,FALSE)</f>
        <v>77724 Roxbury Road</v>
      </c>
      <c r="O762" t="str">
        <f>VLOOKUP(orders[[#This Row],[Customer ID]],'Customer Info'!$A:$I,6,FALSE)</f>
        <v>Saint Louis</v>
      </c>
      <c r="P762" t="str">
        <f>VLOOKUP(orders[[#This Row],[Customer ID]],'Customer Info'!$A:$I,7,FALSE)</f>
        <v>United States</v>
      </c>
      <c r="Q762">
        <f>VLOOKUP(orders[[#This Row],[Customer ID]],'Customer Info'!$A:$I,8,FALSE)</f>
        <v>63126</v>
      </c>
      <c r="R762" s="2" t="str">
        <f>VLOOKUP(orders[[#This Row],[Customer ID]],'Customer Info'!$A:$I,9,FALSE)</f>
        <v>No</v>
      </c>
    </row>
    <row r="763" spans="1:18" x14ac:dyDescent="0.2">
      <c r="A763" s="1" t="s">
        <v>1480</v>
      </c>
      <c r="B763" s="3">
        <v>44126</v>
      </c>
      <c r="C763" t="s">
        <v>1481</v>
      </c>
      <c r="D763" t="s">
        <v>114</v>
      </c>
      <c r="E763">
        <v>1</v>
      </c>
      <c r="F763" s="1" t="s">
        <v>6201</v>
      </c>
      <c r="G763" t="s">
        <v>6202</v>
      </c>
      <c r="H763">
        <v>2.5</v>
      </c>
      <c r="I763">
        <v>29.784999999999997</v>
      </c>
      <c r="J763" s="2">
        <v>29.784999999999997</v>
      </c>
      <c r="K763" t="str">
        <f>VLOOKUP(orders[[#This Row],[Customer ID]],'Customer Info'!$A:$I,2,FALSE)</f>
        <v>Dallas Yarham</v>
      </c>
      <c r="L763" t="str">
        <f>IF(VLOOKUP(orders[[#This Row],[Customer ID]],'Customer Info'!$A:$I,3,FALSE)=0, "N/A", VLOOKUP(orders[[#This Row],[Customer ID]],'Customer Info'!$A:$I,3,FALSE))</f>
        <v>dyarhaml3@moonfruit.com</v>
      </c>
      <c r="M763" t="str">
        <f>IF(VLOOKUP(orders[[#This Row],[Customer ID]],'Customer Info'!$A:$I,4,FALSE)=0, "N/A", VLOOKUP(orders[[#This Row],[Customer ID]],'Customer Info'!$A:$I,4,FALSE))</f>
        <v>+1 (816) 213-5248</v>
      </c>
      <c r="N763" t="str">
        <f>VLOOKUP(orders[[#This Row],[Customer ID]],'Customer Info'!$A:$I,5,FALSE)</f>
        <v>689 8th Hill</v>
      </c>
      <c r="O763" t="str">
        <f>VLOOKUP(orders[[#This Row],[Customer ID]],'Customer Info'!$A:$I,6,FALSE)</f>
        <v>Independence</v>
      </c>
      <c r="P763" t="str">
        <f>VLOOKUP(orders[[#This Row],[Customer ID]],'Customer Info'!$A:$I,7,FALSE)</f>
        <v>United States</v>
      </c>
      <c r="Q763">
        <f>VLOOKUP(orders[[#This Row],[Customer ID]],'Customer Info'!$A:$I,8,FALSE)</f>
        <v>64054</v>
      </c>
      <c r="R763" s="2" t="str">
        <f>VLOOKUP(orders[[#This Row],[Customer ID]],'Customer Info'!$A:$I,9,FALSE)</f>
        <v>Yes</v>
      </c>
    </row>
    <row r="764" spans="1:18" x14ac:dyDescent="0.2">
      <c r="A764" s="1" t="s">
        <v>1482</v>
      </c>
      <c r="B764" s="3">
        <v>44189</v>
      </c>
      <c r="C764" t="s">
        <v>1483</v>
      </c>
      <c r="D764" t="s">
        <v>181</v>
      </c>
      <c r="E764">
        <v>5</v>
      </c>
      <c r="F764" s="1" t="s">
        <v>6200</v>
      </c>
      <c r="G764" t="s">
        <v>6199</v>
      </c>
      <c r="H764">
        <v>0.5</v>
      </c>
      <c r="I764">
        <v>8.91</v>
      </c>
      <c r="J764" s="2">
        <v>44.55</v>
      </c>
      <c r="K764" t="str">
        <f>VLOOKUP(orders[[#This Row],[Customer ID]],'Customer Info'!$A:$I,2,FALSE)</f>
        <v>Arlana Ferrea</v>
      </c>
      <c r="L764" t="str">
        <f>IF(VLOOKUP(orders[[#This Row],[Customer ID]],'Customer Info'!$A:$I,3,FALSE)=0, "N/A", VLOOKUP(orders[[#This Row],[Customer ID]],'Customer Info'!$A:$I,3,FALSE))</f>
        <v>aferreal4@wikia.com</v>
      </c>
      <c r="M764" t="str">
        <f>IF(VLOOKUP(orders[[#This Row],[Customer ID]],'Customer Info'!$A:$I,4,FALSE)=0, "N/A", VLOOKUP(orders[[#This Row],[Customer ID]],'Customer Info'!$A:$I,4,FALSE))</f>
        <v>N/A</v>
      </c>
      <c r="N764" t="str">
        <f>VLOOKUP(orders[[#This Row],[Customer ID]],'Customer Info'!$A:$I,5,FALSE)</f>
        <v>5299 Springs Park</v>
      </c>
      <c r="O764" t="str">
        <f>VLOOKUP(orders[[#This Row],[Customer ID]],'Customer Info'!$A:$I,6,FALSE)</f>
        <v>Greensboro</v>
      </c>
      <c r="P764" t="str">
        <f>VLOOKUP(orders[[#This Row],[Customer ID]],'Customer Info'!$A:$I,7,FALSE)</f>
        <v>United States</v>
      </c>
      <c r="Q764">
        <f>VLOOKUP(orders[[#This Row],[Customer ID]],'Customer Info'!$A:$I,8,FALSE)</f>
        <v>27404</v>
      </c>
      <c r="R764" s="2" t="str">
        <f>VLOOKUP(orders[[#This Row],[Customer ID]],'Customer Info'!$A:$I,9,FALSE)</f>
        <v>No</v>
      </c>
    </row>
    <row r="765" spans="1:18" x14ac:dyDescent="0.2">
      <c r="A765" s="1" t="s">
        <v>1484</v>
      </c>
      <c r="B765" s="3">
        <v>43714</v>
      </c>
      <c r="C765" t="s">
        <v>1485</v>
      </c>
      <c r="D765" t="s">
        <v>142</v>
      </c>
      <c r="E765">
        <v>6</v>
      </c>
      <c r="F765" s="1" t="s">
        <v>6200</v>
      </c>
      <c r="G765" t="s">
        <v>6199</v>
      </c>
      <c r="H765">
        <v>1</v>
      </c>
      <c r="I765">
        <v>14.85</v>
      </c>
      <c r="J765" s="2">
        <v>89.1</v>
      </c>
      <c r="K765" t="str">
        <f>VLOOKUP(orders[[#This Row],[Customer ID]],'Customer Info'!$A:$I,2,FALSE)</f>
        <v>Chuck Kendrick</v>
      </c>
      <c r="L765" t="str">
        <f>IF(VLOOKUP(orders[[#This Row],[Customer ID]],'Customer Info'!$A:$I,3,FALSE)=0, "N/A", VLOOKUP(orders[[#This Row],[Customer ID]],'Customer Info'!$A:$I,3,FALSE))</f>
        <v>ckendrickl5@webnode.com</v>
      </c>
      <c r="M765" t="str">
        <f>IF(VLOOKUP(orders[[#This Row],[Customer ID]],'Customer Info'!$A:$I,4,FALSE)=0, "N/A", VLOOKUP(orders[[#This Row],[Customer ID]],'Customer Info'!$A:$I,4,FALSE))</f>
        <v>N/A</v>
      </c>
      <c r="N765" t="str">
        <f>VLOOKUP(orders[[#This Row],[Customer ID]],'Customer Info'!$A:$I,5,FALSE)</f>
        <v>74028 Hansons Crossing</v>
      </c>
      <c r="O765" t="str">
        <f>VLOOKUP(orders[[#This Row],[Customer ID]],'Customer Info'!$A:$I,6,FALSE)</f>
        <v>Monroe</v>
      </c>
      <c r="P765" t="str">
        <f>VLOOKUP(orders[[#This Row],[Customer ID]],'Customer Info'!$A:$I,7,FALSE)</f>
        <v>United States</v>
      </c>
      <c r="Q765">
        <f>VLOOKUP(orders[[#This Row],[Customer ID]],'Customer Info'!$A:$I,8,FALSE)</f>
        <v>71213</v>
      </c>
      <c r="R765" s="2" t="str">
        <f>VLOOKUP(orders[[#This Row],[Customer ID]],'Customer Info'!$A:$I,9,FALSE)</f>
        <v>Yes</v>
      </c>
    </row>
    <row r="766" spans="1:18" x14ac:dyDescent="0.2">
      <c r="A766" s="1" t="s">
        <v>1486</v>
      </c>
      <c r="B766" s="3">
        <v>43563</v>
      </c>
      <c r="C766" t="s">
        <v>1487</v>
      </c>
      <c r="D766" t="s">
        <v>83</v>
      </c>
      <c r="E766">
        <v>5</v>
      </c>
      <c r="F766" s="1" t="s">
        <v>6201</v>
      </c>
      <c r="G766" t="s">
        <v>6197</v>
      </c>
      <c r="H766">
        <v>0.5</v>
      </c>
      <c r="I766">
        <v>8.73</v>
      </c>
      <c r="J766" s="2">
        <v>43.650000000000006</v>
      </c>
      <c r="K766" t="str">
        <f>VLOOKUP(orders[[#This Row],[Customer ID]],'Customer Info'!$A:$I,2,FALSE)</f>
        <v>Sharona Danilchik</v>
      </c>
      <c r="L766" t="str">
        <f>IF(VLOOKUP(orders[[#This Row],[Customer ID]],'Customer Info'!$A:$I,3,FALSE)=0, "N/A", VLOOKUP(orders[[#This Row],[Customer ID]],'Customer Info'!$A:$I,3,FALSE))</f>
        <v>sdanilchikl6@mit.edu</v>
      </c>
      <c r="M766" t="str">
        <f>IF(VLOOKUP(orders[[#This Row],[Customer ID]],'Customer Info'!$A:$I,4,FALSE)=0, "N/A", VLOOKUP(orders[[#This Row],[Customer ID]],'Customer Info'!$A:$I,4,FALSE))</f>
        <v>+44 (292) 975-0144</v>
      </c>
      <c r="N766" t="str">
        <f>VLOOKUP(orders[[#This Row],[Customer ID]],'Customer Info'!$A:$I,5,FALSE)</f>
        <v>273 Nelson Parkway</v>
      </c>
      <c r="O766" t="str">
        <f>VLOOKUP(orders[[#This Row],[Customer ID]],'Customer Info'!$A:$I,6,FALSE)</f>
        <v>Halton</v>
      </c>
      <c r="P766" t="str">
        <f>VLOOKUP(orders[[#This Row],[Customer ID]],'Customer Info'!$A:$I,7,FALSE)</f>
        <v>United Kingdom</v>
      </c>
      <c r="Q766" t="str">
        <f>VLOOKUP(orders[[#This Row],[Customer ID]],'Customer Info'!$A:$I,8,FALSE)</f>
        <v>LS9</v>
      </c>
      <c r="R766" s="2" t="str">
        <f>VLOOKUP(orders[[#This Row],[Customer ID]],'Customer Info'!$A:$I,9,FALSE)</f>
        <v>No</v>
      </c>
    </row>
    <row r="767" spans="1:18" x14ac:dyDescent="0.2">
      <c r="A767" s="1" t="s">
        <v>1488</v>
      </c>
      <c r="B767" s="3">
        <v>44587</v>
      </c>
      <c r="C767" t="s">
        <v>1489</v>
      </c>
      <c r="D767" t="s">
        <v>197</v>
      </c>
      <c r="E767">
        <v>3</v>
      </c>
      <c r="F767" s="1" t="s">
        <v>6198</v>
      </c>
      <c r="G767" t="s">
        <v>6199</v>
      </c>
      <c r="H767">
        <v>0.5</v>
      </c>
      <c r="I767">
        <v>7.77</v>
      </c>
      <c r="J767" s="2">
        <v>23.31</v>
      </c>
      <c r="K767" t="str">
        <f>VLOOKUP(orders[[#This Row],[Customer ID]],'Customer Info'!$A:$I,2,FALSE)</f>
        <v>Sarajane Potter</v>
      </c>
      <c r="L767" t="str">
        <f>IF(VLOOKUP(orders[[#This Row],[Customer ID]],'Customer Info'!$A:$I,3,FALSE)=0, "N/A", VLOOKUP(orders[[#This Row],[Customer ID]],'Customer Info'!$A:$I,3,FALSE))</f>
        <v>N/A</v>
      </c>
      <c r="M767" t="str">
        <f>IF(VLOOKUP(orders[[#This Row],[Customer ID]],'Customer Info'!$A:$I,4,FALSE)=0, "N/A", VLOOKUP(orders[[#This Row],[Customer ID]],'Customer Info'!$A:$I,4,FALSE))</f>
        <v>+1 (817) 389-2294</v>
      </c>
      <c r="N767" t="str">
        <f>VLOOKUP(orders[[#This Row],[Customer ID]],'Customer Info'!$A:$I,5,FALSE)</f>
        <v>5 Hermina Drive</v>
      </c>
      <c r="O767" t="str">
        <f>VLOOKUP(orders[[#This Row],[Customer ID]],'Customer Info'!$A:$I,6,FALSE)</f>
        <v>Fort Worth</v>
      </c>
      <c r="P767" t="str">
        <f>VLOOKUP(orders[[#This Row],[Customer ID]],'Customer Info'!$A:$I,7,FALSE)</f>
        <v>United States</v>
      </c>
      <c r="Q767">
        <f>VLOOKUP(orders[[#This Row],[Customer ID]],'Customer Info'!$A:$I,8,FALSE)</f>
        <v>76129</v>
      </c>
      <c r="R767" s="2" t="str">
        <f>VLOOKUP(orders[[#This Row],[Customer ID]],'Customer Info'!$A:$I,9,FALSE)</f>
        <v>No</v>
      </c>
    </row>
    <row r="768" spans="1:18" x14ac:dyDescent="0.2">
      <c r="A768" s="1" t="s">
        <v>1490</v>
      </c>
      <c r="B768" s="3">
        <v>43797</v>
      </c>
      <c r="C768" t="s">
        <v>1491</v>
      </c>
      <c r="D768" t="s">
        <v>209</v>
      </c>
      <c r="E768">
        <v>6</v>
      </c>
      <c r="F768" s="1" t="s">
        <v>6198</v>
      </c>
      <c r="G768" t="s">
        <v>6199</v>
      </c>
      <c r="H768">
        <v>2.5</v>
      </c>
      <c r="I768">
        <v>29.784999999999997</v>
      </c>
      <c r="J768" s="2">
        <v>178.70999999999998</v>
      </c>
      <c r="K768" t="str">
        <f>VLOOKUP(orders[[#This Row],[Customer ID]],'Customer Info'!$A:$I,2,FALSE)</f>
        <v>Bobby Folomkin</v>
      </c>
      <c r="L768" t="str">
        <f>IF(VLOOKUP(orders[[#This Row],[Customer ID]],'Customer Info'!$A:$I,3,FALSE)=0, "N/A", VLOOKUP(orders[[#This Row],[Customer ID]],'Customer Info'!$A:$I,3,FALSE))</f>
        <v>bfolomkinl8@yolasite.com</v>
      </c>
      <c r="M768" t="str">
        <f>IF(VLOOKUP(orders[[#This Row],[Customer ID]],'Customer Info'!$A:$I,4,FALSE)=0, "N/A", VLOOKUP(orders[[#This Row],[Customer ID]],'Customer Info'!$A:$I,4,FALSE))</f>
        <v>+1 (701) 278-8412</v>
      </c>
      <c r="N768" t="str">
        <f>VLOOKUP(orders[[#This Row],[Customer ID]],'Customer Info'!$A:$I,5,FALSE)</f>
        <v>2676 Alpine Lane</v>
      </c>
      <c r="O768" t="str">
        <f>VLOOKUP(orders[[#This Row],[Customer ID]],'Customer Info'!$A:$I,6,FALSE)</f>
        <v>Fargo</v>
      </c>
      <c r="P768" t="str">
        <f>VLOOKUP(orders[[#This Row],[Customer ID]],'Customer Info'!$A:$I,7,FALSE)</f>
        <v>United States</v>
      </c>
      <c r="Q768">
        <f>VLOOKUP(orders[[#This Row],[Customer ID]],'Customer Info'!$A:$I,8,FALSE)</f>
        <v>58122</v>
      </c>
      <c r="R768" s="2" t="str">
        <f>VLOOKUP(orders[[#This Row],[Customer ID]],'Customer Info'!$A:$I,9,FALSE)</f>
        <v>Yes</v>
      </c>
    </row>
    <row r="769" spans="1:18" x14ac:dyDescent="0.2">
      <c r="A769" s="1" t="s">
        <v>1492</v>
      </c>
      <c r="B769" s="3">
        <v>43667</v>
      </c>
      <c r="C769" t="s">
        <v>1493</v>
      </c>
      <c r="D769" t="s">
        <v>7</v>
      </c>
      <c r="E769">
        <v>6</v>
      </c>
      <c r="F769" s="1" t="s">
        <v>6196</v>
      </c>
      <c r="G769" t="s">
        <v>6197</v>
      </c>
      <c r="H769">
        <v>1</v>
      </c>
      <c r="I769">
        <v>9.9499999999999993</v>
      </c>
      <c r="J769" s="2">
        <v>59.699999999999996</v>
      </c>
      <c r="K769" t="str">
        <f>VLOOKUP(orders[[#This Row],[Customer ID]],'Customer Info'!$A:$I,2,FALSE)</f>
        <v>Rafferty Pursglove</v>
      </c>
      <c r="L769" t="str">
        <f>IF(VLOOKUP(orders[[#This Row],[Customer ID]],'Customer Info'!$A:$I,3,FALSE)=0, "N/A", VLOOKUP(orders[[#This Row],[Customer ID]],'Customer Info'!$A:$I,3,FALSE))</f>
        <v>rpursglovel9@biblegateway.com</v>
      </c>
      <c r="M769" t="str">
        <f>IF(VLOOKUP(orders[[#This Row],[Customer ID]],'Customer Info'!$A:$I,4,FALSE)=0, "N/A", VLOOKUP(orders[[#This Row],[Customer ID]],'Customer Info'!$A:$I,4,FALSE))</f>
        <v>+1 (214) 813-8745</v>
      </c>
      <c r="N769" t="str">
        <f>VLOOKUP(orders[[#This Row],[Customer ID]],'Customer Info'!$A:$I,5,FALSE)</f>
        <v>4 Buena Vista Circle</v>
      </c>
      <c r="O769" t="str">
        <f>VLOOKUP(orders[[#This Row],[Customer ID]],'Customer Info'!$A:$I,6,FALSE)</f>
        <v>Garland</v>
      </c>
      <c r="P769" t="str">
        <f>VLOOKUP(orders[[#This Row],[Customer ID]],'Customer Info'!$A:$I,7,FALSE)</f>
        <v>United States</v>
      </c>
      <c r="Q769">
        <f>VLOOKUP(orders[[#This Row],[Customer ID]],'Customer Info'!$A:$I,8,FALSE)</f>
        <v>75044</v>
      </c>
      <c r="R769" s="2" t="str">
        <f>VLOOKUP(orders[[#This Row],[Customer ID]],'Customer Info'!$A:$I,9,FALSE)</f>
        <v>Yes</v>
      </c>
    </row>
    <row r="770" spans="1:18" x14ac:dyDescent="0.2">
      <c r="A770" s="1" t="s">
        <v>1492</v>
      </c>
      <c r="B770" s="3">
        <v>43667</v>
      </c>
      <c r="C770" t="s">
        <v>1493</v>
      </c>
      <c r="D770" t="s">
        <v>197</v>
      </c>
      <c r="E770">
        <v>2</v>
      </c>
      <c r="F770" s="1" t="s">
        <v>6198</v>
      </c>
      <c r="G770" t="s">
        <v>6199</v>
      </c>
      <c r="H770">
        <v>0.5</v>
      </c>
      <c r="I770">
        <v>7.77</v>
      </c>
      <c r="J770" s="2">
        <v>15.54</v>
      </c>
      <c r="K770" t="str">
        <f>VLOOKUP(orders[[#This Row],[Customer ID]],'Customer Info'!$A:$I,2,FALSE)</f>
        <v>Rafferty Pursglove</v>
      </c>
      <c r="L770" t="str">
        <f>IF(VLOOKUP(orders[[#This Row],[Customer ID]],'Customer Info'!$A:$I,3,FALSE)=0, "N/A", VLOOKUP(orders[[#This Row],[Customer ID]],'Customer Info'!$A:$I,3,FALSE))</f>
        <v>rpursglovel9@biblegateway.com</v>
      </c>
      <c r="M770" t="str">
        <f>IF(VLOOKUP(orders[[#This Row],[Customer ID]],'Customer Info'!$A:$I,4,FALSE)=0, "N/A", VLOOKUP(orders[[#This Row],[Customer ID]],'Customer Info'!$A:$I,4,FALSE))</f>
        <v>+1 (214) 813-8745</v>
      </c>
      <c r="N770" t="str">
        <f>VLOOKUP(orders[[#This Row],[Customer ID]],'Customer Info'!$A:$I,5,FALSE)</f>
        <v>4 Buena Vista Circle</v>
      </c>
      <c r="O770" t="str">
        <f>VLOOKUP(orders[[#This Row],[Customer ID]],'Customer Info'!$A:$I,6,FALSE)</f>
        <v>Garland</v>
      </c>
      <c r="P770" t="str">
        <f>VLOOKUP(orders[[#This Row],[Customer ID]],'Customer Info'!$A:$I,7,FALSE)</f>
        <v>United States</v>
      </c>
      <c r="Q770">
        <f>VLOOKUP(orders[[#This Row],[Customer ID]],'Customer Info'!$A:$I,8,FALSE)</f>
        <v>75044</v>
      </c>
      <c r="R770" s="2" t="str">
        <f>VLOOKUP(orders[[#This Row],[Customer ID]],'Customer Info'!$A:$I,9,FALSE)</f>
        <v>Yes</v>
      </c>
    </row>
    <row r="771" spans="1:18" x14ac:dyDescent="0.2">
      <c r="A771" s="1" t="s">
        <v>1494</v>
      </c>
      <c r="B771" s="3">
        <v>44267</v>
      </c>
      <c r="C771" t="s">
        <v>1473</v>
      </c>
      <c r="D771" t="s">
        <v>209</v>
      </c>
      <c r="E771">
        <v>3</v>
      </c>
      <c r="F771" s="1" t="s">
        <v>6198</v>
      </c>
      <c r="G771" t="s">
        <v>6199</v>
      </c>
      <c r="H771">
        <v>2.5</v>
      </c>
      <c r="I771">
        <v>29.784999999999997</v>
      </c>
      <c r="J771" s="2">
        <v>89.35499999999999</v>
      </c>
      <c r="K771" t="str">
        <f>VLOOKUP(orders[[#This Row],[Customer ID]],'Customer Info'!$A:$I,2,FALSE)</f>
        <v>Foster Constance</v>
      </c>
      <c r="L771" t="str">
        <f>IF(VLOOKUP(orders[[#This Row],[Customer ID]],'Customer Info'!$A:$I,3,FALSE)=0, "N/A", VLOOKUP(orders[[#This Row],[Customer ID]],'Customer Info'!$A:$I,3,FALSE))</f>
        <v>fconstancekz@ifeng.com</v>
      </c>
      <c r="M771" t="str">
        <f>IF(VLOOKUP(orders[[#This Row],[Customer ID]],'Customer Info'!$A:$I,4,FALSE)=0, "N/A", VLOOKUP(orders[[#This Row],[Customer ID]],'Customer Info'!$A:$I,4,FALSE))</f>
        <v>+1 (214) 388-6754</v>
      </c>
      <c r="N771" t="str">
        <f>VLOOKUP(orders[[#This Row],[Customer ID]],'Customer Info'!$A:$I,5,FALSE)</f>
        <v>2236 Mitchell Trail</v>
      </c>
      <c r="O771" t="str">
        <f>VLOOKUP(orders[[#This Row],[Customer ID]],'Customer Info'!$A:$I,6,FALSE)</f>
        <v>Dallas</v>
      </c>
      <c r="P771" t="str">
        <f>VLOOKUP(orders[[#This Row],[Customer ID]],'Customer Info'!$A:$I,7,FALSE)</f>
        <v>United States</v>
      </c>
      <c r="Q771">
        <f>VLOOKUP(orders[[#This Row],[Customer ID]],'Customer Info'!$A:$I,8,FALSE)</f>
        <v>75287</v>
      </c>
      <c r="R771" s="2" t="str">
        <f>VLOOKUP(orders[[#This Row],[Customer ID]],'Customer Info'!$A:$I,9,FALSE)</f>
        <v>No</v>
      </c>
    </row>
    <row r="772" spans="1:18" x14ac:dyDescent="0.2">
      <c r="A772" s="1" t="s">
        <v>1495</v>
      </c>
      <c r="B772" s="3">
        <v>44562</v>
      </c>
      <c r="C772" t="s">
        <v>1473</v>
      </c>
      <c r="D772" t="s">
        <v>194</v>
      </c>
      <c r="E772">
        <v>2</v>
      </c>
      <c r="F772" s="1" t="s">
        <v>6196</v>
      </c>
      <c r="G772" t="s">
        <v>6199</v>
      </c>
      <c r="H772">
        <v>1</v>
      </c>
      <c r="I772">
        <v>11.95</v>
      </c>
      <c r="J772" s="2">
        <v>23.9</v>
      </c>
      <c r="K772" t="str">
        <f>VLOOKUP(orders[[#This Row],[Customer ID]],'Customer Info'!$A:$I,2,FALSE)</f>
        <v>Foster Constance</v>
      </c>
      <c r="L772" t="str">
        <f>IF(VLOOKUP(orders[[#This Row],[Customer ID]],'Customer Info'!$A:$I,3,FALSE)=0, "N/A", VLOOKUP(orders[[#This Row],[Customer ID]],'Customer Info'!$A:$I,3,FALSE))</f>
        <v>fconstancekz@ifeng.com</v>
      </c>
      <c r="M772" t="str">
        <f>IF(VLOOKUP(orders[[#This Row],[Customer ID]],'Customer Info'!$A:$I,4,FALSE)=0, "N/A", VLOOKUP(orders[[#This Row],[Customer ID]],'Customer Info'!$A:$I,4,FALSE))</f>
        <v>+1 (214) 388-6754</v>
      </c>
      <c r="N772" t="str">
        <f>VLOOKUP(orders[[#This Row],[Customer ID]],'Customer Info'!$A:$I,5,FALSE)</f>
        <v>2236 Mitchell Trail</v>
      </c>
      <c r="O772" t="str">
        <f>VLOOKUP(orders[[#This Row],[Customer ID]],'Customer Info'!$A:$I,6,FALSE)</f>
        <v>Dallas</v>
      </c>
      <c r="P772" t="str">
        <f>VLOOKUP(orders[[#This Row],[Customer ID]],'Customer Info'!$A:$I,7,FALSE)</f>
        <v>United States</v>
      </c>
      <c r="Q772">
        <f>VLOOKUP(orders[[#This Row],[Customer ID]],'Customer Info'!$A:$I,8,FALSE)</f>
        <v>75287</v>
      </c>
      <c r="R772" s="2" t="str">
        <f>VLOOKUP(orders[[#This Row],[Customer ID]],'Customer Info'!$A:$I,9,FALSE)</f>
        <v>No</v>
      </c>
    </row>
    <row r="773" spans="1:18" x14ac:dyDescent="0.2">
      <c r="A773" s="1" t="s">
        <v>1496</v>
      </c>
      <c r="B773" s="3">
        <v>43912</v>
      </c>
      <c r="C773" t="s">
        <v>1497</v>
      </c>
      <c r="D773" t="s">
        <v>46</v>
      </c>
      <c r="E773">
        <v>6</v>
      </c>
      <c r="F773" s="1" t="s">
        <v>6196</v>
      </c>
      <c r="G773" t="s">
        <v>6197</v>
      </c>
      <c r="H773">
        <v>2.5</v>
      </c>
      <c r="I773">
        <v>22.884999999999998</v>
      </c>
      <c r="J773" s="2">
        <v>137.31</v>
      </c>
      <c r="K773" t="str">
        <f>VLOOKUP(orders[[#This Row],[Customer ID]],'Customer Info'!$A:$I,2,FALSE)</f>
        <v>Dalia Eburah</v>
      </c>
      <c r="L773" t="str">
        <f>IF(VLOOKUP(orders[[#This Row],[Customer ID]],'Customer Info'!$A:$I,3,FALSE)=0, "N/A", VLOOKUP(orders[[#This Row],[Customer ID]],'Customer Info'!$A:$I,3,FALSE))</f>
        <v>deburahld@google.co.jp</v>
      </c>
      <c r="M773" t="str">
        <f>IF(VLOOKUP(orders[[#This Row],[Customer ID]],'Customer Info'!$A:$I,4,FALSE)=0, "N/A", VLOOKUP(orders[[#This Row],[Customer ID]],'Customer Info'!$A:$I,4,FALSE))</f>
        <v>+44 (607) 596-3921</v>
      </c>
      <c r="N773" t="str">
        <f>VLOOKUP(orders[[#This Row],[Customer ID]],'Customer Info'!$A:$I,5,FALSE)</f>
        <v>23 Summerview Place</v>
      </c>
      <c r="O773" t="str">
        <f>VLOOKUP(orders[[#This Row],[Customer ID]],'Customer Info'!$A:$I,6,FALSE)</f>
        <v>Birmingham</v>
      </c>
      <c r="P773" t="str">
        <f>VLOOKUP(orders[[#This Row],[Customer ID]],'Customer Info'!$A:$I,7,FALSE)</f>
        <v>United Kingdom</v>
      </c>
      <c r="Q773" t="str">
        <f>VLOOKUP(orders[[#This Row],[Customer ID]],'Customer Info'!$A:$I,8,FALSE)</f>
        <v>B12</v>
      </c>
      <c r="R773" s="2" t="str">
        <f>VLOOKUP(orders[[#This Row],[Customer ID]],'Customer Info'!$A:$I,9,FALSE)</f>
        <v>No</v>
      </c>
    </row>
    <row r="774" spans="1:18" x14ac:dyDescent="0.2">
      <c r="A774" s="1" t="s">
        <v>1498</v>
      </c>
      <c r="B774" s="3">
        <v>44092</v>
      </c>
      <c r="C774" t="s">
        <v>1499</v>
      </c>
      <c r="D774" t="s">
        <v>32</v>
      </c>
      <c r="E774">
        <v>1</v>
      </c>
      <c r="F774" s="1" t="s">
        <v>6198</v>
      </c>
      <c r="G774" t="s">
        <v>6202</v>
      </c>
      <c r="H774">
        <v>1</v>
      </c>
      <c r="I774">
        <v>9.9499999999999993</v>
      </c>
      <c r="J774" s="2">
        <v>9.9499999999999993</v>
      </c>
      <c r="K774" t="str">
        <f>VLOOKUP(orders[[#This Row],[Customer ID]],'Customer Info'!$A:$I,2,FALSE)</f>
        <v>Martie Brimilcombe</v>
      </c>
      <c r="L774" t="str">
        <f>IF(VLOOKUP(orders[[#This Row],[Customer ID]],'Customer Info'!$A:$I,3,FALSE)=0, "N/A", VLOOKUP(orders[[#This Row],[Customer ID]],'Customer Info'!$A:$I,3,FALSE))</f>
        <v>mbrimilcombele@cnn.com</v>
      </c>
      <c r="M774" t="str">
        <f>IF(VLOOKUP(orders[[#This Row],[Customer ID]],'Customer Info'!$A:$I,4,FALSE)=0, "N/A", VLOOKUP(orders[[#This Row],[Customer ID]],'Customer Info'!$A:$I,4,FALSE))</f>
        <v>N/A</v>
      </c>
      <c r="N774" t="str">
        <f>VLOOKUP(orders[[#This Row],[Customer ID]],'Customer Info'!$A:$I,5,FALSE)</f>
        <v>2260 Kinsman Junction</v>
      </c>
      <c r="O774" t="str">
        <f>VLOOKUP(orders[[#This Row],[Customer ID]],'Customer Info'!$A:$I,6,FALSE)</f>
        <v>Springfield</v>
      </c>
      <c r="P774" t="str">
        <f>VLOOKUP(orders[[#This Row],[Customer ID]],'Customer Info'!$A:$I,7,FALSE)</f>
        <v>United States</v>
      </c>
      <c r="Q774">
        <f>VLOOKUP(orders[[#This Row],[Customer ID]],'Customer Info'!$A:$I,8,FALSE)</f>
        <v>22156</v>
      </c>
      <c r="R774" s="2" t="str">
        <f>VLOOKUP(orders[[#This Row],[Customer ID]],'Customer Info'!$A:$I,9,FALSE)</f>
        <v>No</v>
      </c>
    </row>
    <row r="775" spans="1:18" x14ac:dyDescent="0.2">
      <c r="A775" s="1" t="s">
        <v>1500</v>
      </c>
      <c r="B775" s="3">
        <v>43468</v>
      </c>
      <c r="C775" t="s">
        <v>1501</v>
      </c>
      <c r="D775" t="s">
        <v>162</v>
      </c>
      <c r="E775">
        <v>3</v>
      </c>
      <c r="F775" s="1" t="s">
        <v>6196</v>
      </c>
      <c r="G775" t="s">
        <v>6199</v>
      </c>
      <c r="H775">
        <v>0.5</v>
      </c>
      <c r="I775">
        <v>7.169999999999999</v>
      </c>
      <c r="J775" s="2">
        <v>21.509999999999998</v>
      </c>
      <c r="K775" t="str">
        <f>VLOOKUP(orders[[#This Row],[Customer ID]],'Customer Info'!$A:$I,2,FALSE)</f>
        <v>Suzanna Bollam</v>
      </c>
      <c r="L775" t="str">
        <f>IF(VLOOKUP(orders[[#This Row],[Customer ID]],'Customer Info'!$A:$I,3,FALSE)=0, "N/A", VLOOKUP(orders[[#This Row],[Customer ID]],'Customer Info'!$A:$I,3,FALSE))</f>
        <v>sbollamlf@list-manage.com</v>
      </c>
      <c r="M775" t="str">
        <f>IF(VLOOKUP(orders[[#This Row],[Customer ID]],'Customer Info'!$A:$I,4,FALSE)=0, "N/A", VLOOKUP(orders[[#This Row],[Customer ID]],'Customer Info'!$A:$I,4,FALSE))</f>
        <v>+1 (303) 746-0415</v>
      </c>
      <c r="N775" t="str">
        <f>VLOOKUP(orders[[#This Row],[Customer ID]],'Customer Info'!$A:$I,5,FALSE)</f>
        <v>5 Buhler Center</v>
      </c>
      <c r="O775" t="str">
        <f>VLOOKUP(orders[[#This Row],[Customer ID]],'Customer Info'!$A:$I,6,FALSE)</f>
        <v>Littleton</v>
      </c>
      <c r="P775" t="str">
        <f>VLOOKUP(orders[[#This Row],[Customer ID]],'Customer Info'!$A:$I,7,FALSE)</f>
        <v>United States</v>
      </c>
      <c r="Q775">
        <f>VLOOKUP(orders[[#This Row],[Customer ID]],'Customer Info'!$A:$I,8,FALSE)</f>
        <v>80126</v>
      </c>
      <c r="R775" s="2" t="str">
        <f>VLOOKUP(orders[[#This Row],[Customer ID]],'Customer Info'!$A:$I,9,FALSE)</f>
        <v>No</v>
      </c>
    </row>
    <row r="776" spans="1:18" x14ac:dyDescent="0.2">
      <c r="A776" s="1" t="s">
        <v>1502</v>
      </c>
      <c r="B776" s="3">
        <v>44468</v>
      </c>
      <c r="C776" t="s">
        <v>1503</v>
      </c>
      <c r="D776" t="s">
        <v>14</v>
      </c>
      <c r="E776">
        <v>6</v>
      </c>
      <c r="F776" s="1" t="s">
        <v>6200</v>
      </c>
      <c r="G776" t="s">
        <v>6197</v>
      </c>
      <c r="H776">
        <v>1</v>
      </c>
      <c r="I776">
        <v>13.75</v>
      </c>
      <c r="J776" s="2">
        <v>82.5</v>
      </c>
      <c r="K776" t="str">
        <f>VLOOKUP(orders[[#This Row],[Customer ID]],'Customer Info'!$A:$I,2,FALSE)</f>
        <v>Mellisa Mebes</v>
      </c>
      <c r="L776" t="str">
        <f>IF(VLOOKUP(orders[[#This Row],[Customer ID]],'Customer Info'!$A:$I,3,FALSE)=0, "N/A", VLOOKUP(orders[[#This Row],[Customer ID]],'Customer Info'!$A:$I,3,FALSE))</f>
        <v>N/A</v>
      </c>
      <c r="M776" t="str">
        <f>IF(VLOOKUP(orders[[#This Row],[Customer ID]],'Customer Info'!$A:$I,4,FALSE)=0, "N/A", VLOOKUP(orders[[#This Row],[Customer ID]],'Customer Info'!$A:$I,4,FALSE))</f>
        <v>+1 (410) 273-2348</v>
      </c>
      <c r="N776" t="str">
        <f>VLOOKUP(orders[[#This Row],[Customer ID]],'Customer Info'!$A:$I,5,FALSE)</f>
        <v>803 Crest Line Parkway</v>
      </c>
      <c r="O776" t="str">
        <f>VLOOKUP(orders[[#This Row],[Customer ID]],'Customer Info'!$A:$I,6,FALSE)</f>
        <v>Baltimore</v>
      </c>
      <c r="P776" t="str">
        <f>VLOOKUP(orders[[#This Row],[Customer ID]],'Customer Info'!$A:$I,7,FALSE)</f>
        <v>United States</v>
      </c>
      <c r="Q776">
        <f>VLOOKUP(orders[[#This Row],[Customer ID]],'Customer Info'!$A:$I,8,FALSE)</f>
        <v>21275</v>
      </c>
      <c r="R776" s="2" t="str">
        <f>VLOOKUP(orders[[#This Row],[Customer ID]],'Customer Info'!$A:$I,9,FALSE)</f>
        <v>No</v>
      </c>
    </row>
    <row r="777" spans="1:18" x14ac:dyDescent="0.2">
      <c r="A777" s="1" t="s">
        <v>1504</v>
      </c>
      <c r="B777" s="3">
        <v>44488</v>
      </c>
      <c r="C777" t="s">
        <v>1505</v>
      </c>
      <c r="D777" t="s">
        <v>82</v>
      </c>
      <c r="E777">
        <v>2</v>
      </c>
      <c r="F777" s="1" t="s">
        <v>6201</v>
      </c>
      <c r="G777" t="s">
        <v>6197</v>
      </c>
      <c r="H777">
        <v>0.2</v>
      </c>
      <c r="I777">
        <v>4.3650000000000002</v>
      </c>
      <c r="J777" s="2">
        <v>8.73</v>
      </c>
      <c r="K777" t="str">
        <f>VLOOKUP(orders[[#This Row],[Customer ID]],'Customer Info'!$A:$I,2,FALSE)</f>
        <v>Alva Filipczak</v>
      </c>
      <c r="L777" t="str">
        <f>IF(VLOOKUP(orders[[#This Row],[Customer ID]],'Customer Info'!$A:$I,3,FALSE)=0, "N/A", VLOOKUP(orders[[#This Row],[Customer ID]],'Customer Info'!$A:$I,3,FALSE))</f>
        <v>afilipczaklh@ning.com</v>
      </c>
      <c r="M777" t="str">
        <f>IF(VLOOKUP(orders[[#This Row],[Customer ID]],'Customer Info'!$A:$I,4,FALSE)=0, "N/A", VLOOKUP(orders[[#This Row],[Customer ID]],'Customer Info'!$A:$I,4,FALSE))</f>
        <v>+353 (176) 447-3656</v>
      </c>
      <c r="N777" t="str">
        <f>VLOOKUP(orders[[#This Row],[Customer ID]],'Customer Info'!$A:$I,5,FALSE)</f>
        <v>4847 Vera Crossing</v>
      </c>
      <c r="O777" t="str">
        <f>VLOOKUP(orders[[#This Row],[Customer ID]],'Customer Info'!$A:$I,6,FALSE)</f>
        <v>Moycullen</v>
      </c>
      <c r="P777" t="str">
        <f>VLOOKUP(orders[[#This Row],[Customer ID]],'Customer Info'!$A:$I,7,FALSE)</f>
        <v>Ireland</v>
      </c>
      <c r="Q777" t="str">
        <f>VLOOKUP(orders[[#This Row],[Customer ID]],'Customer Info'!$A:$I,8,FALSE)</f>
        <v>A41</v>
      </c>
      <c r="R777" s="2" t="str">
        <f>VLOOKUP(orders[[#This Row],[Customer ID]],'Customer Info'!$A:$I,9,FALSE)</f>
        <v>No</v>
      </c>
    </row>
    <row r="778" spans="1:18" x14ac:dyDescent="0.2">
      <c r="A778" s="1" t="s">
        <v>1506</v>
      </c>
      <c r="B778" s="3">
        <v>44756</v>
      </c>
      <c r="C778" t="s">
        <v>1507</v>
      </c>
      <c r="D778" t="s">
        <v>7</v>
      </c>
      <c r="E778">
        <v>2</v>
      </c>
      <c r="F778" s="1" t="s">
        <v>6196</v>
      </c>
      <c r="G778" t="s">
        <v>6197</v>
      </c>
      <c r="H778">
        <v>1</v>
      </c>
      <c r="I778">
        <v>9.9499999999999993</v>
      </c>
      <c r="J778" s="2">
        <v>19.899999999999999</v>
      </c>
      <c r="K778" t="str">
        <f>VLOOKUP(orders[[#This Row],[Customer ID]],'Customer Info'!$A:$I,2,FALSE)</f>
        <v>Dorette Hinemoor</v>
      </c>
      <c r="L778" t="str">
        <f>IF(VLOOKUP(orders[[#This Row],[Customer ID]],'Customer Info'!$A:$I,3,FALSE)=0, "N/A", VLOOKUP(orders[[#This Row],[Customer ID]],'Customer Info'!$A:$I,3,FALSE))</f>
        <v>N/A</v>
      </c>
      <c r="M778" t="str">
        <f>IF(VLOOKUP(orders[[#This Row],[Customer ID]],'Customer Info'!$A:$I,4,FALSE)=0, "N/A", VLOOKUP(orders[[#This Row],[Customer ID]],'Customer Info'!$A:$I,4,FALSE))</f>
        <v>+1 (754) 336-4224</v>
      </c>
      <c r="N778" t="str">
        <f>VLOOKUP(orders[[#This Row],[Customer ID]],'Customer Info'!$A:$I,5,FALSE)</f>
        <v>121 Union Point</v>
      </c>
      <c r="O778" t="str">
        <f>VLOOKUP(orders[[#This Row],[Customer ID]],'Customer Info'!$A:$I,6,FALSE)</f>
        <v>Fort Lauderdale</v>
      </c>
      <c r="P778" t="str">
        <f>VLOOKUP(orders[[#This Row],[Customer ID]],'Customer Info'!$A:$I,7,FALSE)</f>
        <v>United States</v>
      </c>
      <c r="Q778">
        <f>VLOOKUP(orders[[#This Row],[Customer ID]],'Customer Info'!$A:$I,8,FALSE)</f>
        <v>33345</v>
      </c>
      <c r="R778" s="2" t="str">
        <f>VLOOKUP(orders[[#This Row],[Customer ID]],'Customer Info'!$A:$I,9,FALSE)</f>
        <v>Yes</v>
      </c>
    </row>
    <row r="779" spans="1:18" x14ac:dyDescent="0.2">
      <c r="A779" s="1" t="s">
        <v>1508</v>
      </c>
      <c r="B779" s="3">
        <v>44396</v>
      </c>
      <c r="C779" t="s">
        <v>1509</v>
      </c>
      <c r="D779" t="s">
        <v>181</v>
      </c>
      <c r="E779">
        <v>2</v>
      </c>
      <c r="F779" s="1" t="s">
        <v>6200</v>
      </c>
      <c r="G779" t="s">
        <v>6199</v>
      </c>
      <c r="H779">
        <v>0.5</v>
      </c>
      <c r="I779">
        <v>8.91</v>
      </c>
      <c r="J779" s="2">
        <v>17.82</v>
      </c>
      <c r="K779" t="str">
        <f>VLOOKUP(orders[[#This Row],[Customer ID]],'Customer Info'!$A:$I,2,FALSE)</f>
        <v>Rhetta Elnaugh</v>
      </c>
      <c r="L779" t="str">
        <f>IF(VLOOKUP(orders[[#This Row],[Customer ID]],'Customer Info'!$A:$I,3,FALSE)=0, "N/A", VLOOKUP(orders[[#This Row],[Customer ID]],'Customer Info'!$A:$I,3,FALSE))</f>
        <v>relnaughlj@comsenz.com</v>
      </c>
      <c r="M779" t="str">
        <f>IF(VLOOKUP(orders[[#This Row],[Customer ID]],'Customer Info'!$A:$I,4,FALSE)=0, "N/A", VLOOKUP(orders[[#This Row],[Customer ID]],'Customer Info'!$A:$I,4,FALSE))</f>
        <v>+1 (619) 728-2474</v>
      </c>
      <c r="N779" t="str">
        <f>VLOOKUP(orders[[#This Row],[Customer ID]],'Customer Info'!$A:$I,5,FALSE)</f>
        <v>48 Randy Street</v>
      </c>
      <c r="O779" t="str">
        <f>VLOOKUP(orders[[#This Row],[Customer ID]],'Customer Info'!$A:$I,6,FALSE)</f>
        <v>San Diego</v>
      </c>
      <c r="P779" t="str">
        <f>VLOOKUP(orders[[#This Row],[Customer ID]],'Customer Info'!$A:$I,7,FALSE)</f>
        <v>United States</v>
      </c>
      <c r="Q779">
        <f>VLOOKUP(orders[[#This Row],[Customer ID]],'Customer Info'!$A:$I,8,FALSE)</f>
        <v>92191</v>
      </c>
      <c r="R779" s="2" t="str">
        <f>VLOOKUP(orders[[#This Row],[Customer ID]],'Customer Info'!$A:$I,9,FALSE)</f>
        <v>Yes</v>
      </c>
    </row>
    <row r="780" spans="1:18" x14ac:dyDescent="0.2">
      <c r="A780" s="1" t="s">
        <v>1510</v>
      </c>
      <c r="B780" s="3">
        <v>44540</v>
      </c>
      <c r="C780" t="s">
        <v>1511</v>
      </c>
      <c r="D780" t="s">
        <v>72</v>
      </c>
      <c r="E780">
        <v>3</v>
      </c>
      <c r="F780" s="1" t="s">
        <v>6198</v>
      </c>
      <c r="G780" t="s">
        <v>6197</v>
      </c>
      <c r="H780">
        <v>0.5</v>
      </c>
      <c r="I780">
        <v>6.75</v>
      </c>
      <c r="J780" s="2">
        <v>20.25</v>
      </c>
      <c r="K780" t="str">
        <f>VLOOKUP(orders[[#This Row],[Customer ID]],'Customer Info'!$A:$I,2,FALSE)</f>
        <v>Jule Deehan</v>
      </c>
      <c r="L780" t="str">
        <f>IF(VLOOKUP(orders[[#This Row],[Customer ID]],'Customer Info'!$A:$I,3,FALSE)=0, "N/A", VLOOKUP(orders[[#This Row],[Customer ID]],'Customer Info'!$A:$I,3,FALSE))</f>
        <v>jdeehanlk@about.me</v>
      </c>
      <c r="M780" t="str">
        <f>IF(VLOOKUP(orders[[#This Row],[Customer ID]],'Customer Info'!$A:$I,4,FALSE)=0, "N/A", VLOOKUP(orders[[#This Row],[Customer ID]],'Customer Info'!$A:$I,4,FALSE))</f>
        <v>+1 (972) 327-1194</v>
      </c>
      <c r="N780" t="str">
        <f>VLOOKUP(orders[[#This Row],[Customer ID]],'Customer Info'!$A:$I,5,FALSE)</f>
        <v>11217 Maywood Terrace</v>
      </c>
      <c r="O780" t="str">
        <f>VLOOKUP(orders[[#This Row],[Customer ID]],'Customer Info'!$A:$I,6,FALSE)</f>
        <v>Dallas</v>
      </c>
      <c r="P780" t="str">
        <f>VLOOKUP(orders[[#This Row],[Customer ID]],'Customer Info'!$A:$I,7,FALSE)</f>
        <v>United States</v>
      </c>
      <c r="Q780">
        <f>VLOOKUP(orders[[#This Row],[Customer ID]],'Customer Info'!$A:$I,8,FALSE)</f>
        <v>75216</v>
      </c>
      <c r="R780" s="2" t="str">
        <f>VLOOKUP(orders[[#This Row],[Customer ID]],'Customer Info'!$A:$I,9,FALSE)</f>
        <v>No</v>
      </c>
    </row>
    <row r="781" spans="1:18" x14ac:dyDescent="0.2">
      <c r="A781" s="1" t="s">
        <v>1512</v>
      </c>
      <c r="B781" s="3">
        <v>43541</v>
      </c>
      <c r="C781" t="s">
        <v>1513</v>
      </c>
      <c r="D781" t="s">
        <v>209</v>
      </c>
      <c r="E781">
        <v>2</v>
      </c>
      <c r="F781" s="1" t="s">
        <v>6198</v>
      </c>
      <c r="G781" t="s">
        <v>6199</v>
      </c>
      <c r="H781">
        <v>2.5</v>
      </c>
      <c r="I781">
        <v>29.784999999999997</v>
      </c>
      <c r="J781" s="2">
        <v>59.569999999999993</v>
      </c>
      <c r="K781" t="str">
        <f>VLOOKUP(orders[[#This Row],[Customer ID]],'Customer Info'!$A:$I,2,FALSE)</f>
        <v>Janella Eden</v>
      </c>
      <c r="L781" t="str">
        <f>IF(VLOOKUP(orders[[#This Row],[Customer ID]],'Customer Info'!$A:$I,3,FALSE)=0, "N/A", VLOOKUP(orders[[#This Row],[Customer ID]],'Customer Info'!$A:$I,3,FALSE))</f>
        <v>jedenll@e-recht24.de</v>
      </c>
      <c r="M781" t="str">
        <f>IF(VLOOKUP(orders[[#This Row],[Customer ID]],'Customer Info'!$A:$I,4,FALSE)=0, "N/A", VLOOKUP(orders[[#This Row],[Customer ID]],'Customer Info'!$A:$I,4,FALSE))</f>
        <v>N/A</v>
      </c>
      <c r="N781" t="str">
        <f>VLOOKUP(orders[[#This Row],[Customer ID]],'Customer Info'!$A:$I,5,FALSE)</f>
        <v>613 Merrick Way</v>
      </c>
      <c r="O781" t="str">
        <f>VLOOKUP(orders[[#This Row],[Customer ID]],'Customer Info'!$A:$I,6,FALSE)</f>
        <v>Joliet</v>
      </c>
      <c r="P781" t="str">
        <f>VLOOKUP(orders[[#This Row],[Customer ID]],'Customer Info'!$A:$I,7,FALSE)</f>
        <v>United States</v>
      </c>
      <c r="Q781">
        <f>VLOOKUP(orders[[#This Row],[Customer ID]],'Customer Info'!$A:$I,8,FALSE)</f>
        <v>60435</v>
      </c>
      <c r="R781" s="2" t="str">
        <f>VLOOKUP(orders[[#This Row],[Customer ID]],'Customer Info'!$A:$I,9,FALSE)</f>
        <v>No</v>
      </c>
    </row>
    <row r="782" spans="1:18" x14ac:dyDescent="0.2">
      <c r="A782" s="1" t="s">
        <v>1514</v>
      </c>
      <c r="B782" s="3">
        <v>43889</v>
      </c>
      <c r="C782" t="s">
        <v>1515</v>
      </c>
      <c r="D782" t="s">
        <v>88</v>
      </c>
      <c r="E782">
        <v>2</v>
      </c>
      <c r="F782" s="1" t="s">
        <v>6201</v>
      </c>
      <c r="G782" t="s">
        <v>6199</v>
      </c>
      <c r="H782">
        <v>0.5</v>
      </c>
      <c r="I782">
        <v>9.51</v>
      </c>
      <c r="J782" s="2">
        <v>19.02</v>
      </c>
      <c r="K782" t="str">
        <f>VLOOKUP(orders[[#This Row],[Customer ID]],'Customer Info'!$A:$I,2,FALSE)</f>
        <v>Cam Jewster</v>
      </c>
      <c r="L782" t="str">
        <f>IF(VLOOKUP(orders[[#This Row],[Customer ID]],'Customer Info'!$A:$I,3,FALSE)=0, "N/A", VLOOKUP(orders[[#This Row],[Customer ID]],'Customer Info'!$A:$I,3,FALSE))</f>
        <v>cjewsterlu@moonfruit.com</v>
      </c>
      <c r="M782" t="str">
        <f>IF(VLOOKUP(orders[[#This Row],[Customer ID]],'Customer Info'!$A:$I,4,FALSE)=0, "N/A", VLOOKUP(orders[[#This Row],[Customer ID]],'Customer Info'!$A:$I,4,FALSE))</f>
        <v>+1 (937) 925-7390</v>
      </c>
      <c r="N782" t="str">
        <f>VLOOKUP(orders[[#This Row],[Customer ID]],'Customer Info'!$A:$I,5,FALSE)</f>
        <v>24010 Sunnyside Drive</v>
      </c>
      <c r="O782" t="str">
        <f>VLOOKUP(orders[[#This Row],[Customer ID]],'Customer Info'!$A:$I,6,FALSE)</f>
        <v>Dayton</v>
      </c>
      <c r="P782" t="str">
        <f>VLOOKUP(orders[[#This Row],[Customer ID]],'Customer Info'!$A:$I,7,FALSE)</f>
        <v>United States</v>
      </c>
      <c r="Q782">
        <f>VLOOKUP(orders[[#This Row],[Customer ID]],'Customer Info'!$A:$I,8,FALSE)</f>
        <v>45426</v>
      </c>
      <c r="R782" s="2" t="str">
        <f>VLOOKUP(orders[[#This Row],[Customer ID]],'Customer Info'!$A:$I,9,FALSE)</f>
        <v>Yes</v>
      </c>
    </row>
    <row r="783" spans="1:18" x14ac:dyDescent="0.2">
      <c r="A783" s="1" t="s">
        <v>1516</v>
      </c>
      <c r="B783" s="3">
        <v>43985</v>
      </c>
      <c r="C783" t="s">
        <v>1517</v>
      </c>
      <c r="D783" t="s">
        <v>18</v>
      </c>
      <c r="E783">
        <v>6</v>
      </c>
      <c r="F783" s="1" t="s">
        <v>6201</v>
      </c>
      <c r="G783" t="s">
        <v>6202</v>
      </c>
      <c r="H783">
        <v>1</v>
      </c>
      <c r="I783">
        <v>12.95</v>
      </c>
      <c r="J783" s="2">
        <v>77.699999999999989</v>
      </c>
      <c r="K783" t="str">
        <f>VLOOKUP(orders[[#This Row],[Customer ID]],'Customer Info'!$A:$I,2,FALSE)</f>
        <v>Ugo Southerden</v>
      </c>
      <c r="L783" t="str">
        <f>IF(VLOOKUP(orders[[#This Row],[Customer ID]],'Customer Info'!$A:$I,3,FALSE)=0, "N/A", VLOOKUP(orders[[#This Row],[Customer ID]],'Customer Info'!$A:$I,3,FALSE))</f>
        <v>usoutherdenln@hao123.com</v>
      </c>
      <c r="M783" t="str">
        <f>IF(VLOOKUP(orders[[#This Row],[Customer ID]],'Customer Info'!$A:$I,4,FALSE)=0, "N/A", VLOOKUP(orders[[#This Row],[Customer ID]],'Customer Info'!$A:$I,4,FALSE))</f>
        <v>+1 (786) 490-0037</v>
      </c>
      <c r="N783" t="str">
        <f>VLOOKUP(orders[[#This Row],[Customer ID]],'Customer Info'!$A:$I,5,FALSE)</f>
        <v>63 Holmberg Avenue</v>
      </c>
      <c r="O783" t="str">
        <f>VLOOKUP(orders[[#This Row],[Customer ID]],'Customer Info'!$A:$I,6,FALSE)</f>
        <v>Clearwater</v>
      </c>
      <c r="P783" t="str">
        <f>VLOOKUP(orders[[#This Row],[Customer ID]],'Customer Info'!$A:$I,7,FALSE)</f>
        <v>United States</v>
      </c>
      <c r="Q783">
        <f>VLOOKUP(orders[[#This Row],[Customer ID]],'Customer Info'!$A:$I,8,FALSE)</f>
        <v>34620</v>
      </c>
      <c r="R783" s="2" t="str">
        <f>VLOOKUP(orders[[#This Row],[Customer ID]],'Customer Info'!$A:$I,9,FALSE)</f>
        <v>Yes</v>
      </c>
    </row>
    <row r="784" spans="1:18" x14ac:dyDescent="0.2">
      <c r="A784" s="1" t="s">
        <v>1518</v>
      </c>
      <c r="B784" s="3">
        <v>43883</v>
      </c>
      <c r="C784" t="s">
        <v>1519</v>
      </c>
      <c r="D784" t="s">
        <v>14</v>
      </c>
      <c r="E784">
        <v>3</v>
      </c>
      <c r="F784" s="1" t="s">
        <v>6200</v>
      </c>
      <c r="G784" t="s">
        <v>6197</v>
      </c>
      <c r="H784">
        <v>1</v>
      </c>
      <c r="I784">
        <v>13.75</v>
      </c>
      <c r="J784" s="2">
        <v>41.25</v>
      </c>
      <c r="K784" t="str">
        <f>VLOOKUP(orders[[#This Row],[Customer ID]],'Customer Info'!$A:$I,2,FALSE)</f>
        <v>Verne Dunkerley</v>
      </c>
      <c r="L784" t="str">
        <f>IF(VLOOKUP(orders[[#This Row],[Customer ID]],'Customer Info'!$A:$I,3,FALSE)=0, "N/A", VLOOKUP(orders[[#This Row],[Customer ID]],'Customer Info'!$A:$I,3,FALSE))</f>
        <v>N/A</v>
      </c>
      <c r="M784" t="str">
        <f>IF(VLOOKUP(orders[[#This Row],[Customer ID]],'Customer Info'!$A:$I,4,FALSE)=0, "N/A", VLOOKUP(orders[[#This Row],[Customer ID]],'Customer Info'!$A:$I,4,FALSE))</f>
        <v>+1 (763) 806-0186</v>
      </c>
      <c r="N784" t="str">
        <f>VLOOKUP(orders[[#This Row],[Customer ID]],'Customer Info'!$A:$I,5,FALSE)</f>
        <v>5770 Crest Line Place</v>
      </c>
      <c r="O784" t="str">
        <f>VLOOKUP(orders[[#This Row],[Customer ID]],'Customer Info'!$A:$I,6,FALSE)</f>
        <v>Minneapolis</v>
      </c>
      <c r="P784" t="str">
        <f>VLOOKUP(orders[[#This Row],[Customer ID]],'Customer Info'!$A:$I,7,FALSE)</f>
        <v>United States</v>
      </c>
      <c r="Q784">
        <f>VLOOKUP(orders[[#This Row],[Customer ID]],'Customer Info'!$A:$I,8,FALSE)</f>
        <v>55441</v>
      </c>
      <c r="R784" s="2" t="str">
        <f>VLOOKUP(orders[[#This Row],[Customer ID]],'Customer Info'!$A:$I,9,FALSE)</f>
        <v>No</v>
      </c>
    </row>
    <row r="785" spans="1:18" x14ac:dyDescent="0.2">
      <c r="A785" s="1" t="s">
        <v>1520</v>
      </c>
      <c r="B785" s="3">
        <v>43778</v>
      </c>
      <c r="C785" t="s">
        <v>1521</v>
      </c>
      <c r="D785" t="s">
        <v>109</v>
      </c>
      <c r="E785">
        <v>4</v>
      </c>
      <c r="F785" s="1" t="s">
        <v>6201</v>
      </c>
      <c r="G785" t="s">
        <v>6199</v>
      </c>
      <c r="H785">
        <v>2.5</v>
      </c>
      <c r="I785">
        <v>36.454999999999998</v>
      </c>
      <c r="J785" s="2">
        <v>145.82</v>
      </c>
      <c r="K785" t="str">
        <f>VLOOKUP(orders[[#This Row],[Customer ID]],'Customer Info'!$A:$I,2,FALSE)</f>
        <v>Lacee Burtenshaw</v>
      </c>
      <c r="L785" t="str">
        <f>IF(VLOOKUP(orders[[#This Row],[Customer ID]],'Customer Info'!$A:$I,3,FALSE)=0, "N/A", VLOOKUP(orders[[#This Row],[Customer ID]],'Customer Info'!$A:$I,3,FALSE))</f>
        <v>lburtenshawlp@shinystat.com</v>
      </c>
      <c r="M785" t="str">
        <f>IF(VLOOKUP(orders[[#This Row],[Customer ID]],'Customer Info'!$A:$I,4,FALSE)=0, "N/A", VLOOKUP(orders[[#This Row],[Customer ID]],'Customer Info'!$A:$I,4,FALSE))</f>
        <v>+1 (678) 536-4251</v>
      </c>
      <c r="N785" t="str">
        <f>VLOOKUP(orders[[#This Row],[Customer ID]],'Customer Info'!$A:$I,5,FALSE)</f>
        <v>8 Prentice Way</v>
      </c>
      <c r="O785" t="str">
        <f>VLOOKUP(orders[[#This Row],[Customer ID]],'Customer Info'!$A:$I,6,FALSE)</f>
        <v>Lawrenceville</v>
      </c>
      <c r="P785" t="str">
        <f>VLOOKUP(orders[[#This Row],[Customer ID]],'Customer Info'!$A:$I,7,FALSE)</f>
        <v>United States</v>
      </c>
      <c r="Q785">
        <f>VLOOKUP(orders[[#This Row],[Customer ID]],'Customer Info'!$A:$I,8,FALSE)</f>
        <v>30045</v>
      </c>
      <c r="R785" s="2" t="str">
        <f>VLOOKUP(orders[[#This Row],[Customer ID]],'Customer Info'!$A:$I,9,FALSE)</f>
        <v>No</v>
      </c>
    </row>
    <row r="786" spans="1:18" x14ac:dyDescent="0.2">
      <c r="A786" s="1" t="s">
        <v>1522</v>
      </c>
      <c r="B786" s="3">
        <v>43897</v>
      </c>
      <c r="C786" t="s">
        <v>1523</v>
      </c>
      <c r="D786" t="s">
        <v>259</v>
      </c>
      <c r="E786">
        <v>6</v>
      </c>
      <c r="F786" s="1" t="s">
        <v>6200</v>
      </c>
      <c r="G786" t="s">
        <v>6199</v>
      </c>
      <c r="H786">
        <v>0.2</v>
      </c>
      <c r="I786">
        <v>4.4550000000000001</v>
      </c>
      <c r="J786" s="2">
        <v>26.73</v>
      </c>
      <c r="K786" t="str">
        <f>VLOOKUP(orders[[#This Row],[Customer ID]],'Customer Info'!$A:$I,2,FALSE)</f>
        <v>Adorne Gregoratti</v>
      </c>
      <c r="L786" t="str">
        <f>IF(VLOOKUP(orders[[#This Row],[Customer ID]],'Customer Info'!$A:$I,3,FALSE)=0, "N/A", VLOOKUP(orders[[#This Row],[Customer ID]],'Customer Info'!$A:$I,3,FALSE))</f>
        <v>agregorattilq@vistaprint.com</v>
      </c>
      <c r="M786" t="str">
        <f>IF(VLOOKUP(orders[[#This Row],[Customer ID]],'Customer Info'!$A:$I,4,FALSE)=0, "N/A", VLOOKUP(orders[[#This Row],[Customer ID]],'Customer Info'!$A:$I,4,FALSE))</f>
        <v>+353 (773) 508-6581</v>
      </c>
      <c r="N786" t="str">
        <f>VLOOKUP(orders[[#This Row],[Customer ID]],'Customer Info'!$A:$I,5,FALSE)</f>
        <v>27208 Maple Avenue</v>
      </c>
      <c r="O786" t="str">
        <f>VLOOKUP(orders[[#This Row],[Customer ID]],'Customer Info'!$A:$I,6,FALSE)</f>
        <v>Malahide</v>
      </c>
      <c r="P786" t="str">
        <f>VLOOKUP(orders[[#This Row],[Customer ID]],'Customer Info'!$A:$I,7,FALSE)</f>
        <v>Ireland</v>
      </c>
      <c r="Q786" t="str">
        <f>VLOOKUP(orders[[#This Row],[Customer ID]],'Customer Info'!$A:$I,8,FALSE)</f>
        <v>K36</v>
      </c>
      <c r="R786" s="2" t="str">
        <f>VLOOKUP(orders[[#This Row],[Customer ID]],'Customer Info'!$A:$I,9,FALSE)</f>
        <v>No</v>
      </c>
    </row>
    <row r="787" spans="1:18" x14ac:dyDescent="0.2">
      <c r="A787" s="1" t="s">
        <v>1524</v>
      </c>
      <c r="B787" s="3">
        <v>44312</v>
      </c>
      <c r="C787" t="s">
        <v>1525</v>
      </c>
      <c r="D787" t="s">
        <v>83</v>
      </c>
      <c r="E787">
        <v>5</v>
      </c>
      <c r="F787" s="1" t="s">
        <v>6201</v>
      </c>
      <c r="G787" t="s">
        <v>6197</v>
      </c>
      <c r="H787">
        <v>0.5</v>
      </c>
      <c r="I787">
        <v>8.73</v>
      </c>
      <c r="J787" s="2">
        <v>43.650000000000006</v>
      </c>
      <c r="K787" t="str">
        <f>VLOOKUP(orders[[#This Row],[Customer ID]],'Customer Info'!$A:$I,2,FALSE)</f>
        <v>Chris Croster</v>
      </c>
      <c r="L787" t="str">
        <f>IF(VLOOKUP(orders[[#This Row],[Customer ID]],'Customer Info'!$A:$I,3,FALSE)=0, "N/A", VLOOKUP(orders[[#This Row],[Customer ID]],'Customer Info'!$A:$I,3,FALSE))</f>
        <v>ccrosterlr@gov.uk</v>
      </c>
      <c r="M787" t="str">
        <f>IF(VLOOKUP(orders[[#This Row],[Customer ID]],'Customer Info'!$A:$I,4,FALSE)=0, "N/A", VLOOKUP(orders[[#This Row],[Customer ID]],'Customer Info'!$A:$I,4,FALSE))</f>
        <v>+1 (813) 621-3097</v>
      </c>
      <c r="N787" t="str">
        <f>VLOOKUP(orders[[#This Row],[Customer ID]],'Customer Info'!$A:$I,5,FALSE)</f>
        <v>9 Brickson Park Street</v>
      </c>
      <c r="O787" t="str">
        <f>VLOOKUP(orders[[#This Row],[Customer ID]],'Customer Info'!$A:$I,6,FALSE)</f>
        <v>Tampa</v>
      </c>
      <c r="P787" t="str">
        <f>VLOOKUP(orders[[#This Row],[Customer ID]],'Customer Info'!$A:$I,7,FALSE)</f>
        <v>United States</v>
      </c>
      <c r="Q787">
        <f>VLOOKUP(orders[[#This Row],[Customer ID]],'Customer Info'!$A:$I,8,FALSE)</f>
        <v>33673</v>
      </c>
      <c r="R787" s="2" t="str">
        <f>VLOOKUP(orders[[#This Row],[Customer ID]],'Customer Info'!$A:$I,9,FALSE)</f>
        <v>Yes</v>
      </c>
    </row>
    <row r="788" spans="1:18" x14ac:dyDescent="0.2">
      <c r="A788" s="1" t="s">
        <v>1526</v>
      </c>
      <c r="B788" s="3">
        <v>44511</v>
      </c>
      <c r="C788" t="s">
        <v>1527</v>
      </c>
      <c r="D788" t="s">
        <v>137</v>
      </c>
      <c r="E788">
        <v>2</v>
      </c>
      <c r="F788" s="1" t="s">
        <v>6201</v>
      </c>
      <c r="G788" t="s">
        <v>6199</v>
      </c>
      <c r="H788">
        <v>1</v>
      </c>
      <c r="I788">
        <v>15.85</v>
      </c>
      <c r="J788" s="2">
        <v>31.7</v>
      </c>
      <c r="K788" t="str">
        <f>VLOOKUP(orders[[#This Row],[Customer ID]],'Customer Info'!$A:$I,2,FALSE)</f>
        <v>Graeme Whitehead</v>
      </c>
      <c r="L788" t="str">
        <f>IF(VLOOKUP(orders[[#This Row],[Customer ID]],'Customer Info'!$A:$I,3,FALSE)=0, "N/A", VLOOKUP(orders[[#This Row],[Customer ID]],'Customer Info'!$A:$I,3,FALSE))</f>
        <v>gwhiteheadls@hp.com</v>
      </c>
      <c r="M788" t="str">
        <f>IF(VLOOKUP(orders[[#This Row],[Customer ID]],'Customer Info'!$A:$I,4,FALSE)=0, "N/A", VLOOKUP(orders[[#This Row],[Customer ID]],'Customer Info'!$A:$I,4,FALSE))</f>
        <v>N/A</v>
      </c>
      <c r="N788" t="str">
        <f>VLOOKUP(orders[[#This Row],[Customer ID]],'Customer Info'!$A:$I,5,FALSE)</f>
        <v>39 Pawling Place</v>
      </c>
      <c r="O788" t="str">
        <f>VLOOKUP(orders[[#This Row],[Customer ID]],'Customer Info'!$A:$I,6,FALSE)</f>
        <v>Nashville</v>
      </c>
      <c r="P788" t="str">
        <f>VLOOKUP(orders[[#This Row],[Customer ID]],'Customer Info'!$A:$I,7,FALSE)</f>
        <v>United States</v>
      </c>
      <c r="Q788">
        <f>VLOOKUP(orders[[#This Row],[Customer ID]],'Customer Info'!$A:$I,8,FALSE)</f>
        <v>37240</v>
      </c>
      <c r="R788" s="2" t="str">
        <f>VLOOKUP(orders[[#This Row],[Customer ID]],'Customer Info'!$A:$I,9,FALSE)</f>
        <v>No</v>
      </c>
    </row>
    <row r="789" spans="1:18" x14ac:dyDescent="0.2">
      <c r="A789" s="1" t="s">
        <v>1528</v>
      </c>
      <c r="B789" s="3">
        <v>44362</v>
      </c>
      <c r="C789" t="s">
        <v>1529</v>
      </c>
      <c r="D789" t="s">
        <v>123</v>
      </c>
      <c r="E789">
        <v>1</v>
      </c>
      <c r="F789" s="1" t="s">
        <v>6198</v>
      </c>
      <c r="G789" t="s">
        <v>6202</v>
      </c>
      <c r="H789">
        <v>2.5</v>
      </c>
      <c r="I789">
        <v>22.884999999999998</v>
      </c>
      <c r="J789" s="2">
        <v>22.884999999999998</v>
      </c>
      <c r="K789" t="str">
        <f>VLOOKUP(orders[[#This Row],[Customer ID]],'Customer Info'!$A:$I,2,FALSE)</f>
        <v>Haslett Jodrelle</v>
      </c>
      <c r="L789" t="str">
        <f>IF(VLOOKUP(orders[[#This Row],[Customer ID]],'Customer Info'!$A:$I,3,FALSE)=0, "N/A", VLOOKUP(orders[[#This Row],[Customer ID]],'Customer Info'!$A:$I,3,FALSE))</f>
        <v>hjodrellelt@samsung.com</v>
      </c>
      <c r="M789" t="str">
        <f>IF(VLOOKUP(orders[[#This Row],[Customer ID]],'Customer Info'!$A:$I,4,FALSE)=0, "N/A", VLOOKUP(orders[[#This Row],[Customer ID]],'Customer Info'!$A:$I,4,FALSE))</f>
        <v>+1 (305) 334-0992</v>
      </c>
      <c r="N789" t="str">
        <f>VLOOKUP(orders[[#This Row],[Customer ID]],'Customer Info'!$A:$I,5,FALSE)</f>
        <v>9 Macpherson Avenue</v>
      </c>
      <c r="O789" t="str">
        <f>VLOOKUP(orders[[#This Row],[Customer ID]],'Customer Info'!$A:$I,6,FALSE)</f>
        <v>Miami</v>
      </c>
      <c r="P789" t="str">
        <f>VLOOKUP(orders[[#This Row],[Customer ID]],'Customer Info'!$A:$I,7,FALSE)</f>
        <v>United States</v>
      </c>
      <c r="Q789">
        <f>VLOOKUP(orders[[#This Row],[Customer ID]],'Customer Info'!$A:$I,8,FALSE)</f>
        <v>33175</v>
      </c>
      <c r="R789" s="2" t="str">
        <f>VLOOKUP(orders[[#This Row],[Customer ID]],'Customer Info'!$A:$I,9,FALSE)</f>
        <v>No</v>
      </c>
    </row>
    <row r="790" spans="1:18" x14ac:dyDescent="0.2">
      <c r="A790" s="1" t="s">
        <v>1530</v>
      </c>
      <c r="B790" s="3">
        <v>43888</v>
      </c>
      <c r="C790" t="s">
        <v>1515</v>
      </c>
      <c r="D790" t="s">
        <v>535</v>
      </c>
      <c r="E790">
        <v>1</v>
      </c>
      <c r="F790" s="1" t="s">
        <v>6200</v>
      </c>
      <c r="G790" t="s">
        <v>6202</v>
      </c>
      <c r="H790">
        <v>2.5</v>
      </c>
      <c r="I790">
        <v>27.945</v>
      </c>
      <c r="J790" s="2">
        <v>27.945</v>
      </c>
      <c r="K790" t="str">
        <f>VLOOKUP(orders[[#This Row],[Customer ID]],'Customer Info'!$A:$I,2,FALSE)</f>
        <v>Cam Jewster</v>
      </c>
      <c r="L790" t="str">
        <f>IF(VLOOKUP(orders[[#This Row],[Customer ID]],'Customer Info'!$A:$I,3,FALSE)=0, "N/A", VLOOKUP(orders[[#This Row],[Customer ID]],'Customer Info'!$A:$I,3,FALSE))</f>
        <v>cjewsterlu@moonfruit.com</v>
      </c>
      <c r="M790" t="str">
        <f>IF(VLOOKUP(orders[[#This Row],[Customer ID]],'Customer Info'!$A:$I,4,FALSE)=0, "N/A", VLOOKUP(orders[[#This Row],[Customer ID]],'Customer Info'!$A:$I,4,FALSE))</f>
        <v>+1 (937) 925-7390</v>
      </c>
      <c r="N790" t="str">
        <f>VLOOKUP(orders[[#This Row],[Customer ID]],'Customer Info'!$A:$I,5,FALSE)</f>
        <v>24010 Sunnyside Drive</v>
      </c>
      <c r="O790" t="str">
        <f>VLOOKUP(orders[[#This Row],[Customer ID]],'Customer Info'!$A:$I,6,FALSE)</f>
        <v>Dayton</v>
      </c>
      <c r="P790" t="str">
        <f>VLOOKUP(orders[[#This Row],[Customer ID]],'Customer Info'!$A:$I,7,FALSE)</f>
        <v>United States</v>
      </c>
      <c r="Q790">
        <f>VLOOKUP(orders[[#This Row],[Customer ID]],'Customer Info'!$A:$I,8,FALSE)</f>
        <v>45426</v>
      </c>
      <c r="R790" s="2" t="str">
        <f>VLOOKUP(orders[[#This Row],[Customer ID]],'Customer Info'!$A:$I,9,FALSE)</f>
        <v>Yes</v>
      </c>
    </row>
    <row r="791" spans="1:18" x14ac:dyDescent="0.2">
      <c r="A791" s="1" t="s">
        <v>1531</v>
      </c>
      <c r="B791" s="3">
        <v>44305</v>
      </c>
      <c r="C791" t="s">
        <v>1532</v>
      </c>
      <c r="D791" t="s">
        <v>14</v>
      </c>
      <c r="E791">
        <v>6</v>
      </c>
      <c r="F791" s="1" t="s">
        <v>6200</v>
      </c>
      <c r="G791" t="s">
        <v>6197</v>
      </c>
      <c r="H791">
        <v>1</v>
      </c>
      <c r="I791">
        <v>13.75</v>
      </c>
      <c r="J791" s="2">
        <v>82.5</v>
      </c>
      <c r="K791" t="str">
        <f>VLOOKUP(orders[[#This Row],[Customer ID]],'Customer Info'!$A:$I,2,FALSE)</f>
        <v>Beryl Osborn</v>
      </c>
      <c r="L791" t="str">
        <f>IF(VLOOKUP(orders[[#This Row],[Customer ID]],'Customer Info'!$A:$I,3,FALSE)=0, "N/A", VLOOKUP(orders[[#This Row],[Customer ID]],'Customer Info'!$A:$I,3,FALSE))</f>
        <v>N/A</v>
      </c>
      <c r="M791" t="str">
        <f>IF(VLOOKUP(orders[[#This Row],[Customer ID]],'Customer Info'!$A:$I,4,FALSE)=0, "N/A", VLOOKUP(orders[[#This Row],[Customer ID]],'Customer Info'!$A:$I,4,FALSE))</f>
        <v>+1 (312) 648-4940</v>
      </c>
      <c r="N791" t="str">
        <f>VLOOKUP(orders[[#This Row],[Customer ID]],'Customer Info'!$A:$I,5,FALSE)</f>
        <v>71 Donald Trail</v>
      </c>
      <c r="O791" t="str">
        <f>VLOOKUP(orders[[#This Row],[Customer ID]],'Customer Info'!$A:$I,6,FALSE)</f>
        <v>Chicago</v>
      </c>
      <c r="P791" t="str">
        <f>VLOOKUP(orders[[#This Row],[Customer ID]],'Customer Info'!$A:$I,7,FALSE)</f>
        <v>United States</v>
      </c>
      <c r="Q791">
        <f>VLOOKUP(orders[[#This Row],[Customer ID]],'Customer Info'!$A:$I,8,FALSE)</f>
        <v>60686</v>
      </c>
      <c r="R791" s="2" t="str">
        <f>VLOOKUP(orders[[#This Row],[Customer ID]],'Customer Info'!$A:$I,9,FALSE)</f>
        <v>Yes</v>
      </c>
    </row>
    <row r="792" spans="1:18" x14ac:dyDescent="0.2">
      <c r="A792" s="1" t="s">
        <v>1533</v>
      </c>
      <c r="B792" s="3">
        <v>44771</v>
      </c>
      <c r="C792" t="s">
        <v>1534</v>
      </c>
      <c r="D792" t="s">
        <v>46</v>
      </c>
      <c r="E792">
        <v>2</v>
      </c>
      <c r="F792" s="1" t="s">
        <v>6196</v>
      </c>
      <c r="G792" t="s">
        <v>6197</v>
      </c>
      <c r="H792">
        <v>2.5</v>
      </c>
      <c r="I792">
        <v>22.884999999999998</v>
      </c>
      <c r="J792" s="2">
        <v>45.769999999999996</v>
      </c>
      <c r="K792" t="str">
        <f>VLOOKUP(orders[[#This Row],[Customer ID]],'Customer Info'!$A:$I,2,FALSE)</f>
        <v>Kaela Nottram</v>
      </c>
      <c r="L792" t="str">
        <f>IF(VLOOKUP(orders[[#This Row],[Customer ID]],'Customer Info'!$A:$I,3,FALSE)=0, "N/A", VLOOKUP(orders[[#This Row],[Customer ID]],'Customer Info'!$A:$I,3,FALSE))</f>
        <v>knottramlw@odnoklassniki.ru</v>
      </c>
      <c r="M792" t="str">
        <f>IF(VLOOKUP(orders[[#This Row],[Customer ID]],'Customer Info'!$A:$I,4,FALSE)=0, "N/A", VLOOKUP(orders[[#This Row],[Customer ID]],'Customer Info'!$A:$I,4,FALSE))</f>
        <v>+353 (549) 358-7019</v>
      </c>
      <c r="N792" t="str">
        <f>VLOOKUP(orders[[#This Row],[Customer ID]],'Customer Info'!$A:$I,5,FALSE)</f>
        <v>5 Moulton Court</v>
      </c>
      <c r="O792" t="str">
        <f>VLOOKUP(orders[[#This Row],[Customer ID]],'Customer Info'!$A:$I,6,FALSE)</f>
        <v>Arklow</v>
      </c>
      <c r="P792" t="str">
        <f>VLOOKUP(orders[[#This Row],[Customer ID]],'Customer Info'!$A:$I,7,FALSE)</f>
        <v>Ireland</v>
      </c>
      <c r="Q792" t="str">
        <f>VLOOKUP(orders[[#This Row],[Customer ID]],'Customer Info'!$A:$I,8,FALSE)</f>
        <v>Y14</v>
      </c>
      <c r="R792" s="2" t="str">
        <f>VLOOKUP(orders[[#This Row],[Customer ID]],'Customer Info'!$A:$I,9,FALSE)</f>
        <v>Yes</v>
      </c>
    </row>
    <row r="793" spans="1:18" x14ac:dyDescent="0.2">
      <c r="A793" s="1" t="s">
        <v>1535</v>
      </c>
      <c r="B793" s="3">
        <v>43485</v>
      </c>
      <c r="C793" t="s">
        <v>1536</v>
      </c>
      <c r="D793" t="s">
        <v>11</v>
      </c>
      <c r="E793">
        <v>6</v>
      </c>
      <c r="F793" s="1" t="s">
        <v>6198</v>
      </c>
      <c r="G793" t="s">
        <v>6199</v>
      </c>
      <c r="H793">
        <v>1</v>
      </c>
      <c r="I793">
        <v>12.95</v>
      </c>
      <c r="J793" s="2">
        <v>77.699999999999989</v>
      </c>
      <c r="K793" t="str">
        <f>VLOOKUP(orders[[#This Row],[Customer ID]],'Customer Info'!$A:$I,2,FALSE)</f>
        <v>Nobe Buney</v>
      </c>
      <c r="L793" t="str">
        <f>IF(VLOOKUP(orders[[#This Row],[Customer ID]],'Customer Info'!$A:$I,3,FALSE)=0, "N/A", VLOOKUP(orders[[#This Row],[Customer ID]],'Customer Info'!$A:$I,3,FALSE))</f>
        <v>nbuneylx@jugem.jp</v>
      </c>
      <c r="M793" t="str">
        <f>IF(VLOOKUP(orders[[#This Row],[Customer ID]],'Customer Info'!$A:$I,4,FALSE)=0, "N/A", VLOOKUP(orders[[#This Row],[Customer ID]],'Customer Info'!$A:$I,4,FALSE))</f>
        <v>+1 (510) 973-7084</v>
      </c>
      <c r="N793" t="str">
        <f>VLOOKUP(orders[[#This Row],[Customer ID]],'Customer Info'!$A:$I,5,FALSE)</f>
        <v>7 Anzinger Parkway</v>
      </c>
      <c r="O793" t="str">
        <f>VLOOKUP(orders[[#This Row],[Customer ID]],'Customer Info'!$A:$I,6,FALSE)</f>
        <v>Richmond</v>
      </c>
      <c r="P793" t="str">
        <f>VLOOKUP(orders[[#This Row],[Customer ID]],'Customer Info'!$A:$I,7,FALSE)</f>
        <v>United States</v>
      </c>
      <c r="Q793">
        <f>VLOOKUP(orders[[#This Row],[Customer ID]],'Customer Info'!$A:$I,8,FALSE)</f>
        <v>94807</v>
      </c>
      <c r="R793" s="2" t="str">
        <f>VLOOKUP(orders[[#This Row],[Customer ID]],'Customer Info'!$A:$I,9,FALSE)</f>
        <v>No</v>
      </c>
    </row>
    <row r="794" spans="1:18" x14ac:dyDescent="0.2">
      <c r="A794" s="1" t="s">
        <v>1537</v>
      </c>
      <c r="B794" s="3">
        <v>44613</v>
      </c>
      <c r="C794" t="s">
        <v>1538</v>
      </c>
      <c r="D794" t="s">
        <v>197</v>
      </c>
      <c r="E794">
        <v>3</v>
      </c>
      <c r="F794" s="1" t="s">
        <v>6198</v>
      </c>
      <c r="G794" t="s">
        <v>6199</v>
      </c>
      <c r="H794">
        <v>0.5</v>
      </c>
      <c r="I794">
        <v>7.77</v>
      </c>
      <c r="J794" s="2">
        <v>23.31</v>
      </c>
      <c r="K794" t="str">
        <f>VLOOKUP(orders[[#This Row],[Customer ID]],'Customer Info'!$A:$I,2,FALSE)</f>
        <v>Silvan McShea</v>
      </c>
      <c r="L794" t="str">
        <f>IF(VLOOKUP(orders[[#This Row],[Customer ID]],'Customer Info'!$A:$I,3,FALSE)=0, "N/A", VLOOKUP(orders[[#This Row],[Customer ID]],'Customer Info'!$A:$I,3,FALSE))</f>
        <v>smcshealy@photobucket.com</v>
      </c>
      <c r="M794" t="str">
        <f>IF(VLOOKUP(orders[[#This Row],[Customer ID]],'Customer Info'!$A:$I,4,FALSE)=0, "N/A", VLOOKUP(orders[[#This Row],[Customer ID]],'Customer Info'!$A:$I,4,FALSE))</f>
        <v>+1 (360) 578-2262</v>
      </c>
      <c r="N794" t="str">
        <f>VLOOKUP(orders[[#This Row],[Customer ID]],'Customer Info'!$A:$I,5,FALSE)</f>
        <v>017 Loeprich Trail</v>
      </c>
      <c r="O794" t="str">
        <f>VLOOKUP(orders[[#This Row],[Customer ID]],'Customer Info'!$A:$I,6,FALSE)</f>
        <v>Olympia</v>
      </c>
      <c r="P794" t="str">
        <f>VLOOKUP(orders[[#This Row],[Customer ID]],'Customer Info'!$A:$I,7,FALSE)</f>
        <v>United States</v>
      </c>
      <c r="Q794">
        <f>VLOOKUP(orders[[#This Row],[Customer ID]],'Customer Info'!$A:$I,8,FALSE)</f>
        <v>98506</v>
      </c>
      <c r="R794" s="2" t="str">
        <f>VLOOKUP(orders[[#This Row],[Customer ID]],'Customer Info'!$A:$I,9,FALSE)</f>
        <v>No</v>
      </c>
    </row>
    <row r="795" spans="1:18" x14ac:dyDescent="0.2">
      <c r="A795" s="1" t="s">
        <v>1539</v>
      </c>
      <c r="B795" s="3">
        <v>43954</v>
      </c>
      <c r="C795" t="s">
        <v>1540</v>
      </c>
      <c r="D795" t="s">
        <v>24</v>
      </c>
      <c r="E795">
        <v>5</v>
      </c>
      <c r="F795" s="1" t="s">
        <v>6201</v>
      </c>
      <c r="G795" t="s">
        <v>6199</v>
      </c>
      <c r="H795">
        <v>0.2</v>
      </c>
      <c r="I795">
        <v>4.7549999999999999</v>
      </c>
      <c r="J795" s="2">
        <v>23.774999999999999</v>
      </c>
      <c r="K795" t="str">
        <f>VLOOKUP(orders[[#This Row],[Customer ID]],'Customer Info'!$A:$I,2,FALSE)</f>
        <v>Karylin Huddart</v>
      </c>
      <c r="L795" t="str">
        <f>IF(VLOOKUP(orders[[#This Row],[Customer ID]],'Customer Info'!$A:$I,3,FALSE)=0, "N/A", VLOOKUP(orders[[#This Row],[Customer ID]],'Customer Info'!$A:$I,3,FALSE))</f>
        <v>khuddartlz@about.com</v>
      </c>
      <c r="M795" t="str">
        <f>IF(VLOOKUP(orders[[#This Row],[Customer ID]],'Customer Info'!$A:$I,4,FALSE)=0, "N/A", VLOOKUP(orders[[#This Row],[Customer ID]],'Customer Info'!$A:$I,4,FALSE))</f>
        <v>+1 (214) 931-4518</v>
      </c>
      <c r="N795" t="str">
        <f>VLOOKUP(orders[[#This Row],[Customer ID]],'Customer Info'!$A:$I,5,FALSE)</f>
        <v>831 Meadow Valley Way</v>
      </c>
      <c r="O795" t="str">
        <f>VLOOKUP(orders[[#This Row],[Customer ID]],'Customer Info'!$A:$I,6,FALSE)</f>
        <v>Arlington</v>
      </c>
      <c r="P795" t="str">
        <f>VLOOKUP(orders[[#This Row],[Customer ID]],'Customer Info'!$A:$I,7,FALSE)</f>
        <v>United States</v>
      </c>
      <c r="Q795">
        <f>VLOOKUP(orders[[#This Row],[Customer ID]],'Customer Info'!$A:$I,8,FALSE)</f>
        <v>76011</v>
      </c>
      <c r="R795" s="2" t="str">
        <f>VLOOKUP(orders[[#This Row],[Customer ID]],'Customer Info'!$A:$I,9,FALSE)</f>
        <v>Yes</v>
      </c>
    </row>
    <row r="796" spans="1:18" x14ac:dyDescent="0.2">
      <c r="A796" s="1" t="s">
        <v>1541</v>
      </c>
      <c r="B796" s="3">
        <v>43545</v>
      </c>
      <c r="C796" t="s">
        <v>1542</v>
      </c>
      <c r="D796" t="s">
        <v>83</v>
      </c>
      <c r="E796">
        <v>6</v>
      </c>
      <c r="F796" s="1" t="s">
        <v>6201</v>
      </c>
      <c r="G796" t="s">
        <v>6197</v>
      </c>
      <c r="H796">
        <v>0.5</v>
      </c>
      <c r="I796">
        <v>8.73</v>
      </c>
      <c r="J796" s="2">
        <v>52.38</v>
      </c>
      <c r="K796" t="str">
        <f>VLOOKUP(orders[[#This Row],[Customer ID]],'Customer Info'!$A:$I,2,FALSE)</f>
        <v>Jereme Gippes</v>
      </c>
      <c r="L796" t="str">
        <f>IF(VLOOKUP(orders[[#This Row],[Customer ID]],'Customer Info'!$A:$I,3,FALSE)=0, "N/A", VLOOKUP(orders[[#This Row],[Customer ID]],'Customer Info'!$A:$I,3,FALSE))</f>
        <v>jgippesm0@cloudflare.com</v>
      </c>
      <c r="M796" t="str">
        <f>IF(VLOOKUP(orders[[#This Row],[Customer ID]],'Customer Info'!$A:$I,4,FALSE)=0, "N/A", VLOOKUP(orders[[#This Row],[Customer ID]],'Customer Info'!$A:$I,4,FALSE))</f>
        <v>+44 (185) 319-5850</v>
      </c>
      <c r="N796" t="str">
        <f>VLOOKUP(orders[[#This Row],[Customer ID]],'Customer Info'!$A:$I,5,FALSE)</f>
        <v>47392 Spenser Trail</v>
      </c>
      <c r="O796" t="str">
        <f>VLOOKUP(orders[[#This Row],[Customer ID]],'Customer Info'!$A:$I,6,FALSE)</f>
        <v>Twyford</v>
      </c>
      <c r="P796" t="str">
        <f>VLOOKUP(orders[[#This Row],[Customer ID]],'Customer Info'!$A:$I,7,FALSE)</f>
        <v>United Kingdom</v>
      </c>
      <c r="Q796" t="str">
        <f>VLOOKUP(orders[[#This Row],[Customer ID]],'Customer Info'!$A:$I,8,FALSE)</f>
        <v>LE14</v>
      </c>
      <c r="R796" s="2" t="str">
        <f>VLOOKUP(orders[[#This Row],[Customer ID]],'Customer Info'!$A:$I,9,FALSE)</f>
        <v>Yes</v>
      </c>
    </row>
    <row r="797" spans="1:18" x14ac:dyDescent="0.2">
      <c r="A797" s="1" t="s">
        <v>1543</v>
      </c>
      <c r="B797" s="3">
        <v>43629</v>
      </c>
      <c r="C797" t="s">
        <v>1544</v>
      </c>
      <c r="D797" t="s">
        <v>187</v>
      </c>
      <c r="E797">
        <v>5</v>
      </c>
      <c r="F797" s="1" t="s">
        <v>6196</v>
      </c>
      <c r="G797" t="s">
        <v>6199</v>
      </c>
      <c r="H797">
        <v>0.2</v>
      </c>
      <c r="I797">
        <v>3.5849999999999995</v>
      </c>
      <c r="J797" s="2">
        <v>17.924999999999997</v>
      </c>
      <c r="K797" t="str">
        <f>VLOOKUP(orders[[#This Row],[Customer ID]],'Customer Info'!$A:$I,2,FALSE)</f>
        <v>Lukas Whittlesee</v>
      </c>
      <c r="L797" t="str">
        <f>IF(VLOOKUP(orders[[#This Row],[Customer ID]],'Customer Info'!$A:$I,3,FALSE)=0, "N/A", VLOOKUP(orders[[#This Row],[Customer ID]],'Customer Info'!$A:$I,3,FALSE))</f>
        <v>lwhittleseem1@e-recht24.de</v>
      </c>
      <c r="M797" t="str">
        <f>IF(VLOOKUP(orders[[#This Row],[Customer ID]],'Customer Info'!$A:$I,4,FALSE)=0, "N/A", VLOOKUP(orders[[#This Row],[Customer ID]],'Customer Info'!$A:$I,4,FALSE))</f>
        <v>+1 (540) 413-9605</v>
      </c>
      <c r="N797" t="str">
        <f>VLOOKUP(orders[[#This Row],[Customer ID]],'Customer Info'!$A:$I,5,FALSE)</f>
        <v>720 Victoria Parkway</v>
      </c>
      <c r="O797" t="str">
        <f>VLOOKUP(orders[[#This Row],[Customer ID]],'Customer Info'!$A:$I,6,FALSE)</f>
        <v>Roanoke</v>
      </c>
      <c r="P797" t="str">
        <f>VLOOKUP(orders[[#This Row],[Customer ID]],'Customer Info'!$A:$I,7,FALSE)</f>
        <v>United States</v>
      </c>
      <c r="Q797">
        <f>VLOOKUP(orders[[#This Row],[Customer ID]],'Customer Info'!$A:$I,8,FALSE)</f>
        <v>24009</v>
      </c>
      <c r="R797" s="2" t="str">
        <f>VLOOKUP(orders[[#This Row],[Customer ID]],'Customer Info'!$A:$I,9,FALSE)</f>
        <v>No</v>
      </c>
    </row>
    <row r="798" spans="1:18" x14ac:dyDescent="0.2">
      <c r="A798" s="1" t="s">
        <v>1545</v>
      </c>
      <c r="B798" s="3">
        <v>43987</v>
      </c>
      <c r="C798" t="s">
        <v>1546</v>
      </c>
      <c r="D798" t="s">
        <v>209</v>
      </c>
      <c r="E798">
        <v>5</v>
      </c>
      <c r="F798" s="1" t="s">
        <v>6198</v>
      </c>
      <c r="G798" t="s">
        <v>6199</v>
      </c>
      <c r="H798">
        <v>2.5</v>
      </c>
      <c r="I798">
        <v>29.784999999999997</v>
      </c>
      <c r="J798" s="2">
        <v>148.92499999999998</v>
      </c>
      <c r="K798" t="str">
        <f>VLOOKUP(orders[[#This Row],[Customer ID]],'Customer Info'!$A:$I,2,FALSE)</f>
        <v>Gregorius Trengrove</v>
      </c>
      <c r="L798" t="str">
        <f>IF(VLOOKUP(orders[[#This Row],[Customer ID]],'Customer Info'!$A:$I,3,FALSE)=0, "N/A", VLOOKUP(orders[[#This Row],[Customer ID]],'Customer Info'!$A:$I,3,FALSE))</f>
        <v>gtrengrovem2@elpais.com</v>
      </c>
      <c r="M798" t="str">
        <f>IF(VLOOKUP(orders[[#This Row],[Customer ID]],'Customer Info'!$A:$I,4,FALSE)=0, "N/A", VLOOKUP(orders[[#This Row],[Customer ID]],'Customer Info'!$A:$I,4,FALSE))</f>
        <v>+1 (516) 513-7620</v>
      </c>
      <c r="N798" t="str">
        <f>VLOOKUP(orders[[#This Row],[Customer ID]],'Customer Info'!$A:$I,5,FALSE)</f>
        <v>0862 Farwell Avenue</v>
      </c>
      <c r="O798" t="str">
        <f>VLOOKUP(orders[[#This Row],[Customer ID]],'Customer Info'!$A:$I,6,FALSE)</f>
        <v>New Hyde Park</v>
      </c>
      <c r="P798" t="str">
        <f>VLOOKUP(orders[[#This Row],[Customer ID]],'Customer Info'!$A:$I,7,FALSE)</f>
        <v>United States</v>
      </c>
      <c r="Q798">
        <f>VLOOKUP(orders[[#This Row],[Customer ID]],'Customer Info'!$A:$I,8,FALSE)</f>
        <v>11044</v>
      </c>
      <c r="R798" s="2" t="str">
        <f>VLOOKUP(orders[[#This Row],[Customer ID]],'Customer Info'!$A:$I,9,FALSE)</f>
        <v>No</v>
      </c>
    </row>
    <row r="799" spans="1:18" x14ac:dyDescent="0.2">
      <c r="A799" s="1" t="s">
        <v>1547</v>
      </c>
      <c r="B799" s="3">
        <v>43540</v>
      </c>
      <c r="C799" t="s">
        <v>1548</v>
      </c>
      <c r="D799" t="s">
        <v>162</v>
      </c>
      <c r="E799">
        <v>4</v>
      </c>
      <c r="F799" s="1" t="s">
        <v>6196</v>
      </c>
      <c r="G799" t="s">
        <v>6199</v>
      </c>
      <c r="H799">
        <v>0.5</v>
      </c>
      <c r="I799">
        <v>7.169999999999999</v>
      </c>
      <c r="J799" s="2">
        <v>28.679999999999996</v>
      </c>
      <c r="K799" t="str">
        <f>VLOOKUP(orders[[#This Row],[Customer ID]],'Customer Info'!$A:$I,2,FALSE)</f>
        <v>Wright Caldero</v>
      </c>
      <c r="L799" t="str">
        <f>IF(VLOOKUP(orders[[#This Row],[Customer ID]],'Customer Info'!$A:$I,3,FALSE)=0, "N/A", VLOOKUP(orders[[#This Row],[Customer ID]],'Customer Info'!$A:$I,3,FALSE))</f>
        <v>wcalderom3@stumbleupon.com</v>
      </c>
      <c r="M799" t="str">
        <f>IF(VLOOKUP(orders[[#This Row],[Customer ID]],'Customer Info'!$A:$I,4,FALSE)=0, "N/A", VLOOKUP(orders[[#This Row],[Customer ID]],'Customer Info'!$A:$I,4,FALSE))</f>
        <v>+1 (714) 117-5483</v>
      </c>
      <c r="N799" t="str">
        <f>VLOOKUP(orders[[#This Row],[Customer ID]],'Customer Info'!$A:$I,5,FALSE)</f>
        <v>5933 Graceland Way</v>
      </c>
      <c r="O799" t="str">
        <f>VLOOKUP(orders[[#This Row],[Customer ID]],'Customer Info'!$A:$I,6,FALSE)</f>
        <v>Anaheim</v>
      </c>
      <c r="P799" t="str">
        <f>VLOOKUP(orders[[#This Row],[Customer ID]],'Customer Info'!$A:$I,7,FALSE)</f>
        <v>United States</v>
      </c>
      <c r="Q799">
        <f>VLOOKUP(orders[[#This Row],[Customer ID]],'Customer Info'!$A:$I,8,FALSE)</f>
        <v>92825</v>
      </c>
      <c r="R799" s="2" t="str">
        <f>VLOOKUP(orders[[#This Row],[Customer ID]],'Customer Info'!$A:$I,9,FALSE)</f>
        <v>No</v>
      </c>
    </row>
    <row r="800" spans="1:18" x14ac:dyDescent="0.2">
      <c r="A800" s="1" t="s">
        <v>1549</v>
      </c>
      <c r="B800" s="3">
        <v>44533</v>
      </c>
      <c r="C800" t="s">
        <v>1550</v>
      </c>
      <c r="D800" t="s">
        <v>88</v>
      </c>
      <c r="E800">
        <v>1</v>
      </c>
      <c r="F800" s="1" t="s">
        <v>6201</v>
      </c>
      <c r="G800" t="s">
        <v>6199</v>
      </c>
      <c r="H800">
        <v>0.5</v>
      </c>
      <c r="I800">
        <v>9.51</v>
      </c>
      <c r="J800" s="2">
        <v>9.51</v>
      </c>
      <c r="K800" t="str">
        <f>VLOOKUP(orders[[#This Row],[Customer ID]],'Customer Info'!$A:$I,2,FALSE)</f>
        <v>Merell Zanazzi</v>
      </c>
      <c r="L800" t="str">
        <f>IF(VLOOKUP(orders[[#This Row],[Customer ID]],'Customer Info'!$A:$I,3,FALSE)=0, "N/A", VLOOKUP(orders[[#This Row],[Customer ID]],'Customer Info'!$A:$I,3,FALSE))</f>
        <v>N/A</v>
      </c>
      <c r="M800" t="str">
        <f>IF(VLOOKUP(orders[[#This Row],[Customer ID]],'Customer Info'!$A:$I,4,FALSE)=0, "N/A", VLOOKUP(orders[[#This Row],[Customer ID]],'Customer Info'!$A:$I,4,FALSE))</f>
        <v>+1 (606) 824-3445</v>
      </c>
      <c r="N800" t="str">
        <f>VLOOKUP(orders[[#This Row],[Customer ID]],'Customer Info'!$A:$I,5,FALSE)</f>
        <v>4 Memorial Place</v>
      </c>
      <c r="O800" t="str">
        <f>VLOOKUP(orders[[#This Row],[Customer ID]],'Customer Info'!$A:$I,6,FALSE)</f>
        <v>Lexington</v>
      </c>
      <c r="P800" t="str">
        <f>VLOOKUP(orders[[#This Row],[Customer ID]],'Customer Info'!$A:$I,7,FALSE)</f>
        <v>United States</v>
      </c>
      <c r="Q800">
        <f>VLOOKUP(orders[[#This Row],[Customer ID]],'Customer Info'!$A:$I,8,FALSE)</f>
        <v>40596</v>
      </c>
      <c r="R800" s="2" t="str">
        <f>VLOOKUP(orders[[#This Row],[Customer ID]],'Customer Info'!$A:$I,9,FALSE)</f>
        <v>No</v>
      </c>
    </row>
    <row r="801" spans="1:18" x14ac:dyDescent="0.2">
      <c r="A801" s="1" t="s">
        <v>1551</v>
      </c>
      <c r="B801" s="3">
        <v>44751</v>
      </c>
      <c r="C801" t="s">
        <v>1552</v>
      </c>
      <c r="D801" t="s">
        <v>197</v>
      </c>
      <c r="E801">
        <v>4</v>
      </c>
      <c r="F801" s="1" t="s">
        <v>6198</v>
      </c>
      <c r="G801" t="s">
        <v>6199</v>
      </c>
      <c r="H801">
        <v>0.5</v>
      </c>
      <c r="I801">
        <v>7.77</v>
      </c>
      <c r="J801" s="2">
        <v>31.08</v>
      </c>
      <c r="K801" t="str">
        <f>VLOOKUP(orders[[#This Row],[Customer ID]],'Customer Info'!$A:$I,2,FALSE)</f>
        <v>Jed Kennicott</v>
      </c>
      <c r="L801" t="str">
        <f>IF(VLOOKUP(orders[[#This Row],[Customer ID]],'Customer Info'!$A:$I,3,FALSE)=0, "N/A", VLOOKUP(orders[[#This Row],[Customer ID]],'Customer Info'!$A:$I,3,FALSE))</f>
        <v>jkennicottm5@yahoo.co.jp</v>
      </c>
      <c r="M801" t="str">
        <f>IF(VLOOKUP(orders[[#This Row],[Customer ID]],'Customer Info'!$A:$I,4,FALSE)=0, "N/A", VLOOKUP(orders[[#This Row],[Customer ID]],'Customer Info'!$A:$I,4,FALSE))</f>
        <v>+1 (813) 579-8389</v>
      </c>
      <c r="N801" t="str">
        <f>VLOOKUP(orders[[#This Row],[Customer ID]],'Customer Info'!$A:$I,5,FALSE)</f>
        <v>2 Holy Cross Pass</v>
      </c>
      <c r="O801" t="str">
        <f>VLOOKUP(orders[[#This Row],[Customer ID]],'Customer Info'!$A:$I,6,FALSE)</f>
        <v>Tampa</v>
      </c>
      <c r="P801" t="str">
        <f>VLOOKUP(orders[[#This Row],[Customer ID]],'Customer Info'!$A:$I,7,FALSE)</f>
        <v>United States</v>
      </c>
      <c r="Q801">
        <f>VLOOKUP(orders[[#This Row],[Customer ID]],'Customer Info'!$A:$I,8,FALSE)</f>
        <v>33673</v>
      </c>
      <c r="R801" s="2" t="str">
        <f>VLOOKUP(orders[[#This Row],[Customer ID]],'Customer Info'!$A:$I,9,FALSE)</f>
        <v>No</v>
      </c>
    </row>
    <row r="802" spans="1:18" x14ac:dyDescent="0.2">
      <c r="A802" s="1" t="s">
        <v>1553</v>
      </c>
      <c r="B802" s="3">
        <v>43950</v>
      </c>
      <c r="C802" t="s">
        <v>1554</v>
      </c>
      <c r="D802" t="s">
        <v>106</v>
      </c>
      <c r="E802">
        <v>3</v>
      </c>
      <c r="F802" s="1" t="s">
        <v>6196</v>
      </c>
      <c r="G802" t="s">
        <v>6202</v>
      </c>
      <c r="H802">
        <v>0.2</v>
      </c>
      <c r="I802">
        <v>2.6849999999999996</v>
      </c>
      <c r="J802" s="2">
        <v>8.0549999999999997</v>
      </c>
      <c r="K802" t="str">
        <f>VLOOKUP(orders[[#This Row],[Customer ID]],'Customer Info'!$A:$I,2,FALSE)</f>
        <v>Guenevere Ruggen</v>
      </c>
      <c r="L802" t="str">
        <f>IF(VLOOKUP(orders[[#This Row],[Customer ID]],'Customer Info'!$A:$I,3,FALSE)=0, "N/A", VLOOKUP(orders[[#This Row],[Customer ID]],'Customer Info'!$A:$I,3,FALSE))</f>
        <v>gruggenm6@nymag.com</v>
      </c>
      <c r="M802" t="str">
        <f>IF(VLOOKUP(orders[[#This Row],[Customer ID]],'Customer Info'!$A:$I,4,FALSE)=0, "N/A", VLOOKUP(orders[[#This Row],[Customer ID]],'Customer Info'!$A:$I,4,FALSE))</f>
        <v>+1 (408) 211-2306</v>
      </c>
      <c r="N802" t="str">
        <f>VLOOKUP(orders[[#This Row],[Customer ID]],'Customer Info'!$A:$I,5,FALSE)</f>
        <v>67 Mendota Hill</v>
      </c>
      <c r="O802" t="str">
        <f>VLOOKUP(orders[[#This Row],[Customer ID]],'Customer Info'!$A:$I,6,FALSE)</f>
        <v>San Jose</v>
      </c>
      <c r="P802" t="str">
        <f>VLOOKUP(orders[[#This Row],[Customer ID]],'Customer Info'!$A:$I,7,FALSE)</f>
        <v>United States</v>
      </c>
      <c r="Q802">
        <f>VLOOKUP(orders[[#This Row],[Customer ID]],'Customer Info'!$A:$I,8,FALSE)</f>
        <v>95138</v>
      </c>
      <c r="R802" s="2" t="str">
        <f>VLOOKUP(orders[[#This Row],[Customer ID]],'Customer Info'!$A:$I,9,FALSE)</f>
        <v>Yes</v>
      </c>
    </row>
    <row r="803" spans="1:18" x14ac:dyDescent="0.2">
      <c r="A803" s="1" t="s">
        <v>1555</v>
      </c>
      <c r="B803" s="3">
        <v>44588</v>
      </c>
      <c r="C803" t="s">
        <v>1556</v>
      </c>
      <c r="D803" t="s">
        <v>250</v>
      </c>
      <c r="E803">
        <v>3</v>
      </c>
      <c r="F803" s="1" t="s">
        <v>6200</v>
      </c>
      <c r="G803" t="s">
        <v>6202</v>
      </c>
      <c r="H803">
        <v>1</v>
      </c>
      <c r="I803">
        <v>12.15</v>
      </c>
      <c r="J803" s="2">
        <v>36.450000000000003</v>
      </c>
      <c r="K803" t="str">
        <f>VLOOKUP(orders[[#This Row],[Customer ID]],'Customer Info'!$A:$I,2,FALSE)</f>
        <v>Gonzales Cicculi</v>
      </c>
      <c r="L803" t="str">
        <f>IF(VLOOKUP(orders[[#This Row],[Customer ID]],'Customer Info'!$A:$I,3,FALSE)=0, "N/A", VLOOKUP(orders[[#This Row],[Customer ID]],'Customer Info'!$A:$I,3,FALSE))</f>
        <v>N/A</v>
      </c>
      <c r="M803" t="str">
        <f>IF(VLOOKUP(orders[[#This Row],[Customer ID]],'Customer Info'!$A:$I,4,FALSE)=0, "N/A", VLOOKUP(orders[[#This Row],[Customer ID]],'Customer Info'!$A:$I,4,FALSE))</f>
        <v>N/A</v>
      </c>
      <c r="N803" t="str">
        <f>VLOOKUP(orders[[#This Row],[Customer ID]],'Customer Info'!$A:$I,5,FALSE)</f>
        <v>63861 Bunting Road</v>
      </c>
      <c r="O803" t="str">
        <f>VLOOKUP(orders[[#This Row],[Customer ID]],'Customer Info'!$A:$I,6,FALSE)</f>
        <v>Washington</v>
      </c>
      <c r="P803" t="str">
        <f>VLOOKUP(orders[[#This Row],[Customer ID]],'Customer Info'!$A:$I,7,FALSE)</f>
        <v>United States</v>
      </c>
      <c r="Q803">
        <f>VLOOKUP(orders[[#This Row],[Customer ID]],'Customer Info'!$A:$I,8,FALSE)</f>
        <v>20470</v>
      </c>
      <c r="R803" s="2" t="str">
        <f>VLOOKUP(orders[[#This Row],[Customer ID]],'Customer Info'!$A:$I,9,FALSE)</f>
        <v>Yes</v>
      </c>
    </row>
    <row r="804" spans="1:18" x14ac:dyDescent="0.2">
      <c r="A804" s="1" t="s">
        <v>1557</v>
      </c>
      <c r="B804" s="3">
        <v>44240</v>
      </c>
      <c r="C804" t="s">
        <v>1558</v>
      </c>
      <c r="D804" t="s">
        <v>106</v>
      </c>
      <c r="E804">
        <v>6</v>
      </c>
      <c r="F804" s="1" t="s">
        <v>6196</v>
      </c>
      <c r="G804" t="s">
        <v>6202</v>
      </c>
      <c r="H804">
        <v>0.2</v>
      </c>
      <c r="I804">
        <v>2.6849999999999996</v>
      </c>
      <c r="J804" s="2">
        <v>16.11</v>
      </c>
      <c r="K804" t="str">
        <f>VLOOKUP(orders[[#This Row],[Customer ID]],'Customer Info'!$A:$I,2,FALSE)</f>
        <v>Man Fright</v>
      </c>
      <c r="L804" t="str">
        <f>IF(VLOOKUP(orders[[#This Row],[Customer ID]],'Customer Info'!$A:$I,3,FALSE)=0, "N/A", VLOOKUP(orders[[#This Row],[Customer ID]],'Customer Info'!$A:$I,3,FALSE))</f>
        <v>mfrightm8@harvard.edu</v>
      </c>
      <c r="M804" t="str">
        <f>IF(VLOOKUP(orders[[#This Row],[Customer ID]],'Customer Info'!$A:$I,4,FALSE)=0, "N/A", VLOOKUP(orders[[#This Row],[Customer ID]],'Customer Info'!$A:$I,4,FALSE))</f>
        <v>+353 (955) 108-0675</v>
      </c>
      <c r="N804" t="str">
        <f>VLOOKUP(orders[[#This Row],[Customer ID]],'Customer Info'!$A:$I,5,FALSE)</f>
        <v>27242 Fordem Crossing</v>
      </c>
      <c r="O804" t="str">
        <f>VLOOKUP(orders[[#This Row],[Customer ID]],'Customer Info'!$A:$I,6,FALSE)</f>
        <v>Daingean</v>
      </c>
      <c r="P804" t="str">
        <f>VLOOKUP(orders[[#This Row],[Customer ID]],'Customer Info'!$A:$I,7,FALSE)</f>
        <v>Ireland</v>
      </c>
      <c r="Q804" t="str">
        <f>VLOOKUP(orders[[#This Row],[Customer ID]],'Customer Info'!$A:$I,8,FALSE)</f>
        <v>E91</v>
      </c>
      <c r="R804" s="2" t="str">
        <f>VLOOKUP(orders[[#This Row],[Customer ID]],'Customer Info'!$A:$I,9,FALSE)</f>
        <v>No</v>
      </c>
    </row>
    <row r="805" spans="1:18" x14ac:dyDescent="0.2">
      <c r="A805" s="1" t="s">
        <v>1559</v>
      </c>
      <c r="B805" s="3">
        <v>44025</v>
      </c>
      <c r="C805" t="s">
        <v>1560</v>
      </c>
      <c r="D805" t="s">
        <v>40</v>
      </c>
      <c r="E805">
        <v>2</v>
      </c>
      <c r="F805" s="1" t="s">
        <v>6196</v>
      </c>
      <c r="G805" t="s">
        <v>6202</v>
      </c>
      <c r="H805">
        <v>2.5</v>
      </c>
      <c r="I805">
        <v>20.584999999999997</v>
      </c>
      <c r="J805" s="2">
        <v>41.169999999999995</v>
      </c>
      <c r="K805" t="str">
        <f>VLOOKUP(orders[[#This Row],[Customer ID]],'Customer Info'!$A:$I,2,FALSE)</f>
        <v>Boyce Tarte</v>
      </c>
      <c r="L805" t="str">
        <f>IF(VLOOKUP(orders[[#This Row],[Customer ID]],'Customer Info'!$A:$I,3,FALSE)=0, "N/A", VLOOKUP(orders[[#This Row],[Customer ID]],'Customer Info'!$A:$I,3,FALSE))</f>
        <v>btartem9@aol.com</v>
      </c>
      <c r="M805" t="str">
        <f>IF(VLOOKUP(orders[[#This Row],[Customer ID]],'Customer Info'!$A:$I,4,FALSE)=0, "N/A", VLOOKUP(orders[[#This Row],[Customer ID]],'Customer Info'!$A:$I,4,FALSE))</f>
        <v>+1 (360) 927-6561</v>
      </c>
      <c r="N805" t="str">
        <f>VLOOKUP(orders[[#This Row],[Customer ID]],'Customer Info'!$A:$I,5,FALSE)</f>
        <v>084 Reindahl Park</v>
      </c>
      <c r="O805" t="str">
        <f>VLOOKUP(orders[[#This Row],[Customer ID]],'Customer Info'!$A:$I,6,FALSE)</f>
        <v>Olympia</v>
      </c>
      <c r="P805" t="str">
        <f>VLOOKUP(orders[[#This Row],[Customer ID]],'Customer Info'!$A:$I,7,FALSE)</f>
        <v>United States</v>
      </c>
      <c r="Q805">
        <f>VLOOKUP(orders[[#This Row],[Customer ID]],'Customer Info'!$A:$I,8,FALSE)</f>
        <v>98506</v>
      </c>
      <c r="R805" s="2" t="str">
        <f>VLOOKUP(orders[[#This Row],[Customer ID]],'Customer Info'!$A:$I,9,FALSE)</f>
        <v>Yes</v>
      </c>
    </row>
    <row r="806" spans="1:18" x14ac:dyDescent="0.2">
      <c r="A806" s="1" t="s">
        <v>1561</v>
      </c>
      <c r="B806" s="3">
        <v>43902</v>
      </c>
      <c r="C806" t="s">
        <v>1562</v>
      </c>
      <c r="D806" t="s">
        <v>106</v>
      </c>
      <c r="E806">
        <v>4</v>
      </c>
      <c r="F806" s="1" t="s">
        <v>6196</v>
      </c>
      <c r="G806" t="s">
        <v>6202</v>
      </c>
      <c r="H806">
        <v>0.2</v>
      </c>
      <c r="I806">
        <v>2.6849999999999996</v>
      </c>
      <c r="J806" s="2">
        <v>10.739999999999998</v>
      </c>
      <c r="K806" t="str">
        <f>VLOOKUP(orders[[#This Row],[Customer ID]],'Customer Info'!$A:$I,2,FALSE)</f>
        <v>Caddric Krzysztofiak</v>
      </c>
      <c r="L806" t="str">
        <f>IF(VLOOKUP(orders[[#This Row],[Customer ID]],'Customer Info'!$A:$I,3,FALSE)=0, "N/A", VLOOKUP(orders[[#This Row],[Customer ID]],'Customer Info'!$A:$I,3,FALSE))</f>
        <v>ckrzysztofiakma@skyrock.com</v>
      </c>
      <c r="M806" t="str">
        <f>IF(VLOOKUP(orders[[#This Row],[Customer ID]],'Customer Info'!$A:$I,4,FALSE)=0, "N/A", VLOOKUP(orders[[#This Row],[Customer ID]],'Customer Info'!$A:$I,4,FALSE))</f>
        <v>+1 (972) 782-4187</v>
      </c>
      <c r="N806" t="str">
        <f>VLOOKUP(orders[[#This Row],[Customer ID]],'Customer Info'!$A:$I,5,FALSE)</f>
        <v>6 Dayton Alley</v>
      </c>
      <c r="O806" t="str">
        <f>VLOOKUP(orders[[#This Row],[Customer ID]],'Customer Info'!$A:$I,6,FALSE)</f>
        <v>Mesquite</v>
      </c>
      <c r="P806" t="str">
        <f>VLOOKUP(orders[[#This Row],[Customer ID]],'Customer Info'!$A:$I,7,FALSE)</f>
        <v>United States</v>
      </c>
      <c r="Q806">
        <f>VLOOKUP(orders[[#This Row],[Customer ID]],'Customer Info'!$A:$I,8,FALSE)</f>
        <v>75185</v>
      </c>
      <c r="R806" s="2" t="str">
        <f>VLOOKUP(orders[[#This Row],[Customer ID]],'Customer Info'!$A:$I,9,FALSE)</f>
        <v>No</v>
      </c>
    </row>
    <row r="807" spans="1:18" x14ac:dyDescent="0.2">
      <c r="A807" s="1" t="s">
        <v>1563</v>
      </c>
      <c r="B807" s="3">
        <v>43955</v>
      </c>
      <c r="C807" t="s">
        <v>1564</v>
      </c>
      <c r="D807" t="s">
        <v>117</v>
      </c>
      <c r="E807">
        <v>4</v>
      </c>
      <c r="F807" s="1" t="s">
        <v>6200</v>
      </c>
      <c r="G807" t="s">
        <v>6197</v>
      </c>
      <c r="H807">
        <v>2.5</v>
      </c>
      <c r="I807">
        <v>31.624999999999996</v>
      </c>
      <c r="J807" s="2">
        <v>126.49999999999999</v>
      </c>
      <c r="K807" t="str">
        <f>VLOOKUP(orders[[#This Row],[Customer ID]],'Customer Info'!$A:$I,2,FALSE)</f>
        <v>Darn Penquet</v>
      </c>
      <c r="L807" t="str">
        <f>IF(VLOOKUP(orders[[#This Row],[Customer ID]],'Customer Info'!$A:$I,3,FALSE)=0, "N/A", VLOOKUP(orders[[#This Row],[Customer ID]],'Customer Info'!$A:$I,3,FALSE))</f>
        <v>dpenquetmb@diigo.com</v>
      </c>
      <c r="M807" t="str">
        <f>IF(VLOOKUP(orders[[#This Row],[Customer ID]],'Customer Info'!$A:$I,4,FALSE)=0, "N/A", VLOOKUP(orders[[#This Row],[Customer ID]],'Customer Info'!$A:$I,4,FALSE))</f>
        <v>N/A</v>
      </c>
      <c r="N807" t="str">
        <f>VLOOKUP(orders[[#This Row],[Customer ID]],'Customer Info'!$A:$I,5,FALSE)</f>
        <v>19199 Mariners Cove Avenue</v>
      </c>
      <c r="O807" t="str">
        <f>VLOOKUP(orders[[#This Row],[Customer ID]],'Customer Info'!$A:$I,6,FALSE)</f>
        <v>Sacramento</v>
      </c>
      <c r="P807" t="str">
        <f>VLOOKUP(orders[[#This Row],[Customer ID]],'Customer Info'!$A:$I,7,FALSE)</f>
        <v>United States</v>
      </c>
      <c r="Q807">
        <f>VLOOKUP(orders[[#This Row],[Customer ID]],'Customer Info'!$A:$I,8,FALSE)</f>
        <v>94207</v>
      </c>
      <c r="R807" s="2" t="str">
        <f>VLOOKUP(orders[[#This Row],[Customer ID]],'Customer Info'!$A:$I,9,FALSE)</f>
        <v>No</v>
      </c>
    </row>
    <row r="808" spans="1:18" x14ac:dyDescent="0.2">
      <c r="A808" s="1" t="s">
        <v>1565</v>
      </c>
      <c r="B808" s="3">
        <v>44289</v>
      </c>
      <c r="C808" t="s">
        <v>1566</v>
      </c>
      <c r="D808" t="s">
        <v>194</v>
      </c>
      <c r="E808">
        <v>2</v>
      </c>
      <c r="F808" s="1" t="s">
        <v>6196</v>
      </c>
      <c r="G808" t="s">
        <v>6199</v>
      </c>
      <c r="H808">
        <v>1</v>
      </c>
      <c r="I808">
        <v>11.95</v>
      </c>
      <c r="J808" s="2">
        <v>23.9</v>
      </c>
      <c r="K808" t="str">
        <f>VLOOKUP(orders[[#This Row],[Customer ID]],'Customer Info'!$A:$I,2,FALSE)</f>
        <v>Jammie Cloke</v>
      </c>
      <c r="L808" t="str">
        <f>IF(VLOOKUP(orders[[#This Row],[Customer ID]],'Customer Info'!$A:$I,3,FALSE)=0, "N/A", VLOOKUP(orders[[#This Row],[Customer ID]],'Customer Info'!$A:$I,3,FALSE))</f>
        <v>N/A</v>
      </c>
      <c r="M808" t="str">
        <f>IF(VLOOKUP(orders[[#This Row],[Customer ID]],'Customer Info'!$A:$I,4,FALSE)=0, "N/A", VLOOKUP(orders[[#This Row],[Customer ID]],'Customer Info'!$A:$I,4,FALSE))</f>
        <v>+44 (540) 353-5754</v>
      </c>
      <c r="N808" t="str">
        <f>VLOOKUP(orders[[#This Row],[Customer ID]],'Customer Info'!$A:$I,5,FALSE)</f>
        <v>844 Lawn Drive</v>
      </c>
      <c r="O808" t="str">
        <f>VLOOKUP(orders[[#This Row],[Customer ID]],'Customer Info'!$A:$I,6,FALSE)</f>
        <v>Newton</v>
      </c>
      <c r="P808" t="str">
        <f>VLOOKUP(orders[[#This Row],[Customer ID]],'Customer Info'!$A:$I,7,FALSE)</f>
        <v>United Kingdom</v>
      </c>
      <c r="Q808" t="str">
        <f>VLOOKUP(orders[[#This Row],[Customer ID]],'Customer Info'!$A:$I,8,FALSE)</f>
        <v>NG34</v>
      </c>
      <c r="R808" s="2" t="str">
        <f>VLOOKUP(orders[[#This Row],[Customer ID]],'Customer Info'!$A:$I,9,FALSE)</f>
        <v>No</v>
      </c>
    </row>
    <row r="809" spans="1:18" x14ac:dyDescent="0.2">
      <c r="A809" s="1" t="s">
        <v>1567</v>
      </c>
      <c r="B809" s="3">
        <v>44713</v>
      </c>
      <c r="C809" t="s">
        <v>1568</v>
      </c>
      <c r="D809" t="s">
        <v>27</v>
      </c>
      <c r="E809">
        <v>1</v>
      </c>
      <c r="F809" s="1" t="s">
        <v>6196</v>
      </c>
      <c r="G809" t="s">
        <v>6197</v>
      </c>
      <c r="H809">
        <v>0.5</v>
      </c>
      <c r="I809">
        <v>5.97</v>
      </c>
      <c r="J809" s="2">
        <v>5.97</v>
      </c>
      <c r="K809" t="str">
        <f>VLOOKUP(orders[[#This Row],[Customer ID]],'Customer Info'!$A:$I,2,FALSE)</f>
        <v>Chester Clowton</v>
      </c>
      <c r="L809" t="str">
        <f>IF(VLOOKUP(orders[[#This Row],[Customer ID]],'Customer Info'!$A:$I,3,FALSE)=0, "N/A", VLOOKUP(orders[[#This Row],[Customer ID]],'Customer Info'!$A:$I,3,FALSE))</f>
        <v>N/A</v>
      </c>
      <c r="M809" t="str">
        <f>IF(VLOOKUP(orders[[#This Row],[Customer ID]],'Customer Info'!$A:$I,4,FALSE)=0, "N/A", VLOOKUP(orders[[#This Row],[Customer ID]],'Customer Info'!$A:$I,4,FALSE))</f>
        <v>+1 (763) 691-6777</v>
      </c>
      <c r="N809" t="str">
        <f>VLOOKUP(orders[[#This Row],[Customer ID]],'Customer Info'!$A:$I,5,FALSE)</f>
        <v>15196 Pleasure Court</v>
      </c>
      <c r="O809" t="str">
        <f>VLOOKUP(orders[[#This Row],[Customer ID]],'Customer Info'!$A:$I,6,FALSE)</f>
        <v>Monticello</v>
      </c>
      <c r="P809" t="str">
        <f>VLOOKUP(orders[[#This Row],[Customer ID]],'Customer Info'!$A:$I,7,FALSE)</f>
        <v>United States</v>
      </c>
      <c r="Q809">
        <f>VLOOKUP(orders[[#This Row],[Customer ID]],'Customer Info'!$A:$I,8,FALSE)</f>
        <v>55590</v>
      </c>
      <c r="R809" s="2" t="str">
        <f>VLOOKUP(orders[[#This Row],[Customer ID]],'Customer Info'!$A:$I,9,FALSE)</f>
        <v>No</v>
      </c>
    </row>
    <row r="810" spans="1:18" x14ac:dyDescent="0.2">
      <c r="A810" s="1" t="s">
        <v>1569</v>
      </c>
      <c r="B810" s="3">
        <v>44241</v>
      </c>
      <c r="C810" t="s">
        <v>1570</v>
      </c>
      <c r="D810" t="s">
        <v>43</v>
      </c>
      <c r="E810">
        <v>2</v>
      </c>
      <c r="F810" s="1" t="s">
        <v>6201</v>
      </c>
      <c r="G810" t="s">
        <v>6202</v>
      </c>
      <c r="H810">
        <v>0.2</v>
      </c>
      <c r="I810">
        <v>3.8849999999999998</v>
      </c>
      <c r="J810" s="2">
        <v>7.77</v>
      </c>
      <c r="K810" t="str">
        <f>VLOOKUP(orders[[#This Row],[Customer ID]],'Customer Info'!$A:$I,2,FALSE)</f>
        <v>Kathleen Diable</v>
      </c>
      <c r="L810" t="str">
        <f>IF(VLOOKUP(orders[[#This Row],[Customer ID]],'Customer Info'!$A:$I,3,FALSE)=0, "N/A", VLOOKUP(orders[[#This Row],[Customer ID]],'Customer Info'!$A:$I,3,FALSE))</f>
        <v>N/A</v>
      </c>
      <c r="M810" t="str">
        <f>IF(VLOOKUP(orders[[#This Row],[Customer ID]],'Customer Info'!$A:$I,4,FALSE)=0, "N/A", VLOOKUP(orders[[#This Row],[Customer ID]],'Customer Info'!$A:$I,4,FALSE))</f>
        <v>N/A</v>
      </c>
      <c r="N810" t="str">
        <f>VLOOKUP(orders[[#This Row],[Customer ID]],'Customer Info'!$A:$I,5,FALSE)</f>
        <v>81 Arapahoe Circle</v>
      </c>
      <c r="O810" t="str">
        <f>VLOOKUP(orders[[#This Row],[Customer ID]],'Customer Info'!$A:$I,6,FALSE)</f>
        <v>Kinloch</v>
      </c>
      <c r="P810" t="str">
        <f>VLOOKUP(orders[[#This Row],[Customer ID]],'Customer Info'!$A:$I,7,FALSE)</f>
        <v>United Kingdom</v>
      </c>
      <c r="Q810" t="str">
        <f>VLOOKUP(orders[[#This Row],[Customer ID]],'Customer Info'!$A:$I,8,FALSE)</f>
        <v>PH43</v>
      </c>
      <c r="R810" s="2" t="str">
        <f>VLOOKUP(orders[[#This Row],[Customer ID]],'Customer Info'!$A:$I,9,FALSE)</f>
        <v>Yes</v>
      </c>
    </row>
    <row r="811" spans="1:18" x14ac:dyDescent="0.2">
      <c r="A811" s="1" t="s">
        <v>1571</v>
      </c>
      <c r="B811" s="3">
        <v>44543</v>
      </c>
      <c r="C811" t="s">
        <v>1572</v>
      </c>
      <c r="D811" t="s">
        <v>128</v>
      </c>
      <c r="E811">
        <v>3</v>
      </c>
      <c r="F811" s="1" t="s">
        <v>6201</v>
      </c>
      <c r="G811" t="s">
        <v>6202</v>
      </c>
      <c r="H811">
        <v>0.5</v>
      </c>
      <c r="I811">
        <v>7.77</v>
      </c>
      <c r="J811" s="2">
        <v>23.31</v>
      </c>
      <c r="K811" t="str">
        <f>VLOOKUP(orders[[#This Row],[Customer ID]],'Customer Info'!$A:$I,2,FALSE)</f>
        <v>Koren Ferretti</v>
      </c>
      <c r="L811" t="str">
        <f>IF(VLOOKUP(orders[[#This Row],[Customer ID]],'Customer Info'!$A:$I,3,FALSE)=0, "N/A", VLOOKUP(orders[[#This Row],[Customer ID]],'Customer Info'!$A:$I,3,FALSE))</f>
        <v>kferrettimf@huffingtonpost.com</v>
      </c>
      <c r="M811" t="str">
        <f>IF(VLOOKUP(orders[[#This Row],[Customer ID]],'Customer Info'!$A:$I,4,FALSE)=0, "N/A", VLOOKUP(orders[[#This Row],[Customer ID]],'Customer Info'!$A:$I,4,FALSE))</f>
        <v>+353 (526) 215-2582</v>
      </c>
      <c r="N811" t="str">
        <f>VLOOKUP(orders[[#This Row],[Customer ID]],'Customer Info'!$A:$I,5,FALSE)</f>
        <v>372 Northland Street</v>
      </c>
      <c r="O811" t="str">
        <f>VLOOKUP(orders[[#This Row],[Customer ID]],'Customer Info'!$A:$I,6,FALSE)</f>
        <v>Balrothery</v>
      </c>
      <c r="P811" t="str">
        <f>VLOOKUP(orders[[#This Row],[Customer ID]],'Customer Info'!$A:$I,7,FALSE)</f>
        <v>Ireland</v>
      </c>
      <c r="Q811" t="str">
        <f>VLOOKUP(orders[[#This Row],[Customer ID]],'Customer Info'!$A:$I,8,FALSE)</f>
        <v>K32</v>
      </c>
      <c r="R811" s="2" t="str">
        <f>VLOOKUP(orders[[#This Row],[Customer ID]],'Customer Info'!$A:$I,9,FALSE)</f>
        <v>No</v>
      </c>
    </row>
    <row r="812" spans="1:18" x14ac:dyDescent="0.2">
      <c r="A812" s="1" t="s">
        <v>1573</v>
      </c>
      <c r="B812" s="3">
        <v>43868</v>
      </c>
      <c r="C812" t="s">
        <v>1574</v>
      </c>
      <c r="D812" t="s">
        <v>15</v>
      </c>
      <c r="E812">
        <v>5</v>
      </c>
      <c r="F812" s="1" t="s">
        <v>6196</v>
      </c>
      <c r="G812" t="s">
        <v>6199</v>
      </c>
      <c r="H812">
        <v>2.5</v>
      </c>
      <c r="I812">
        <v>27.484999999999996</v>
      </c>
      <c r="J812" s="2">
        <v>137.42499999999998</v>
      </c>
      <c r="K812" t="str">
        <f>VLOOKUP(orders[[#This Row],[Customer ID]],'Customer Info'!$A:$I,2,FALSE)</f>
        <v>Allis Wilmore</v>
      </c>
      <c r="L812" t="str">
        <f>IF(VLOOKUP(orders[[#This Row],[Customer ID]],'Customer Info'!$A:$I,3,FALSE)=0, "N/A", VLOOKUP(orders[[#This Row],[Customer ID]],'Customer Info'!$A:$I,3,FALSE))</f>
        <v>N/A</v>
      </c>
      <c r="M812" t="str">
        <f>IF(VLOOKUP(orders[[#This Row],[Customer ID]],'Customer Info'!$A:$I,4,FALSE)=0, "N/A", VLOOKUP(orders[[#This Row],[Customer ID]],'Customer Info'!$A:$I,4,FALSE))</f>
        <v>+1 (713) 984-5207</v>
      </c>
      <c r="N812" t="str">
        <f>VLOOKUP(orders[[#This Row],[Customer ID]],'Customer Info'!$A:$I,5,FALSE)</f>
        <v>94 Moulton Street</v>
      </c>
      <c r="O812" t="str">
        <f>VLOOKUP(orders[[#This Row],[Customer ID]],'Customer Info'!$A:$I,6,FALSE)</f>
        <v>Houston</v>
      </c>
      <c r="P812" t="str">
        <f>VLOOKUP(orders[[#This Row],[Customer ID]],'Customer Info'!$A:$I,7,FALSE)</f>
        <v>United States</v>
      </c>
      <c r="Q812">
        <f>VLOOKUP(orders[[#This Row],[Customer ID]],'Customer Info'!$A:$I,8,FALSE)</f>
        <v>77260</v>
      </c>
      <c r="R812" s="2" t="str">
        <f>VLOOKUP(orders[[#This Row],[Customer ID]],'Customer Info'!$A:$I,9,FALSE)</f>
        <v>No</v>
      </c>
    </row>
    <row r="813" spans="1:18" x14ac:dyDescent="0.2">
      <c r="A813" s="1" t="s">
        <v>1575</v>
      </c>
      <c r="B813" s="3">
        <v>44235</v>
      </c>
      <c r="C813" t="s">
        <v>1576</v>
      </c>
      <c r="D813" t="s">
        <v>106</v>
      </c>
      <c r="E813">
        <v>3</v>
      </c>
      <c r="F813" s="1" t="s">
        <v>6196</v>
      </c>
      <c r="G813" t="s">
        <v>6202</v>
      </c>
      <c r="H813">
        <v>0.2</v>
      </c>
      <c r="I813">
        <v>2.6849999999999996</v>
      </c>
      <c r="J813" s="2">
        <v>8.0549999999999997</v>
      </c>
      <c r="K813" t="str">
        <f>VLOOKUP(orders[[#This Row],[Customer ID]],'Customer Info'!$A:$I,2,FALSE)</f>
        <v>Chaddie Bennie</v>
      </c>
      <c r="L813" t="str">
        <f>IF(VLOOKUP(orders[[#This Row],[Customer ID]],'Customer Info'!$A:$I,3,FALSE)=0, "N/A", VLOOKUP(orders[[#This Row],[Customer ID]],'Customer Info'!$A:$I,3,FALSE))</f>
        <v>N/A</v>
      </c>
      <c r="M813" t="str">
        <f>IF(VLOOKUP(orders[[#This Row],[Customer ID]],'Customer Info'!$A:$I,4,FALSE)=0, "N/A", VLOOKUP(orders[[#This Row],[Customer ID]],'Customer Info'!$A:$I,4,FALSE))</f>
        <v>+1 (915) 204-2588</v>
      </c>
      <c r="N813" t="str">
        <f>VLOOKUP(orders[[#This Row],[Customer ID]],'Customer Info'!$A:$I,5,FALSE)</f>
        <v>935 Lawn Circle</v>
      </c>
      <c r="O813" t="str">
        <f>VLOOKUP(orders[[#This Row],[Customer ID]],'Customer Info'!$A:$I,6,FALSE)</f>
        <v>El Paso</v>
      </c>
      <c r="P813" t="str">
        <f>VLOOKUP(orders[[#This Row],[Customer ID]],'Customer Info'!$A:$I,7,FALSE)</f>
        <v>United States</v>
      </c>
      <c r="Q813">
        <f>VLOOKUP(orders[[#This Row],[Customer ID]],'Customer Info'!$A:$I,8,FALSE)</f>
        <v>79934</v>
      </c>
      <c r="R813" s="2" t="str">
        <f>VLOOKUP(orders[[#This Row],[Customer ID]],'Customer Info'!$A:$I,9,FALSE)</f>
        <v>Yes</v>
      </c>
    </row>
    <row r="814" spans="1:18" x14ac:dyDescent="0.2">
      <c r="A814" s="1" t="s">
        <v>1577</v>
      </c>
      <c r="B814" s="3">
        <v>44054</v>
      </c>
      <c r="C814" t="s">
        <v>1578</v>
      </c>
      <c r="D814" t="s">
        <v>88</v>
      </c>
      <c r="E814">
        <v>3</v>
      </c>
      <c r="F814" s="1" t="s">
        <v>6201</v>
      </c>
      <c r="G814" t="s">
        <v>6199</v>
      </c>
      <c r="H814">
        <v>0.5</v>
      </c>
      <c r="I814">
        <v>9.51</v>
      </c>
      <c r="J814" s="2">
        <v>28.53</v>
      </c>
      <c r="K814" t="str">
        <f>VLOOKUP(orders[[#This Row],[Customer ID]],'Customer Info'!$A:$I,2,FALSE)</f>
        <v>Alberta Balsdone</v>
      </c>
      <c r="L814" t="str">
        <f>IF(VLOOKUP(orders[[#This Row],[Customer ID]],'Customer Info'!$A:$I,3,FALSE)=0, "N/A", VLOOKUP(orders[[#This Row],[Customer ID]],'Customer Info'!$A:$I,3,FALSE))</f>
        <v>abalsdonemi@toplist.cz</v>
      </c>
      <c r="M814" t="str">
        <f>IF(VLOOKUP(orders[[#This Row],[Customer ID]],'Customer Info'!$A:$I,4,FALSE)=0, "N/A", VLOOKUP(orders[[#This Row],[Customer ID]],'Customer Info'!$A:$I,4,FALSE))</f>
        <v>+1 (863) 490-5370</v>
      </c>
      <c r="N814" t="str">
        <f>VLOOKUP(orders[[#This Row],[Customer ID]],'Customer Info'!$A:$I,5,FALSE)</f>
        <v>3 Kings Plaza</v>
      </c>
      <c r="O814" t="str">
        <f>VLOOKUP(orders[[#This Row],[Customer ID]],'Customer Info'!$A:$I,6,FALSE)</f>
        <v>Largo</v>
      </c>
      <c r="P814" t="str">
        <f>VLOOKUP(orders[[#This Row],[Customer ID]],'Customer Info'!$A:$I,7,FALSE)</f>
        <v>United States</v>
      </c>
      <c r="Q814">
        <f>VLOOKUP(orders[[#This Row],[Customer ID]],'Customer Info'!$A:$I,8,FALSE)</f>
        <v>34643</v>
      </c>
      <c r="R814" s="2" t="str">
        <f>VLOOKUP(orders[[#This Row],[Customer ID]],'Customer Info'!$A:$I,9,FALSE)</f>
        <v>No</v>
      </c>
    </row>
    <row r="815" spans="1:18" x14ac:dyDescent="0.2">
      <c r="A815" s="1" t="s">
        <v>1579</v>
      </c>
      <c r="B815" s="3">
        <v>44114</v>
      </c>
      <c r="C815" t="s">
        <v>1580</v>
      </c>
      <c r="D815" t="s">
        <v>66</v>
      </c>
      <c r="E815">
        <v>6</v>
      </c>
      <c r="F815" s="1" t="s">
        <v>6198</v>
      </c>
      <c r="G815" t="s">
        <v>6197</v>
      </c>
      <c r="H815">
        <v>1</v>
      </c>
      <c r="I815">
        <v>11.25</v>
      </c>
      <c r="J815" s="2">
        <v>67.5</v>
      </c>
      <c r="K815" t="str">
        <f>VLOOKUP(orders[[#This Row],[Customer ID]],'Customer Info'!$A:$I,2,FALSE)</f>
        <v>Brice Romera</v>
      </c>
      <c r="L815" t="str">
        <f>IF(VLOOKUP(orders[[#This Row],[Customer ID]],'Customer Info'!$A:$I,3,FALSE)=0, "N/A", VLOOKUP(orders[[#This Row],[Customer ID]],'Customer Info'!$A:$I,3,FALSE))</f>
        <v>bromeramj@list-manage.com</v>
      </c>
      <c r="M815" t="str">
        <f>IF(VLOOKUP(orders[[#This Row],[Customer ID]],'Customer Info'!$A:$I,4,FALSE)=0, "N/A", VLOOKUP(orders[[#This Row],[Customer ID]],'Customer Info'!$A:$I,4,FALSE))</f>
        <v>+353 (640) 110-9801</v>
      </c>
      <c r="N815" t="str">
        <f>VLOOKUP(orders[[#This Row],[Customer ID]],'Customer Info'!$A:$I,5,FALSE)</f>
        <v>2311 Eastlawn Plaza</v>
      </c>
      <c r="O815" t="str">
        <f>VLOOKUP(orders[[#This Row],[Customer ID]],'Customer Info'!$A:$I,6,FALSE)</f>
        <v>Foxrock</v>
      </c>
      <c r="P815" t="str">
        <f>VLOOKUP(orders[[#This Row],[Customer ID]],'Customer Info'!$A:$I,7,FALSE)</f>
        <v>Ireland</v>
      </c>
      <c r="Q815" t="str">
        <f>VLOOKUP(orders[[#This Row],[Customer ID]],'Customer Info'!$A:$I,8,FALSE)</f>
        <v>D04</v>
      </c>
      <c r="R815" s="2" t="str">
        <f>VLOOKUP(orders[[#This Row],[Customer ID]],'Customer Info'!$A:$I,9,FALSE)</f>
        <v>Yes</v>
      </c>
    </row>
    <row r="816" spans="1:18" x14ac:dyDescent="0.2">
      <c r="A816" s="1" t="s">
        <v>1579</v>
      </c>
      <c r="B816" s="3">
        <v>44114</v>
      </c>
      <c r="C816" t="s">
        <v>1580</v>
      </c>
      <c r="D816" t="s">
        <v>114</v>
      </c>
      <c r="E816">
        <v>6</v>
      </c>
      <c r="F816" s="1" t="s">
        <v>6201</v>
      </c>
      <c r="G816" t="s">
        <v>6202</v>
      </c>
      <c r="H816">
        <v>2.5</v>
      </c>
      <c r="I816">
        <v>29.784999999999997</v>
      </c>
      <c r="J816" s="2">
        <v>178.70999999999998</v>
      </c>
      <c r="K816" t="str">
        <f>VLOOKUP(orders[[#This Row],[Customer ID]],'Customer Info'!$A:$I,2,FALSE)</f>
        <v>Brice Romera</v>
      </c>
      <c r="L816" t="str">
        <f>IF(VLOOKUP(orders[[#This Row],[Customer ID]],'Customer Info'!$A:$I,3,FALSE)=0, "N/A", VLOOKUP(orders[[#This Row],[Customer ID]],'Customer Info'!$A:$I,3,FALSE))</f>
        <v>bromeramj@list-manage.com</v>
      </c>
      <c r="M816" t="str">
        <f>IF(VLOOKUP(orders[[#This Row],[Customer ID]],'Customer Info'!$A:$I,4,FALSE)=0, "N/A", VLOOKUP(orders[[#This Row],[Customer ID]],'Customer Info'!$A:$I,4,FALSE))</f>
        <v>+353 (640) 110-9801</v>
      </c>
      <c r="N816" t="str">
        <f>VLOOKUP(orders[[#This Row],[Customer ID]],'Customer Info'!$A:$I,5,FALSE)</f>
        <v>2311 Eastlawn Plaza</v>
      </c>
      <c r="O816" t="str">
        <f>VLOOKUP(orders[[#This Row],[Customer ID]],'Customer Info'!$A:$I,6,FALSE)</f>
        <v>Foxrock</v>
      </c>
      <c r="P816" t="str">
        <f>VLOOKUP(orders[[#This Row],[Customer ID]],'Customer Info'!$A:$I,7,FALSE)</f>
        <v>Ireland</v>
      </c>
      <c r="Q816" t="str">
        <f>VLOOKUP(orders[[#This Row],[Customer ID]],'Customer Info'!$A:$I,8,FALSE)</f>
        <v>D04</v>
      </c>
      <c r="R816" s="2" t="str">
        <f>VLOOKUP(orders[[#This Row],[Customer ID]],'Customer Info'!$A:$I,9,FALSE)</f>
        <v>Yes</v>
      </c>
    </row>
    <row r="817" spans="1:18" x14ac:dyDescent="0.2">
      <c r="A817" s="1" t="s">
        <v>1581</v>
      </c>
      <c r="B817" s="3">
        <v>44173</v>
      </c>
      <c r="C817" t="s">
        <v>1582</v>
      </c>
      <c r="D817" t="s">
        <v>117</v>
      </c>
      <c r="E817">
        <v>1</v>
      </c>
      <c r="F817" s="1" t="s">
        <v>6200</v>
      </c>
      <c r="G817" t="s">
        <v>6197</v>
      </c>
      <c r="H817">
        <v>2.5</v>
      </c>
      <c r="I817">
        <v>31.624999999999996</v>
      </c>
      <c r="J817" s="2">
        <v>31.624999999999996</v>
      </c>
      <c r="K817" t="str">
        <f>VLOOKUP(orders[[#This Row],[Customer ID]],'Customer Info'!$A:$I,2,FALSE)</f>
        <v>Conchita Bryde</v>
      </c>
      <c r="L817" t="str">
        <f>IF(VLOOKUP(orders[[#This Row],[Customer ID]],'Customer Info'!$A:$I,3,FALSE)=0, "N/A", VLOOKUP(orders[[#This Row],[Customer ID]],'Customer Info'!$A:$I,3,FALSE))</f>
        <v>cbrydeml@tuttocitta.it</v>
      </c>
      <c r="M817" t="str">
        <f>IF(VLOOKUP(orders[[#This Row],[Customer ID]],'Customer Info'!$A:$I,4,FALSE)=0, "N/A", VLOOKUP(orders[[#This Row],[Customer ID]],'Customer Info'!$A:$I,4,FALSE))</f>
        <v>+1 (405) 497-2199</v>
      </c>
      <c r="N817" t="str">
        <f>VLOOKUP(orders[[#This Row],[Customer ID]],'Customer Info'!$A:$I,5,FALSE)</f>
        <v>74 Crowley Plaza</v>
      </c>
      <c r="O817" t="str">
        <f>VLOOKUP(orders[[#This Row],[Customer ID]],'Customer Info'!$A:$I,6,FALSE)</f>
        <v>Oklahoma City</v>
      </c>
      <c r="P817" t="str">
        <f>VLOOKUP(orders[[#This Row],[Customer ID]],'Customer Info'!$A:$I,7,FALSE)</f>
        <v>United States</v>
      </c>
      <c r="Q817">
        <f>VLOOKUP(orders[[#This Row],[Customer ID]],'Customer Info'!$A:$I,8,FALSE)</f>
        <v>73179</v>
      </c>
      <c r="R817" s="2" t="str">
        <f>VLOOKUP(orders[[#This Row],[Customer ID]],'Customer Info'!$A:$I,9,FALSE)</f>
        <v>Yes</v>
      </c>
    </row>
    <row r="818" spans="1:18" x14ac:dyDescent="0.2">
      <c r="A818" s="1" t="s">
        <v>1583</v>
      </c>
      <c r="B818" s="3">
        <v>43573</v>
      </c>
      <c r="C818" t="s">
        <v>1584</v>
      </c>
      <c r="D818" t="s">
        <v>259</v>
      </c>
      <c r="E818">
        <v>2</v>
      </c>
      <c r="F818" s="1" t="s">
        <v>6200</v>
      </c>
      <c r="G818" t="s">
        <v>6199</v>
      </c>
      <c r="H818">
        <v>0.2</v>
      </c>
      <c r="I818">
        <v>4.4550000000000001</v>
      </c>
      <c r="J818" s="2">
        <v>8.91</v>
      </c>
      <c r="K818" t="str">
        <f>VLOOKUP(orders[[#This Row],[Customer ID]],'Customer Info'!$A:$I,2,FALSE)</f>
        <v>Silvanus Enefer</v>
      </c>
      <c r="L818" t="str">
        <f>IF(VLOOKUP(orders[[#This Row],[Customer ID]],'Customer Info'!$A:$I,3,FALSE)=0, "N/A", VLOOKUP(orders[[#This Row],[Customer ID]],'Customer Info'!$A:$I,3,FALSE))</f>
        <v>senefermm@blog.com</v>
      </c>
      <c r="M818" t="str">
        <f>IF(VLOOKUP(orders[[#This Row],[Customer ID]],'Customer Info'!$A:$I,4,FALSE)=0, "N/A", VLOOKUP(orders[[#This Row],[Customer ID]],'Customer Info'!$A:$I,4,FALSE))</f>
        <v>+1 (202) 877-3473</v>
      </c>
      <c r="N818" t="str">
        <f>VLOOKUP(orders[[#This Row],[Customer ID]],'Customer Info'!$A:$I,5,FALSE)</f>
        <v>52 Carey Plaza</v>
      </c>
      <c r="O818" t="str">
        <f>VLOOKUP(orders[[#This Row],[Customer ID]],'Customer Info'!$A:$I,6,FALSE)</f>
        <v>Washington</v>
      </c>
      <c r="P818" t="str">
        <f>VLOOKUP(orders[[#This Row],[Customer ID]],'Customer Info'!$A:$I,7,FALSE)</f>
        <v>United States</v>
      </c>
      <c r="Q818">
        <f>VLOOKUP(orders[[#This Row],[Customer ID]],'Customer Info'!$A:$I,8,FALSE)</f>
        <v>20051</v>
      </c>
      <c r="R818" s="2" t="str">
        <f>VLOOKUP(orders[[#This Row],[Customer ID]],'Customer Info'!$A:$I,9,FALSE)</f>
        <v>No</v>
      </c>
    </row>
    <row r="819" spans="1:18" x14ac:dyDescent="0.2">
      <c r="A819" s="1" t="s">
        <v>1585</v>
      </c>
      <c r="B819" s="3">
        <v>44200</v>
      </c>
      <c r="C819" t="s">
        <v>1586</v>
      </c>
      <c r="D819" t="s">
        <v>27</v>
      </c>
      <c r="E819">
        <v>6</v>
      </c>
      <c r="F819" s="1" t="s">
        <v>6196</v>
      </c>
      <c r="G819" t="s">
        <v>6197</v>
      </c>
      <c r="H819">
        <v>0.5</v>
      </c>
      <c r="I819">
        <v>5.97</v>
      </c>
      <c r="J819" s="2">
        <v>35.82</v>
      </c>
      <c r="K819" t="str">
        <f>VLOOKUP(orders[[#This Row],[Customer ID]],'Customer Info'!$A:$I,2,FALSE)</f>
        <v>Lenci Haggerstone</v>
      </c>
      <c r="L819" t="str">
        <f>IF(VLOOKUP(orders[[#This Row],[Customer ID]],'Customer Info'!$A:$I,3,FALSE)=0, "N/A", VLOOKUP(orders[[#This Row],[Customer ID]],'Customer Info'!$A:$I,3,FALSE))</f>
        <v>lhaggerstonemn@independent.co.uk</v>
      </c>
      <c r="M819" t="str">
        <f>IF(VLOOKUP(orders[[#This Row],[Customer ID]],'Customer Info'!$A:$I,4,FALSE)=0, "N/A", VLOOKUP(orders[[#This Row],[Customer ID]],'Customer Info'!$A:$I,4,FALSE))</f>
        <v>+1 (770) 779-0007</v>
      </c>
      <c r="N819" t="str">
        <f>VLOOKUP(orders[[#This Row],[Customer ID]],'Customer Info'!$A:$I,5,FALSE)</f>
        <v>52441 Evergreen Lane</v>
      </c>
      <c r="O819" t="str">
        <f>VLOOKUP(orders[[#This Row],[Customer ID]],'Customer Info'!$A:$I,6,FALSE)</f>
        <v>Atlanta</v>
      </c>
      <c r="P819" t="str">
        <f>VLOOKUP(orders[[#This Row],[Customer ID]],'Customer Info'!$A:$I,7,FALSE)</f>
        <v>United States</v>
      </c>
      <c r="Q819">
        <f>VLOOKUP(orders[[#This Row],[Customer ID]],'Customer Info'!$A:$I,8,FALSE)</f>
        <v>30351</v>
      </c>
      <c r="R819" s="2" t="str">
        <f>VLOOKUP(orders[[#This Row],[Customer ID]],'Customer Info'!$A:$I,9,FALSE)</f>
        <v>No</v>
      </c>
    </row>
    <row r="820" spans="1:18" x14ac:dyDescent="0.2">
      <c r="A820" s="1" t="s">
        <v>1587</v>
      </c>
      <c r="B820" s="3">
        <v>43534</v>
      </c>
      <c r="C820" t="s">
        <v>1588</v>
      </c>
      <c r="D820" t="s">
        <v>88</v>
      </c>
      <c r="E820">
        <v>4</v>
      </c>
      <c r="F820" s="1" t="s">
        <v>6201</v>
      </c>
      <c r="G820" t="s">
        <v>6199</v>
      </c>
      <c r="H820">
        <v>0.5</v>
      </c>
      <c r="I820">
        <v>9.51</v>
      </c>
      <c r="J820" s="2">
        <v>38.04</v>
      </c>
      <c r="K820" t="str">
        <f>VLOOKUP(orders[[#This Row],[Customer ID]],'Customer Info'!$A:$I,2,FALSE)</f>
        <v>Marvin Gundry</v>
      </c>
      <c r="L820" t="str">
        <f>IF(VLOOKUP(orders[[#This Row],[Customer ID]],'Customer Info'!$A:$I,3,FALSE)=0, "N/A", VLOOKUP(orders[[#This Row],[Customer ID]],'Customer Info'!$A:$I,3,FALSE))</f>
        <v>mgundrymo@omniture.com</v>
      </c>
      <c r="M820" t="str">
        <f>IF(VLOOKUP(orders[[#This Row],[Customer ID]],'Customer Info'!$A:$I,4,FALSE)=0, "N/A", VLOOKUP(orders[[#This Row],[Customer ID]],'Customer Info'!$A:$I,4,FALSE))</f>
        <v>+353 (500) 164-9392</v>
      </c>
      <c r="N820" t="str">
        <f>VLOOKUP(orders[[#This Row],[Customer ID]],'Customer Info'!$A:$I,5,FALSE)</f>
        <v>4 Harper Avenue</v>
      </c>
      <c r="O820" t="str">
        <f>VLOOKUP(orders[[#This Row],[Customer ID]],'Customer Info'!$A:$I,6,FALSE)</f>
        <v>Castlebridge</v>
      </c>
      <c r="P820" t="str">
        <f>VLOOKUP(orders[[#This Row],[Customer ID]],'Customer Info'!$A:$I,7,FALSE)</f>
        <v>Ireland</v>
      </c>
      <c r="Q820" t="str">
        <f>VLOOKUP(orders[[#This Row],[Customer ID]],'Customer Info'!$A:$I,8,FALSE)</f>
        <v>R14</v>
      </c>
      <c r="R820" s="2" t="str">
        <f>VLOOKUP(orders[[#This Row],[Customer ID]],'Customer Info'!$A:$I,9,FALSE)</f>
        <v>No</v>
      </c>
    </row>
    <row r="821" spans="1:18" x14ac:dyDescent="0.2">
      <c r="A821" s="1" t="s">
        <v>1589</v>
      </c>
      <c r="B821" s="3">
        <v>43798</v>
      </c>
      <c r="C821" t="s">
        <v>1590</v>
      </c>
      <c r="D821" t="s">
        <v>128</v>
      </c>
      <c r="E821">
        <v>2</v>
      </c>
      <c r="F821" s="1" t="s">
        <v>6201</v>
      </c>
      <c r="G821" t="s">
        <v>6202</v>
      </c>
      <c r="H821">
        <v>0.5</v>
      </c>
      <c r="I821">
        <v>7.77</v>
      </c>
      <c r="J821" s="2">
        <v>15.54</v>
      </c>
      <c r="K821" t="str">
        <f>VLOOKUP(orders[[#This Row],[Customer ID]],'Customer Info'!$A:$I,2,FALSE)</f>
        <v>Bayard Wellan</v>
      </c>
      <c r="L821" t="str">
        <f>IF(VLOOKUP(orders[[#This Row],[Customer ID]],'Customer Info'!$A:$I,3,FALSE)=0, "N/A", VLOOKUP(orders[[#This Row],[Customer ID]],'Customer Info'!$A:$I,3,FALSE))</f>
        <v>bwellanmp@cafepress.com</v>
      </c>
      <c r="M821" t="str">
        <f>IF(VLOOKUP(orders[[#This Row],[Customer ID]],'Customer Info'!$A:$I,4,FALSE)=0, "N/A", VLOOKUP(orders[[#This Row],[Customer ID]],'Customer Info'!$A:$I,4,FALSE))</f>
        <v>N/A</v>
      </c>
      <c r="N821" t="str">
        <f>VLOOKUP(orders[[#This Row],[Customer ID]],'Customer Info'!$A:$I,5,FALSE)</f>
        <v>7203 Main Crossing</v>
      </c>
      <c r="O821" t="str">
        <f>VLOOKUP(orders[[#This Row],[Customer ID]],'Customer Info'!$A:$I,6,FALSE)</f>
        <v>Buffalo</v>
      </c>
      <c r="P821" t="str">
        <f>VLOOKUP(orders[[#This Row],[Customer ID]],'Customer Info'!$A:$I,7,FALSE)</f>
        <v>United States</v>
      </c>
      <c r="Q821">
        <f>VLOOKUP(orders[[#This Row],[Customer ID]],'Customer Info'!$A:$I,8,FALSE)</f>
        <v>14276</v>
      </c>
      <c r="R821" s="2" t="str">
        <f>VLOOKUP(orders[[#This Row],[Customer ID]],'Customer Info'!$A:$I,9,FALSE)</f>
        <v>No</v>
      </c>
    </row>
    <row r="822" spans="1:18" x14ac:dyDescent="0.2">
      <c r="A822" s="1" t="s">
        <v>1591</v>
      </c>
      <c r="B822" s="3">
        <v>44761</v>
      </c>
      <c r="C822" t="s">
        <v>1574</v>
      </c>
      <c r="D822" t="s">
        <v>137</v>
      </c>
      <c r="E822">
        <v>5</v>
      </c>
      <c r="F822" s="1" t="s">
        <v>6201</v>
      </c>
      <c r="G822" t="s">
        <v>6199</v>
      </c>
      <c r="H822">
        <v>1</v>
      </c>
      <c r="I822">
        <v>15.85</v>
      </c>
      <c r="J822" s="2">
        <v>79.25</v>
      </c>
      <c r="K822" t="str">
        <f>VLOOKUP(orders[[#This Row],[Customer ID]],'Customer Info'!$A:$I,2,FALSE)</f>
        <v>Allis Wilmore</v>
      </c>
      <c r="L822" t="str">
        <f>IF(VLOOKUP(orders[[#This Row],[Customer ID]],'Customer Info'!$A:$I,3,FALSE)=0, "N/A", VLOOKUP(orders[[#This Row],[Customer ID]],'Customer Info'!$A:$I,3,FALSE))</f>
        <v>N/A</v>
      </c>
      <c r="M822" t="str">
        <f>IF(VLOOKUP(orders[[#This Row],[Customer ID]],'Customer Info'!$A:$I,4,FALSE)=0, "N/A", VLOOKUP(orders[[#This Row],[Customer ID]],'Customer Info'!$A:$I,4,FALSE))</f>
        <v>+1 (713) 984-5207</v>
      </c>
      <c r="N822" t="str">
        <f>VLOOKUP(orders[[#This Row],[Customer ID]],'Customer Info'!$A:$I,5,FALSE)</f>
        <v>94 Moulton Street</v>
      </c>
      <c r="O822" t="str">
        <f>VLOOKUP(orders[[#This Row],[Customer ID]],'Customer Info'!$A:$I,6,FALSE)</f>
        <v>Houston</v>
      </c>
      <c r="P822" t="str">
        <f>VLOOKUP(orders[[#This Row],[Customer ID]],'Customer Info'!$A:$I,7,FALSE)</f>
        <v>United States</v>
      </c>
      <c r="Q822">
        <f>VLOOKUP(orders[[#This Row],[Customer ID]],'Customer Info'!$A:$I,8,FALSE)</f>
        <v>77260</v>
      </c>
      <c r="R822" s="2" t="str">
        <f>VLOOKUP(orders[[#This Row],[Customer ID]],'Customer Info'!$A:$I,9,FALSE)</f>
        <v>No</v>
      </c>
    </row>
    <row r="823" spans="1:18" x14ac:dyDescent="0.2">
      <c r="A823" s="1" t="s">
        <v>1592</v>
      </c>
      <c r="B823" s="3">
        <v>44008</v>
      </c>
      <c r="C823" t="s">
        <v>1593</v>
      </c>
      <c r="D823" t="s">
        <v>24</v>
      </c>
      <c r="E823">
        <v>1</v>
      </c>
      <c r="F823" s="1" t="s">
        <v>6201</v>
      </c>
      <c r="G823" t="s">
        <v>6199</v>
      </c>
      <c r="H823">
        <v>0.2</v>
      </c>
      <c r="I823">
        <v>4.7549999999999999</v>
      </c>
      <c r="J823" s="2">
        <v>4.7549999999999999</v>
      </c>
      <c r="K823" t="str">
        <f>VLOOKUP(orders[[#This Row],[Customer ID]],'Customer Info'!$A:$I,2,FALSE)</f>
        <v>Caddric Atcheson</v>
      </c>
      <c r="L823" t="str">
        <f>IF(VLOOKUP(orders[[#This Row],[Customer ID]],'Customer Info'!$A:$I,3,FALSE)=0, "N/A", VLOOKUP(orders[[#This Row],[Customer ID]],'Customer Info'!$A:$I,3,FALSE))</f>
        <v>catchesonmr@xinhuanet.com</v>
      </c>
      <c r="M823" t="str">
        <f>IF(VLOOKUP(orders[[#This Row],[Customer ID]],'Customer Info'!$A:$I,4,FALSE)=0, "N/A", VLOOKUP(orders[[#This Row],[Customer ID]],'Customer Info'!$A:$I,4,FALSE))</f>
        <v>+1 (202) 975-7723</v>
      </c>
      <c r="N823" t="str">
        <f>VLOOKUP(orders[[#This Row],[Customer ID]],'Customer Info'!$A:$I,5,FALSE)</f>
        <v>1 Hovde Pass</v>
      </c>
      <c r="O823" t="str">
        <f>VLOOKUP(orders[[#This Row],[Customer ID]],'Customer Info'!$A:$I,6,FALSE)</f>
        <v>Washington</v>
      </c>
      <c r="P823" t="str">
        <f>VLOOKUP(orders[[#This Row],[Customer ID]],'Customer Info'!$A:$I,7,FALSE)</f>
        <v>United States</v>
      </c>
      <c r="Q823">
        <f>VLOOKUP(orders[[#This Row],[Customer ID]],'Customer Info'!$A:$I,8,FALSE)</f>
        <v>20470</v>
      </c>
      <c r="R823" s="2" t="str">
        <f>VLOOKUP(orders[[#This Row],[Customer ID]],'Customer Info'!$A:$I,9,FALSE)</f>
        <v>Yes</v>
      </c>
    </row>
    <row r="824" spans="1:18" x14ac:dyDescent="0.2">
      <c r="A824" s="1" t="s">
        <v>1594</v>
      </c>
      <c r="B824" s="3">
        <v>43510</v>
      </c>
      <c r="C824" t="s">
        <v>1595</v>
      </c>
      <c r="D824" t="s">
        <v>14</v>
      </c>
      <c r="E824">
        <v>4</v>
      </c>
      <c r="F824" s="1" t="s">
        <v>6200</v>
      </c>
      <c r="G824" t="s">
        <v>6197</v>
      </c>
      <c r="H824">
        <v>1</v>
      </c>
      <c r="I824">
        <v>13.75</v>
      </c>
      <c r="J824" s="2">
        <v>55</v>
      </c>
      <c r="K824" t="str">
        <f>VLOOKUP(orders[[#This Row],[Customer ID]],'Customer Info'!$A:$I,2,FALSE)</f>
        <v>Eustace Stenton</v>
      </c>
      <c r="L824" t="str">
        <f>IF(VLOOKUP(orders[[#This Row],[Customer ID]],'Customer Info'!$A:$I,3,FALSE)=0, "N/A", VLOOKUP(orders[[#This Row],[Customer ID]],'Customer Info'!$A:$I,3,FALSE))</f>
        <v>estentonms@google.it</v>
      </c>
      <c r="M824" t="str">
        <f>IF(VLOOKUP(orders[[#This Row],[Customer ID]],'Customer Info'!$A:$I,4,FALSE)=0, "N/A", VLOOKUP(orders[[#This Row],[Customer ID]],'Customer Info'!$A:$I,4,FALSE))</f>
        <v>+1 (512) 819-1430</v>
      </c>
      <c r="N824" t="str">
        <f>VLOOKUP(orders[[#This Row],[Customer ID]],'Customer Info'!$A:$I,5,FALSE)</f>
        <v>8472 Graedel Circle</v>
      </c>
      <c r="O824" t="str">
        <f>VLOOKUP(orders[[#This Row],[Customer ID]],'Customer Info'!$A:$I,6,FALSE)</f>
        <v>Austin</v>
      </c>
      <c r="P824" t="str">
        <f>VLOOKUP(orders[[#This Row],[Customer ID]],'Customer Info'!$A:$I,7,FALSE)</f>
        <v>United States</v>
      </c>
      <c r="Q824">
        <f>VLOOKUP(orders[[#This Row],[Customer ID]],'Customer Info'!$A:$I,8,FALSE)</f>
        <v>78764</v>
      </c>
      <c r="R824" s="2" t="str">
        <f>VLOOKUP(orders[[#This Row],[Customer ID]],'Customer Info'!$A:$I,9,FALSE)</f>
        <v>Yes</v>
      </c>
    </row>
    <row r="825" spans="1:18" x14ac:dyDescent="0.2">
      <c r="A825" s="1" t="s">
        <v>1596</v>
      </c>
      <c r="B825" s="3">
        <v>44144</v>
      </c>
      <c r="C825" t="s">
        <v>1597</v>
      </c>
      <c r="D825" t="s">
        <v>151</v>
      </c>
      <c r="E825">
        <v>5</v>
      </c>
      <c r="F825" s="1" t="s">
        <v>6196</v>
      </c>
      <c r="G825" t="s">
        <v>6202</v>
      </c>
      <c r="H825">
        <v>0.5</v>
      </c>
      <c r="I825">
        <v>5.3699999999999992</v>
      </c>
      <c r="J825" s="2">
        <v>26.849999999999994</v>
      </c>
      <c r="K825" t="str">
        <f>VLOOKUP(orders[[#This Row],[Customer ID]],'Customer Info'!$A:$I,2,FALSE)</f>
        <v>Ericka Tripp</v>
      </c>
      <c r="L825" t="str">
        <f>IF(VLOOKUP(orders[[#This Row],[Customer ID]],'Customer Info'!$A:$I,3,FALSE)=0, "N/A", VLOOKUP(orders[[#This Row],[Customer ID]],'Customer Info'!$A:$I,3,FALSE))</f>
        <v>etrippmt@wp.com</v>
      </c>
      <c r="M825" t="str">
        <f>IF(VLOOKUP(orders[[#This Row],[Customer ID]],'Customer Info'!$A:$I,4,FALSE)=0, "N/A", VLOOKUP(orders[[#This Row],[Customer ID]],'Customer Info'!$A:$I,4,FALSE))</f>
        <v>+1 (602) 971-9708</v>
      </c>
      <c r="N825" t="str">
        <f>VLOOKUP(orders[[#This Row],[Customer ID]],'Customer Info'!$A:$I,5,FALSE)</f>
        <v>4 4th Pass</v>
      </c>
      <c r="O825" t="str">
        <f>VLOOKUP(orders[[#This Row],[Customer ID]],'Customer Info'!$A:$I,6,FALSE)</f>
        <v>Mesa</v>
      </c>
      <c r="P825" t="str">
        <f>VLOOKUP(orders[[#This Row],[Customer ID]],'Customer Info'!$A:$I,7,FALSE)</f>
        <v>United States</v>
      </c>
      <c r="Q825">
        <f>VLOOKUP(orders[[#This Row],[Customer ID]],'Customer Info'!$A:$I,8,FALSE)</f>
        <v>85205</v>
      </c>
      <c r="R825" s="2" t="str">
        <f>VLOOKUP(orders[[#This Row],[Customer ID]],'Customer Info'!$A:$I,9,FALSE)</f>
        <v>No</v>
      </c>
    </row>
    <row r="826" spans="1:18" x14ac:dyDescent="0.2">
      <c r="A826" s="1" t="s">
        <v>1598</v>
      </c>
      <c r="B826" s="3">
        <v>43585</v>
      </c>
      <c r="C826" t="s">
        <v>1599</v>
      </c>
      <c r="D826" t="s">
        <v>35</v>
      </c>
      <c r="E826">
        <v>4</v>
      </c>
      <c r="F826" s="1" t="s">
        <v>6200</v>
      </c>
      <c r="G826" t="s">
        <v>6199</v>
      </c>
      <c r="H826">
        <v>2.5</v>
      </c>
      <c r="I826">
        <v>34.154999999999994</v>
      </c>
      <c r="J826" s="2">
        <v>136.61999999999998</v>
      </c>
      <c r="K826" t="str">
        <f>VLOOKUP(orders[[#This Row],[Customer ID]],'Customer Info'!$A:$I,2,FALSE)</f>
        <v>Lyndsey MacManus</v>
      </c>
      <c r="L826" t="str">
        <f>IF(VLOOKUP(orders[[#This Row],[Customer ID]],'Customer Info'!$A:$I,3,FALSE)=0, "N/A", VLOOKUP(orders[[#This Row],[Customer ID]],'Customer Info'!$A:$I,3,FALSE))</f>
        <v>lmacmanusmu@imdb.com</v>
      </c>
      <c r="M826" t="str">
        <f>IF(VLOOKUP(orders[[#This Row],[Customer ID]],'Customer Info'!$A:$I,4,FALSE)=0, "N/A", VLOOKUP(orders[[#This Row],[Customer ID]],'Customer Info'!$A:$I,4,FALSE))</f>
        <v>+1 (912) 191-6620</v>
      </c>
      <c r="N826" t="str">
        <f>VLOOKUP(orders[[#This Row],[Customer ID]],'Customer Info'!$A:$I,5,FALSE)</f>
        <v>9 Springs Crossing</v>
      </c>
      <c r="O826" t="str">
        <f>VLOOKUP(orders[[#This Row],[Customer ID]],'Customer Info'!$A:$I,6,FALSE)</f>
        <v>Savannah</v>
      </c>
      <c r="P826" t="str">
        <f>VLOOKUP(orders[[#This Row],[Customer ID]],'Customer Info'!$A:$I,7,FALSE)</f>
        <v>United States</v>
      </c>
      <c r="Q826">
        <f>VLOOKUP(orders[[#This Row],[Customer ID]],'Customer Info'!$A:$I,8,FALSE)</f>
        <v>31416</v>
      </c>
      <c r="R826" s="2" t="str">
        <f>VLOOKUP(orders[[#This Row],[Customer ID]],'Customer Info'!$A:$I,9,FALSE)</f>
        <v>No</v>
      </c>
    </row>
    <row r="827" spans="1:18" x14ac:dyDescent="0.2">
      <c r="A827" s="1" t="s">
        <v>1600</v>
      </c>
      <c r="B827" s="3">
        <v>44134</v>
      </c>
      <c r="C827" t="s">
        <v>1601</v>
      </c>
      <c r="D827" t="s">
        <v>137</v>
      </c>
      <c r="E827">
        <v>3</v>
      </c>
      <c r="F827" s="1" t="s">
        <v>6201</v>
      </c>
      <c r="G827" t="s">
        <v>6199</v>
      </c>
      <c r="H827">
        <v>1</v>
      </c>
      <c r="I827">
        <v>15.85</v>
      </c>
      <c r="J827" s="2">
        <v>47.55</v>
      </c>
      <c r="K827" t="str">
        <f>VLOOKUP(orders[[#This Row],[Customer ID]],'Customer Info'!$A:$I,2,FALSE)</f>
        <v>Tess Benediktovich</v>
      </c>
      <c r="L827" t="str">
        <f>IF(VLOOKUP(orders[[#This Row],[Customer ID]],'Customer Info'!$A:$I,3,FALSE)=0, "N/A", VLOOKUP(orders[[#This Row],[Customer ID]],'Customer Info'!$A:$I,3,FALSE))</f>
        <v>tbenediktovichmv@ebay.com</v>
      </c>
      <c r="M827" t="str">
        <f>IF(VLOOKUP(orders[[#This Row],[Customer ID]],'Customer Info'!$A:$I,4,FALSE)=0, "N/A", VLOOKUP(orders[[#This Row],[Customer ID]],'Customer Info'!$A:$I,4,FALSE))</f>
        <v>+1 (505) 523-8113</v>
      </c>
      <c r="N827" t="str">
        <f>VLOOKUP(orders[[#This Row],[Customer ID]],'Customer Info'!$A:$I,5,FALSE)</f>
        <v>1068 Sutherland Plaza</v>
      </c>
      <c r="O827" t="str">
        <f>VLOOKUP(orders[[#This Row],[Customer ID]],'Customer Info'!$A:$I,6,FALSE)</f>
        <v>Albuquerque</v>
      </c>
      <c r="P827" t="str">
        <f>VLOOKUP(orders[[#This Row],[Customer ID]],'Customer Info'!$A:$I,7,FALSE)</f>
        <v>United States</v>
      </c>
      <c r="Q827">
        <f>VLOOKUP(orders[[#This Row],[Customer ID]],'Customer Info'!$A:$I,8,FALSE)</f>
        <v>87140</v>
      </c>
      <c r="R827" s="2" t="str">
        <f>VLOOKUP(orders[[#This Row],[Customer ID]],'Customer Info'!$A:$I,9,FALSE)</f>
        <v>Yes</v>
      </c>
    </row>
    <row r="828" spans="1:18" x14ac:dyDescent="0.2">
      <c r="A828" s="1" t="s">
        <v>1602</v>
      </c>
      <c r="B828" s="3">
        <v>43781</v>
      </c>
      <c r="C828" t="s">
        <v>1603</v>
      </c>
      <c r="D828" t="s">
        <v>49</v>
      </c>
      <c r="E828">
        <v>5</v>
      </c>
      <c r="F828" s="1" t="s">
        <v>6198</v>
      </c>
      <c r="G828" t="s">
        <v>6197</v>
      </c>
      <c r="H828">
        <v>0.2</v>
      </c>
      <c r="I828">
        <v>3.375</v>
      </c>
      <c r="J828" s="2">
        <v>16.875</v>
      </c>
      <c r="K828" t="str">
        <f>VLOOKUP(orders[[#This Row],[Customer ID]],'Customer Info'!$A:$I,2,FALSE)</f>
        <v>Correy Bourner</v>
      </c>
      <c r="L828" t="str">
        <f>IF(VLOOKUP(orders[[#This Row],[Customer ID]],'Customer Info'!$A:$I,3,FALSE)=0, "N/A", VLOOKUP(orders[[#This Row],[Customer ID]],'Customer Info'!$A:$I,3,FALSE))</f>
        <v>cbournermw@chronoengine.com</v>
      </c>
      <c r="M828" t="str">
        <f>IF(VLOOKUP(orders[[#This Row],[Customer ID]],'Customer Info'!$A:$I,4,FALSE)=0, "N/A", VLOOKUP(orders[[#This Row],[Customer ID]],'Customer Info'!$A:$I,4,FALSE))</f>
        <v>N/A</v>
      </c>
      <c r="N828" t="str">
        <f>VLOOKUP(orders[[#This Row],[Customer ID]],'Customer Info'!$A:$I,5,FALSE)</f>
        <v>6058 Lunder Junction</v>
      </c>
      <c r="O828" t="str">
        <f>VLOOKUP(orders[[#This Row],[Customer ID]],'Customer Info'!$A:$I,6,FALSE)</f>
        <v>Charlotte</v>
      </c>
      <c r="P828" t="str">
        <f>VLOOKUP(orders[[#This Row],[Customer ID]],'Customer Info'!$A:$I,7,FALSE)</f>
        <v>United States</v>
      </c>
      <c r="Q828">
        <f>VLOOKUP(orders[[#This Row],[Customer ID]],'Customer Info'!$A:$I,8,FALSE)</f>
        <v>28299</v>
      </c>
      <c r="R828" s="2" t="str">
        <f>VLOOKUP(orders[[#This Row],[Customer ID]],'Customer Info'!$A:$I,9,FALSE)</f>
        <v>Yes</v>
      </c>
    </row>
    <row r="829" spans="1:18" x14ac:dyDescent="0.2">
      <c r="A829" s="1" t="s">
        <v>1604</v>
      </c>
      <c r="B829" s="3">
        <v>44603</v>
      </c>
      <c r="C829" t="s">
        <v>1605</v>
      </c>
      <c r="D829" t="s">
        <v>32</v>
      </c>
      <c r="E829">
        <v>3</v>
      </c>
      <c r="F829" s="1" t="s">
        <v>6198</v>
      </c>
      <c r="G829" t="s">
        <v>6202</v>
      </c>
      <c r="H829">
        <v>1</v>
      </c>
      <c r="I829">
        <v>9.9499999999999993</v>
      </c>
      <c r="J829" s="2">
        <v>29.849999999999998</v>
      </c>
      <c r="K829" t="str">
        <f>VLOOKUP(orders[[#This Row],[Customer ID]],'Customer Info'!$A:$I,2,FALSE)</f>
        <v>Odelia Skerme</v>
      </c>
      <c r="L829" t="str">
        <f>IF(VLOOKUP(orders[[#This Row],[Customer ID]],'Customer Info'!$A:$I,3,FALSE)=0, "N/A", VLOOKUP(orders[[#This Row],[Customer ID]],'Customer Info'!$A:$I,3,FALSE))</f>
        <v>oskermen3@hatena.ne.jp</v>
      </c>
      <c r="M829" t="str">
        <f>IF(VLOOKUP(orders[[#This Row],[Customer ID]],'Customer Info'!$A:$I,4,FALSE)=0, "N/A", VLOOKUP(orders[[#This Row],[Customer ID]],'Customer Info'!$A:$I,4,FALSE))</f>
        <v>+1 (405) 615-0298</v>
      </c>
      <c r="N829" t="str">
        <f>VLOOKUP(orders[[#This Row],[Customer ID]],'Customer Info'!$A:$I,5,FALSE)</f>
        <v>4 Tony Circle</v>
      </c>
      <c r="O829" t="str">
        <f>VLOOKUP(orders[[#This Row],[Customer ID]],'Customer Info'!$A:$I,6,FALSE)</f>
        <v>Oklahoma City</v>
      </c>
      <c r="P829" t="str">
        <f>VLOOKUP(orders[[#This Row],[Customer ID]],'Customer Info'!$A:$I,7,FALSE)</f>
        <v>United States</v>
      </c>
      <c r="Q829">
        <f>VLOOKUP(orders[[#This Row],[Customer ID]],'Customer Info'!$A:$I,8,FALSE)</f>
        <v>73167</v>
      </c>
      <c r="R829" s="2" t="str">
        <f>VLOOKUP(orders[[#This Row],[Customer ID]],'Customer Info'!$A:$I,9,FALSE)</f>
        <v>Yes</v>
      </c>
    </row>
    <row r="830" spans="1:18" x14ac:dyDescent="0.2">
      <c r="A830" s="1" t="s">
        <v>1606</v>
      </c>
      <c r="B830" s="3">
        <v>44283</v>
      </c>
      <c r="C830" t="s">
        <v>1607</v>
      </c>
      <c r="D830" t="s">
        <v>8</v>
      </c>
      <c r="E830">
        <v>5</v>
      </c>
      <c r="F830" s="1" t="s">
        <v>6200</v>
      </c>
      <c r="G830" t="s">
        <v>6197</v>
      </c>
      <c r="H830">
        <v>0.5</v>
      </c>
      <c r="I830">
        <v>8.25</v>
      </c>
      <c r="J830" s="2">
        <v>41.25</v>
      </c>
      <c r="K830" t="str">
        <f>VLOOKUP(orders[[#This Row],[Customer ID]],'Customer Info'!$A:$I,2,FALSE)</f>
        <v>Kandy Heddan</v>
      </c>
      <c r="L830" t="str">
        <f>IF(VLOOKUP(orders[[#This Row],[Customer ID]],'Customer Info'!$A:$I,3,FALSE)=0, "N/A", VLOOKUP(orders[[#This Row],[Customer ID]],'Customer Info'!$A:$I,3,FALSE))</f>
        <v>kheddanmy@icq.com</v>
      </c>
      <c r="M830" t="str">
        <f>IF(VLOOKUP(orders[[#This Row],[Customer ID]],'Customer Info'!$A:$I,4,FALSE)=0, "N/A", VLOOKUP(orders[[#This Row],[Customer ID]],'Customer Info'!$A:$I,4,FALSE))</f>
        <v>+1 (850) 796-6812</v>
      </c>
      <c r="N830" t="str">
        <f>VLOOKUP(orders[[#This Row],[Customer ID]],'Customer Info'!$A:$I,5,FALSE)</f>
        <v>6234 Heath Court</v>
      </c>
      <c r="O830" t="str">
        <f>VLOOKUP(orders[[#This Row],[Customer ID]],'Customer Info'!$A:$I,6,FALSE)</f>
        <v>Pensacola</v>
      </c>
      <c r="P830" t="str">
        <f>VLOOKUP(orders[[#This Row],[Customer ID]],'Customer Info'!$A:$I,7,FALSE)</f>
        <v>United States</v>
      </c>
      <c r="Q830">
        <f>VLOOKUP(orders[[#This Row],[Customer ID]],'Customer Info'!$A:$I,8,FALSE)</f>
        <v>32575</v>
      </c>
      <c r="R830" s="2" t="str">
        <f>VLOOKUP(orders[[#This Row],[Customer ID]],'Customer Info'!$A:$I,9,FALSE)</f>
        <v>Yes</v>
      </c>
    </row>
    <row r="831" spans="1:18" x14ac:dyDescent="0.2">
      <c r="A831" s="1" t="s">
        <v>1608</v>
      </c>
      <c r="B831" s="3">
        <v>44540</v>
      </c>
      <c r="C831" t="s">
        <v>1609</v>
      </c>
      <c r="D831" t="s">
        <v>69</v>
      </c>
      <c r="E831">
        <v>5</v>
      </c>
      <c r="F831" s="1" t="s">
        <v>6200</v>
      </c>
      <c r="G831" t="s">
        <v>6197</v>
      </c>
      <c r="H831">
        <v>0.2</v>
      </c>
      <c r="I831">
        <v>4.125</v>
      </c>
      <c r="J831" s="2">
        <v>20.625</v>
      </c>
      <c r="K831" t="str">
        <f>VLOOKUP(orders[[#This Row],[Customer ID]],'Customer Info'!$A:$I,2,FALSE)</f>
        <v>Ibby Charters</v>
      </c>
      <c r="L831" t="str">
        <f>IF(VLOOKUP(orders[[#This Row],[Customer ID]],'Customer Info'!$A:$I,3,FALSE)=0, "N/A", VLOOKUP(orders[[#This Row],[Customer ID]],'Customer Info'!$A:$I,3,FALSE))</f>
        <v>ichartersmz@abc.net.au</v>
      </c>
      <c r="M831" t="str">
        <f>IF(VLOOKUP(orders[[#This Row],[Customer ID]],'Customer Info'!$A:$I,4,FALSE)=0, "N/A", VLOOKUP(orders[[#This Row],[Customer ID]],'Customer Info'!$A:$I,4,FALSE))</f>
        <v>+1 (202) 710-9776</v>
      </c>
      <c r="N831" t="str">
        <f>VLOOKUP(orders[[#This Row],[Customer ID]],'Customer Info'!$A:$I,5,FALSE)</f>
        <v>9435 Troy Circle</v>
      </c>
      <c r="O831" t="str">
        <f>VLOOKUP(orders[[#This Row],[Customer ID]],'Customer Info'!$A:$I,6,FALSE)</f>
        <v>Washington</v>
      </c>
      <c r="P831" t="str">
        <f>VLOOKUP(orders[[#This Row],[Customer ID]],'Customer Info'!$A:$I,7,FALSE)</f>
        <v>United States</v>
      </c>
      <c r="Q831">
        <f>VLOOKUP(orders[[#This Row],[Customer ID]],'Customer Info'!$A:$I,8,FALSE)</f>
        <v>20470</v>
      </c>
      <c r="R831" s="2" t="str">
        <f>VLOOKUP(orders[[#This Row],[Customer ID]],'Customer Info'!$A:$I,9,FALSE)</f>
        <v>No</v>
      </c>
    </row>
    <row r="832" spans="1:18" x14ac:dyDescent="0.2">
      <c r="A832" s="1" t="s">
        <v>1610</v>
      </c>
      <c r="B832" s="3">
        <v>44505</v>
      </c>
      <c r="C832" t="s">
        <v>1611</v>
      </c>
      <c r="D832" t="s">
        <v>123</v>
      </c>
      <c r="E832">
        <v>6</v>
      </c>
      <c r="F832" s="1" t="s">
        <v>6198</v>
      </c>
      <c r="G832" t="s">
        <v>6202</v>
      </c>
      <c r="H832">
        <v>2.5</v>
      </c>
      <c r="I832">
        <v>22.884999999999998</v>
      </c>
      <c r="J832" s="2">
        <v>137.31</v>
      </c>
      <c r="K832" t="str">
        <f>VLOOKUP(orders[[#This Row],[Customer ID]],'Customer Info'!$A:$I,2,FALSE)</f>
        <v>Adora Roubert</v>
      </c>
      <c r="L832" t="str">
        <f>IF(VLOOKUP(orders[[#This Row],[Customer ID]],'Customer Info'!$A:$I,3,FALSE)=0, "N/A", VLOOKUP(orders[[#This Row],[Customer ID]],'Customer Info'!$A:$I,3,FALSE))</f>
        <v>aroubertn0@tmall.com</v>
      </c>
      <c r="M832" t="str">
        <f>IF(VLOOKUP(orders[[#This Row],[Customer ID]],'Customer Info'!$A:$I,4,FALSE)=0, "N/A", VLOOKUP(orders[[#This Row],[Customer ID]],'Customer Info'!$A:$I,4,FALSE))</f>
        <v>+1 (772) 366-6549</v>
      </c>
      <c r="N832" t="str">
        <f>VLOOKUP(orders[[#This Row],[Customer ID]],'Customer Info'!$A:$I,5,FALSE)</f>
        <v>27591 Michigan Place</v>
      </c>
      <c r="O832" t="str">
        <f>VLOOKUP(orders[[#This Row],[Customer ID]],'Customer Info'!$A:$I,6,FALSE)</f>
        <v>Port Saint Lucie</v>
      </c>
      <c r="P832" t="str">
        <f>VLOOKUP(orders[[#This Row],[Customer ID]],'Customer Info'!$A:$I,7,FALSE)</f>
        <v>United States</v>
      </c>
      <c r="Q832">
        <f>VLOOKUP(orders[[#This Row],[Customer ID]],'Customer Info'!$A:$I,8,FALSE)</f>
        <v>34985</v>
      </c>
      <c r="R832" s="2" t="str">
        <f>VLOOKUP(orders[[#This Row],[Customer ID]],'Customer Info'!$A:$I,9,FALSE)</f>
        <v>Yes</v>
      </c>
    </row>
    <row r="833" spans="1:18" x14ac:dyDescent="0.2">
      <c r="A833" s="1" t="s">
        <v>1612</v>
      </c>
      <c r="B833" s="3">
        <v>43890</v>
      </c>
      <c r="C833" t="s">
        <v>1613</v>
      </c>
      <c r="D833" t="s">
        <v>59</v>
      </c>
      <c r="E833">
        <v>1</v>
      </c>
      <c r="F833" s="1" t="s">
        <v>6198</v>
      </c>
      <c r="G833" t="s">
        <v>6202</v>
      </c>
      <c r="H833">
        <v>0.2</v>
      </c>
      <c r="I833">
        <v>2.9849999999999999</v>
      </c>
      <c r="J833" s="2">
        <v>2.9849999999999999</v>
      </c>
      <c r="K833" t="str">
        <f>VLOOKUP(orders[[#This Row],[Customer ID]],'Customer Info'!$A:$I,2,FALSE)</f>
        <v>Hillel Mairs</v>
      </c>
      <c r="L833" t="str">
        <f>IF(VLOOKUP(orders[[#This Row],[Customer ID]],'Customer Info'!$A:$I,3,FALSE)=0, "N/A", VLOOKUP(orders[[#This Row],[Customer ID]],'Customer Info'!$A:$I,3,FALSE))</f>
        <v>hmairsn1@so-net.ne.jp</v>
      </c>
      <c r="M833" t="str">
        <f>IF(VLOOKUP(orders[[#This Row],[Customer ID]],'Customer Info'!$A:$I,4,FALSE)=0, "N/A", VLOOKUP(orders[[#This Row],[Customer ID]],'Customer Info'!$A:$I,4,FALSE))</f>
        <v>+1 (304) 834-9665</v>
      </c>
      <c r="N833" t="str">
        <f>VLOOKUP(orders[[#This Row],[Customer ID]],'Customer Info'!$A:$I,5,FALSE)</f>
        <v>325 Forest Run Crossing</v>
      </c>
      <c r="O833" t="str">
        <f>VLOOKUP(orders[[#This Row],[Customer ID]],'Customer Info'!$A:$I,6,FALSE)</f>
        <v>Huntington</v>
      </c>
      <c r="P833" t="str">
        <f>VLOOKUP(orders[[#This Row],[Customer ID]],'Customer Info'!$A:$I,7,FALSE)</f>
        <v>United States</v>
      </c>
      <c r="Q833">
        <f>VLOOKUP(orders[[#This Row],[Customer ID]],'Customer Info'!$A:$I,8,FALSE)</f>
        <v>25705</v>
      </c>
      <c r="R833" s="2" t="str">
        <f>VLOOKUP(orders[[#This Row],[Customer ID]],'Customer Info'!$A:$I,9,FALSE)</f>
        <v>No</v>
      </c>
    </row>
    <row r="834" spans="1:18" x14ac:dyDescent="0.2">
      <c r="A834" s="1" t="s">
        <v>1614</v>
      </c>
      <c r="B834" s="3">
        <v>44414</v>
      </c>
      <c r="C834" t="s">
        <v>1615</v>
      </c>
      <c r="D834" t="s">
        <v>14</v>
      </c>
      <c r="E834">
        <v>2</v>
      </c>
      <c r="F834" s="1" t="s">
        <v>6200</v>
      </c>
      <c r="G834" t="s">
        <v>6197</v>
      </c>
      <c r="H834">
        <v>1</v>
      </c>
      <c r="I834">
        <v>13.75</v>
      </c>
      <c r="J834" s="2">
        <v>27.5</v>
      </c>
      <c r="K834" t="str">
        <f>VLOOKUP(orders[[#This Row],[Customer ID]],'Customer Info'!$A:$I,2,FALSE)</f>
        <v>Helaina Rainforth</v>
      </c>
      <c r="L834" t="str">
        <f>IF(VLOOKUP(orders[[#This Row],[Customer ID]],'Customer Info'!$A:$I,3,FALSE)=0, "N/A", VLOOKUP(orders[[#This Row],[Customer ID]],'Customer Info'!$A:$I,3,FALSE))</f>
        <v>hrainforthn2@blog.com</v>
      </c>
      <c r="M834" t="str">
        <f>IF(VLOOKUP(orders[[#This Row],[Customer ID]],'Customer Info'!$A:$I,4,FALSE)=0, "N/A", VLOOKUP(orders[[#This Row],[Customer ID]],'Customer Info'!$A:$I,4,FALSE))</f>
        <v>+1 (215) 607-9440</v>
      </c>
      <c r="N834" t="str">
        <f>VLOOKUP(orders[[#This Row],[Customer ID]],'Customer Info'!$A:$I,5,FALSE)</f>
        <v>132 New Castle Drive</v>
      </c>
      <c r="O834" t="str">
        <f>VLOOKUP(orders[[#This Row],[Customer ID]],'Customer Info'!$A:$I,6,FALSE)</f>
        <v>Philadelphia</v>
      </c>
      <c r="P834" t="str">
        <f>VLOOKUP(orders[[#This Row],[Customer ID]],'Customer Info'!$A:$I,7,FALSE)</f>
        <v>United States</v>
      </c>
      <c r="Q834">
        <f>VLOOKUP(orders[[#This Row],[Customer ID]],'Customer Info'!$A:$I,8,FALSE)</f>
        <v>19172</v>
      </c>
      <c r="R834" s="2" t="str">
        <f>VLOOKUP(orders[[#This Row],[Customer ID]],'Customer Info'!$A:$I,9,FALSE)</f>
        <v>No</v>
      </c>
    </row>
    <row r="835" spans="1:18" x14ac:dyDescent="0.2">
      <c r="A835" s="1" t="s">
        <v>1614</v>
      </c>
      <c r="B835" s="3">
        <v>44414</v>
      </c>
      <c r="C835" t="s">
        <v>1615</v>
      </c>
      <c r="D835" t="s">
        <v>59</v>
      </c>
      <c r="E835">
        <v>2</v>
      </c>
      <c r="F835" s="1" t="s">
        <v>6198</v>
      </c>
      <c r="G835" t="s">
        <v>6202</v>
      </c>
      <c r="H835">
        <v>0.2</v>
      </c>
      <c r="I835">
        <v>2.9849999999999999</v>
      </c>
      <c r="J835" s="2">
        <v>5.97</v>
      </c>
      <c r="K835" t="str">
        <f>VLOOKUP(orders[[#This Row],[Customer ID]],'Customer Info'!$A:$I,2,FALSE)</f>
        <v>Helaina Rainforth</v>
      </c>
      <c r="L835" t="str">
        <f>IF(VLOOKUP(orders[[#This Row],[Customer ID]],'Customer Info'!$A:$I,3,FALSE)=0, "N/A", VLOOKUP(orders[[#This Row],[Customer ID]],'Customer Info'!$A:$I,3,FALSE))</f>
        <v>hrainforthn2@blog.com</v>
      </c>
      <c r="M835" t="str">
        <f>IF(VLOOKUP(orders[[#This Row],[Customer ID]],'Customer Info'!$A:$I,4,FALSE)=0, "N/A", VLOOKUP(orders[[#This Row],[Customer ID]],'Customer Info'!$A:$I,4,FALSE))</f>
        <v>+1 (215) 607-9440</v>
      </c>
      <c r="N835" t="str">
        <f>VLOOKUP(orders[[#This Row],[Customer ID]],'Customer Info'!$A:$I,5,FALSE)</f>
        <v>132 New Castle Drive</v>
      </c>
      <c r="O835" t="str">
        <f>VLOOKUP(orders[[#This Row],[Customer ID]],'Customer Info'!$A:$I,6,FALSE)</f>
        <v>Philadelphia</v>
      </c>
      <c r="P835" t="str">
        <f>VLOOKUP(orders[[#This Row],[Customer ID]],'Customer Info'!$A:$I,7,FALSE)</f>
        <v>United States</v>
      </c>
      <c r="Q835">
        <f>VLOOKUP(orders[[#This Row],[Customer ID]],'Customer Info'!$A:$I,8,FALSE)</f>
        <v>19172</v>
      </c>
      <c r="R835" s="2" t="str">
        <f>VLOOKUP(orders[[#This Row],[Customer ID]],'Customer Info'!$A:$I,9,FALSE)</f>
        <v>No</v>
      </c>
    </row>
    <row r="836" spans="1:18" x14ac:dyDescent="0.2">
      <c r="A836" s="1" t="s">
        <v>1616</v>
      </c>
      <c r="B836" s="3">
        <v>44274</v>
      </c>
      <c r="C836" t="s">
        <v>1617</v>
      </c>
      <c r="D836" t="s">
        <v>7</v>
      </c>
      <c r="E836">
        <v>6</v>
      </c>
      <c r="F836" s="1" t="s">
        <v>6196</v>
      </c>
      <c r="G836" t="s">
        <v>6197</v>
      </c>
      <c r="H836">
        <v>1</v>
      </c>
      <c r="I836">
        <v>9.9499999999999993</v>
      </c>
      <c r="J836" s="2">
        <v>59.699999999999996</v>
      </c>
      <c r="K836" t="str">
        <f>VLOOKUP(orders[[#This Row],[Customer ID]],'Customer Info'!$A:$I,2,FALSE)</f>
        <v>Isac Jesper</v>
      </c>
      <c r="L836" t="str">
        <f>IF(VLOOKUP(orders[[#This Row],[Customer ID]],'Customer Info'!$A:$I,3,FALSE)=0, "N/A", VLOOKUP(orders[[#This Row],[Customer ID]],'Customer Info'!$A:$I,3,FALSE))</f>
        <v>ijespern4@theglobeandmail.com</v>
      </c>
      <c r="M836" t="str">
        <f>IF(VLOOKUP(orders[[#This Row],[Customer ID]],'Customer Info'!$A:$I,4,FALSE)=0, "N/A", VLOOKUP(orders[[#This Row],[Customer ID]],'Customer Info'!$A:$I,4,FALSE))</f>
        <v>+1 (239) 918-0943</v>
      </c>
      <c r="N836" t="str">
        <f>VLOOKUP(orders[[#This Row],[Customer ID]],'Customer Info'!$A:$I,5,FALSE)</f>
        <v>810 Sage Court</v>
      </c>
      <c r="O836" t="str">
        <f>VLOOKUP(orders[[#This Row],[Customer ID]],'Customer Info'!$A:$I,6,FALSE)</f>
        <v>Naples</v>
      </c>
      <c r="P836" t="str">
        <f>VLOOKUP(orders[[#This Row],[Customer ID]],'Customer Info'!$A:$I,7,FALSE)</f>
        <v>United States</v>
      </c>
      <c r="Q836">
        <f>VLOOKUP(orders[[#This Row],[Customer ID]],'Customer Info'!$A:$I,8,FALSE)</f>
        <v>34114</v>
      </c>
      <c r="R836" s="2" t="str">
        <f>VLOOKUP(orders[[#This Row],[Customer ID]],'Customer Info'!$A:$I,9,FALSE)</f>
        <v>No</v>
      </c>
    </row>
    <row r="837" spans="1:18" x14ac:dyDescent="0.2">
      <c r="A837" s="1" t="s">
        <v>1618</v>
      </c>
      <c r="B837" s="3">
        <v>44302</v>
      </c>
      <c r="C837" t="s">
        <v>1619</v>
      </c>
      <c r="D837" t="s">
        <v>40</v>
      </c>
      <c r="E837">
        <v>4</v>
      </c>
      <c r="F837" s="1" t="s">
        <v>6196</v>
      </c>
      <c r="G837" t="s">
        <v>6202</v>
      </c>
      <c r="H837">
        <v>2.5</v>
      </c>
      <c r="I837">
        <v>20.584999999999997</v>
      </c>
      <c r="J837" s="2">
        <v>82.339999999999989</v>
      </c>
      <c r="K837" t="str">
        <f>VLOOKUP(orders[[#This Row],[Customer ID]],'Customer Info'!$A:$I,2,FALSE)</f>
        <v>Lenette Dwerryhouse</v>
      </c>
      <c r="L837" t="str">
        <f>IF(VLOOKUP(orders[[#This Row],[Customer ID]],'Customer Info'!$A:$I,3,FALSE)=0, "N/A", VLOOKUP(orders[[#This Row],[Customer ID]],'Customer Info'!$A:$I,3,FALSE))</f>
        <v>ldwerryhousen5@gravatar.com</v>
      </c>
      <c r="M837" t="str">
        <f>IF(VLOOKUP(orders[[#This Row],[Customer ID]],'Customer Info'!$A:$I,4,FALSE)=0, "N/A", VLOOKUP(orders[[#This Row],[Customer ID]],'Customer Info'!$A:$I,4,FALSE))</f>
        <v>+1 (682) 812-1698</v>
      </c>
      <c r="N837" t="str">
        <f>VLOOKUP(orders[[#This Row],[Customer ID]],'Customer Info'!$A:$I,5,FALSE)</f>
        <v>2 Wayridge Court</v>
      </c>
      <c r="O837" t="str">
        <f>VLOOKUP(orders[[#This Row],[Customer ID]],'Customer Info'!$A:$I,6,FALSE)</f>
        <v>Fort Worth</v>
      </c>
      <c r="P837" t="str">
        <f>VLOOKUP(orders[[#This Row],[Customer ID]],'Customer Info'!$A:$I,7,FALSE)</f>
        <v>United States</v>
      </c>
      <c r="Q837">
        <f>VLOOKUP(orders[[#This Row],[Customer ID]],'Customer Info'!$A:$I,8,FALSE)</f>
        <v>76105</v>
      </c>
      <c r="R837" s="2" t="str">
        <f>VLOOKUP(orders[[#This Row],[Customer ID]],'Customer Info'!$A:$I,9,FALSE)</f>
        <v>Yes</v>
      </c>
    </row>
    <row r="838" spans="1:18" x14ac:dyDescent="0.2">
      <c r="A838" s="1" t="s">
        <v>1620</v>
      </c>
      <c r="B838" s="3">
        <v>44141</v>
      </c>
      <c r="C838" t="s">
        <v>1621</v>
      </c>
      <c r="D838" t="s">
        <v>123</v>
      </c>
      <c r="E838">
        <v>1</v>
      </c>
      <c r="F838" s="1" t="s">
        <v>6198</v>
      </c>
      <c r="G838" t="s">
        <v>6202</v>
      </c>
      <c r="H838">
        <v>2.5</v>
      </c>
      <c r="I838">
        <v>22.884999999999998</v>
      </c>
      <c r="J838" s="2">
        <v>22.884999999999998</v>
      </c>
      <c r="K838" t="str">
        <f>VLOOKUP(orders[[#This Row],[Customer ID]],'Customer Info'!$A:$I,2,FALSE)</f>
        <v>Nadeen Broomer</v>
      </c>
      <c r="L838" t="str">
        <f>IF(VLOOKUP(orders[[#This Row],[Customer ID]],'Customer Info'!$A:$I,3,FALSE)=0, "N/A", VLOOKUP(orders[[#This Row],[Customer ID]],'Customer Info'!$A:$I,3,FALSE))</f>
        <v>nbroomern6@examiner.com</v>
      </c>
      <c r="M838" t="str">
        <f>IF(VLOOKUP(orders[[#This Row],[Customer ID]],'Customer Info'!$A:$I,4,FALSE)=0, "N/A", VLOOKUP(orders[[#This Row],[Customer ID]],'Customer Info'!$A:$I,4,FALSE))</f>
        <v>+1 (402) 219-2018</v>
      </c>
      <c r="N838" t="str">
        <f>VLOOKUP(orders[[#This Row],[Customer ID]],'Customer Info'!$A:$I,5,FALSE)</f>
        <v>51 Straubel Terrace</v>
      </c>
      <c r="O838" t="str">
        <f>VLOOKUP(orders[[#This Row],[Customer ID]],'Customer Info'!$A:$I,6,FALSE)</f>
        <v>Omaha</v>
      </c>
      <c r="P838" t="str">
        <f>VLOOKUP(orders[[#This Row],[Customer ID]],'Customer Info'!$A:$I,7,FALSE)</f>
        <v>United States</v>
      </c>
      <c r="Q838">
        <f>VLOOKUP(orders[[#This Row],[Customer ID]],'Customer Info'!$A:$I,8,FALSE)</f>
        <v>68117</v>
      </c>
      <c r="R838" s="2" t="str">
        <f>VLOOKUP(orders[[#This Row],[Customer ID]],'Customer Info'!$A:$I,9,FALSE)</f>
        <v>No</v>
      </c>
    </row>
    <row r="839" spans="1:18" x14ac:dyDescent="0.2">
      <c r="A839" s="1" t="s">
        <v>1622</v>
      </c>
      <c r="B839" s="3">
        <v>44270</v>
      </c>
      <c r="C839" t="s">
        <v>1623</v>
      </c>
      <c r="D839" t="s">
        <v>181</v>
      </c>
      <c r="E839">
        <v>1</v>
      </c>
      <c r="F839" s="1" t="s">
        <v>6200</v>
      </c>
      <c r="G839" t="s">
        <v>6199</v>
      </c>
      <c r="H839">
        <v>0.5</v>
      </c>
      <c r="I839">
        <v>8.91</v>
      </c>
      <c r="J839" s="2">
        <v>8.91</v>
      </c>
      <c r="K839" t="str">
        <f>VLOOKUP(orders[[#This Row],[Customer ID]],'Customer Info'!$A:$I,2,FALSE)</f>
        <v>Konstantine Thoumasson</v>
      </c>
      <c r="L839" t="str">
        <f>IF(VLOOKUP(orders[[#This Row],[Customer ID]],'Customer Info'!$A:$I,3,FALSE)=0, "N/A", VLOOKUP(orders[[#This Row],[Customer ID]],'Customer Info'!$A:$I,3,FALSE))</f>
        <v>kthoumassonn7@bloglovin.com</v>
      </c>
      <c r="M839" t="str">
        <f>IF(VLOOKUP(orders[[#This Row],[Customer ID]],'Customer Info'!$A:$I,4,FALSE)=0, "N/A", VLOOKUP(orders[[#This Row],[Customer ID]],'Customer Info'!$A:$I,4,FALSE))</f>
        <v>N/A</v>
      </c>
      <c r="N839" t="str">
        <f>VLOOKUP(orders[[#This Row],[Customer ID]],'Customer Info'!$A:$I,5,FALSE)</f>
        <v>342 North Lane</v>
      </c>
      <c r="O839" t="str">
        <f>VLOOKUP(orders[[#This Row],[Customer ID]],'Customer Info'!$A:$I,6,FALSE)</f>
        <v>Tucson</v>
      </c>
      <c r="P839" t="str">
        <f>VLOOKUP(orders[[#This Row],[Customer ID]],'Customer Info'!$A:$I,7,FALSE)</f>
        <v>United States</v>
      </c>
      <c r="Q839">
        <f>VLOOKUP(orders[[#This Row],[Customer ID]],'Customer Info'!$A:$I,8,FALSE)</f>
        <v>85732</v>
      </c>
      <c r="R839" s="2" t="str">
        <f>VLOOKUP(orders[[#This Row],[Customer ID]],'Customer Info'!$A:$I,9,FALSE)</f>
        <v>Yes</v>
      </c>
    </row>
    <row r="840" spans="1:18" x14ac:dyDescent="0.2">
      <c r="A840" s="1" t="s">
        <v>1624</v>
      </c>
      <c r="B840" s="3">
        <v>44486</v>
      </c>
      <c r="C840" t="s">
        <v>1625</v>
      </c>
      <c r="D840" t="s">
        <v>59</v>
      </c>
      <c r="E840">
        <v>4</v>
      </c>
      <c r="F840" s="1" t="s">
        <v>6198</v>
      </c>
      <c r="G840" t="s">
        <v>6202</v>
      </c>
      <c r="H840">
        <v>0.2</v>
      </c>
      <c r="I840">
        <v>2.9849999999999999</v>
      </c>
      <c r="J840" s="2">
        <v>11.94</v>
      </c>
      <c r="K840" t="str">
        <f>VLOOKUP(orders[[#This Row],[Customer ID]],'Customer Info'!$A:$I,2,FALSE)</f>
        <v>Frans Habbergham</v>
      </c>
      <c r="L840" t="str">
        <f>IF(VLOOKUP(orders[[#This Row],[Customer ID]],'Customer Info'!$A:$I,3,FALSE)=0, "N/A", VLOOKUP(orders[[#This Row],[Customer ID]],'Customer Info'!$A:$I,3,FALSE))</f>
        <v>fhabberghamn8@discovery.com</v>
      </c>
      <c r="M840" t="str">
        <f>IF(VLOOKUP(orders[[#This Row],[Customer ID]],'Customer Info'!$A:$I,4,FALSE)=0, "N/A", VLOOKUP(orders[[#This Row],[Customer ID]],'Customer Info'!$A:$I,4,FALSE))</f>
        <v>+1 (775) 814-9362</v>
      </c>
      <c r="N840" t="str">
        <f>VLOOKUP(orders[[#This Row],[Customer ID]],'Customer Info'!$A:$I,5,FALSE)</f>
        <v>76 Fallview Crossing</v>
      </c>
      <c r="O840" t="str">
        <f>VLOOKUP(orders[[#This Row],[Customer ID]],'Customer Info'!$A:$I,6,FALSE)</f>
        <v>Sparks</v>
      </c>
      <c r="P840" t="str">
        <f>VLOOKUP(orders[[#This Row],[Customer ID]],'Customer Info'!$A:$I,7,FALSE)</f>
        <v>United States</v>
      </c>
      <c r="Q840">
        <f>VLOOKUP(orders[[#This Row],[Customer ID]],'Customer Info'!$A:$I,8,FALSE)</f>
        <v>89436</v>
      </c>
      <c r="R840" s="2" t="str">
        <f>VLOOKUP(orders[[#This Row],[Customer ID]],'Customer Info'!$A:$I,9,FALSE)</f>
        <v>No</v>
      </c>
    </row>
    <row r="841" spans="1:18" x14ac:dyDescent="0.2">
      <c r="A841" s="1" t="s">
        <v>1626</v>
      </c>
      <c r="B841" s="3">
        <v>43715</v>
      </c>
      <c r="C841" t="s">
        <v>1574</v>
      </c>
      <c r="D841" t="s">
        <v>202</v>
      </c>
      <c r="E841">
        <v>3</v>
      </c>
      <c r="F841" s="1" t="s">
        <v>6201</v>
      </c>
      <c r="G841" t="s">
        <v>6197</v>
      </c>
      <c r="H841">
        <v>2.5</v>
      </c>
      <c r="I841">
        <v>33.464999999999996</v>
      </c>
      <c r="J841" s="2">
        <v>100.39499999999998</v>
      </c>
      <c r="K841" t="str">
        <f>VLOOKUP(orders[[#This Row],[Customer ID]],'Customer Info'!$A:$I,2,FALSE)</f>
        <v>Allis Wilmore</v>
      </c>
      <c r="L841" t="str">
        <f>IF(VLOOKUP(orders[[#This Row],[Customer ID]],'Customer Info'!$A:$I,3,FALSE)=0, "N/A", VLOOKUP(orders[[#This Row],[Customer ID]],'Customer Info'!$A:$I,3,FALSE))</f>
        <v>N/A</v>
      </c>
      <c r="M841" t="str">
        <f>IF(VLOOKUP(orders[[#This Row],[Customer ID]],'Customer Info'!$A:$I,4,FALSE)=0, "N/A", VLOOKUP(orders[[#This Row],[Customer ID]],'Customer Info'!$A:$I,4,FALSE))</f>
        <v>+1 (713) 984-5207</v>
      </c>
      <c r="N841" t="str">
        <f>VLOOKUP(orders[[#This Row],[Customer ID]],'Customer Info'!$A:$I,5,FALSE)</f>
        <v>94 Moulton Street</v>
      </c>
      <c r="O841" t="str">
        <f>VLOOKUP(orders[[#This Row],[Customer ID]],'Customer Info'!$A:$I,6,FALSE)</f>
        <v>Houston</v>
      </c>
      <c r="P841" t="str">
        <f>VLOOKUP(orders[[#This Row],[Customer ID]],'Customer Info'!$A:$I,7,FALSE)</f>
        <v>United States</v>
      </c>
      <c r="Q841">
        <f>VLOOKUP(orders[[#This Row],[Customer ID]],'Customer Info'!$A:$I,8,FALSE)</f>
        <v>77260</v>
      </c>
      <c r="R841" s="2" t="str">
        <f>VLOOKUP(orders[[#This Row],[Customer ID]],'Customer Info'!$A:$I,9,FALSE)</f>
        <v>No</v>
      </c>
    </row>
    <row r="842" spans="1:18" x14ac:dyDescent="0.2">
      <c r="A842" s="1" t="s">
        <v>1627</v>
      </c>
      <c r="B842" s="3">
        <v>44755</v>
      </c>
      <c r="C842" t="s">
        <v>1628</v>
      </c>
      <c r="D842" t="s">
        <v>123</v>
      </c>
      <c r="E842">
        <v>5</v>
      </c>
      <c r="F842" s="1" t="s">
        <v>6198</v>
      </c>
      <c r="G842" t="s">
        <v>6202</v>
      </c>
      <c r="H842">
        <v>2.5</v>
      </c>
      <c r="I842">
        <v>22.884999999999998</v>
      </c>
      <c r="J842" s="2">
        <v>114.42499999999998</v>
      </c>
      <c r="K842" t="str">
        <f>VLOOKUP(orders[[#This Row],[Customer ID]],'Customer Info'!$A:$I,2,FALSE)</f>
        <v>Romain Avrashin</v>
      </c>
      <c r="L842" t="str">
        <f>IF(VLOOKUP(orders[[#This Row],[Customer ID]],'Customer Info'!$A:$I,3,FALSE)=0, "N/A", VLOOKUP(orders[[#This Row],[Customer ID]],'Customer Info'!$A:$I,3,FALSE))</f>
        <v>ravrashinna@tamu.edu</v>
      </c>
      <c r="M842" t="str">
        <f>IF(VLOOKUP(orders[[#This Row],[Customer ID]],'Customer Info'!$A:$I,4,FALSE)=0, "N/A", VLOOKUP(orders[[#This Row],[Customer ID]],'Customer Info'!$A:$I,4,FALSE))</f>
        <v>+1 (202) 973-9890</v>
      </c>
      <c r="N842" t="str">
        <f>VLOOKUP(orders[[#This Row],[Customer ID]],'Customer Info'!$A:$I,5,FALSE)</f>
        <v>88 Westerfield Point</v>
      </c>
      <c r="O842" t="str">
        <f>VLOOKUP(orders[[#This Row],[Customer ID]],'Customer Info'!$A:$I,6,FALSE)</f>
        <v>Washington</v>
      </c>
      <c r="P842" t="str">
        <f>VLOOKUP(orders[[#This Row],[Customer ID]],'Customer Info'!$A:$I,7,FALSE)</f>
        <v>United States</v>
      </c>
      <c r="Q842">
        <f>VLOOKUP(orders[[#This Row],[Customer ID]],'Customer Info'!$A:$I,8,FALSE)</f>
        <v>20067</v>
      </c>
      <c r="R842" s="2" t="str">
        <f>VLOOKUP(orders[[#This Row],[Customer ID]],'Customer Info'!$A:$I,9,FALSE)</f>
        <v>No</v>
      </c>
    </row>
    <row r="843" spans="1:18" x14ac:dyDescent="0.2">
      <c r="A843" s="1" t="s">
        <v>1629</v>
      </c>
      <c r="B843" s="3">
        <v>44521</v>
      </c>
      <c r="C843" t="s">
        <v>1630</v>
      </c>
      <c r="D843" t="s">
        <v>8</v>
      </c>
      <c r="E843">
        <v>5</v>
      </c>
      <c r="F843" s="1" t="s">
        <v>6200</v>
      </c>
      <c r="G843" t="s">
        <v>6197</v>
      </c>
      <c r="H843">
        <v>0.5</v>
      </c>
      <c r="I843">
        <v>8.25</v>
      </c>
      <c r="J843" s="2">
        <v>41.25</v>
      </c>
      <c r="K843" t="str">
        <f>VLOOKUP(orders[[#This Row],[Customer ID]],'Customer Info'!$A:$I,2,FALSE)</f>
        <v>Miran Doidge</v>
      </c>
      <c r="L843" t="str">
        <f>IF(VLOOKUP(orders[[#This Row],[Customer ID]],'Customer Info'!$A:$I,3,FALSE)=0, "N/A", VLOOKUP(orders[[#This Row],[Customer ID]],'Customer Info'!$A:$I,3,FALSE))</f>
        <v>mdoidgenb@etsy.com</v>
      </c>
      <c r="M843" t="str">
        <f>IF(VLOOKUP(orders[[#This Row],[Customer ID]],'Customer Info'!$A:$I,4,FALSE)=0, "N/A", VLOOKUP(orders[[#This Row],[Customer ID]],'Customer Info'!$A:$I,4,FALSE))</f>
        <v>+1 (831) 955-4716</v>
      </c>
      <c r="N843" t="str">
        <f>VLOOKUP(orders[[#This Row],[Customer ID]],'Customer Info'!$A:$I,5,FALSE)</f>
        <v>94 Del Mar Lane</v>
      </c>
      <c r="O843" t="str">
        <f>VLOOKUP(orders[[#This Row],[Customer ID]],'Customer Info'!$A:$I,6,FALSE)</f>
        <v>Salinas</v>
      </c>
      <c r="P843" t="str">
        <f>VLOOKUP(orders[[#This Row],[Customer ID]],'Customer Info'!$A:$I,7,FALSE)</f>
        <v>United States</v>
      </c>
      <c r="Q843">
        <f>VLOOKUP(orders[[#This Row],[Customer ID]],'Customer Info'!$A:$I,8,FALSE)</f>
        <v>93907</v>
      </c>
      <c r="R843" s="2" t="str">
        <f>VLOOKUP(orders[[#This Row],[Customer ID]],'Customer Info'!$A:$I,9,FALSE)</f>
        <v>No</v>
      </c>
    </row>
    <row r="844" spans="1:18" x14ac:dyDescent="0.2">
      <c r="A844" s="1" t="s">
        <v>1631</v>
      </c>
      <c r="B844" s="3">
        <v>44574</v>
      </c>
      <c r="C844" t="s">
        <v>1632</v>
      </c>
      <c r="D844" t="s">
        <v>162</v>
      </c>
      <c r="E844">
        <v>4</v>
      </c>
      <c r="F844" s="1" t="s">
        <v>6196</v>
      </c>
      <c r="G844" t="s">
        <v>6199</v>
      </c>
      <c r="H844">
        <v>0.5</v>
      </c>
      <c r="I844">
        <v>7.169999999999999</v>
      </c>
      <c r="J844" s="2">
        <v>28.679999999999996</v>
      </c>
      <c r="K844" t="str">
        <f>VLOOKUP(orders[[#This Row],[Customer ID]],'Customer Info'!$A:$I,2,FALSE)</f>
        <v>Janeva Edinboro</v>
      </c>
      <c r="L844" t="str">
        <f>IF(VLOOKUP(orders[[#This Row],[Customer ID]],'Customer Info'!$A:$I,3,FALSE)=0, "N/A", VLOOKUP(orders[[#This Row],[Customer ID]],'Customer Info'!$A:$I,3,FALSE))</f>
        <v>jedinboronc@reverbnation.com</v>
      </c>
      <c r="M844" t="str">
        <f>IF(VLOOKUP(orders[[#This Row],[Customer ID]],'Customer Info'!$A:$I,4,FALSE)=0, "N/A", VLOOKUP(orders[[#This Row],[Customer ID]],'Customer Info'!$A:$I,4,FALSE))</f>
        <v>+1 (754) 219-4187</v>
      </c>
      <c r="N844" t="str">
        <f>VLOOKUP(orders[[#This Row],[Customer ID]],'Customer Info'!$A:$I,5,FALSE)</f>
        <v>24 Bowman Point</v>
      </c>
      <c r="O844" t="str">
        <f>VLOOKUP(orders[[#This Row],[Customer ID]],'Customer Info'!$A:$I,6,FALSE)</f>
        <v>Fort Lauderdale</v>
      </c>
      <c r="P844" t="str">
        <f>VLOOKUP(orders[[#This Row],[Customer ID]],'Customer Info'!$A:$I,7,FALSE)</f>
        <v>United States</v>
      </c>
      <c r="Q844">
        <f>VLOOKUP(orders[[#This Row],[Customer ID]],'Customer Info'!$A:$I,8,FALSE)</f>
        <v>33345</v>
      </c>
      <c r="R844" s="2" t="str">
        <f>VLOOKUP(orders[[#This Row],[Customer ID]],'Customer Info'!$A:$I,9,FALSE)</f>
        <v>Yes</v>
      </c>
    </row>
    <row r="845" spans="1:18" x14ac:dyDescent="0.2">
      <c r="A845" s="1" t="s">
        <v>1633</v>
      </c>
      <c r="B845" s="3">
        <v>44755</v>
      </c>
      <c r="C845" t="s">
        <v>1634</v>
      </c>
      <c r="D845" t="s">
        <v>82</v>
      </c>
      <c r="E845">
        <v>1</v>
      </c>
      <c r="F845" s="1" t="s">
        <v>6201</v>
      </c>
      <c r="G845" t="s">
        <v>6197</v>
      </c>
      <c r="H845">
        <v>0.2</v>
      </c>
      <c r="I845">
        <v>4.3650000000000002</v>
      </c>
      <c r="J845" s="2">
        <v>4.3650000000000002</v>
      </c>
      <c r="K845" t="str">
        <f>VLOOKUP(orders[[#This Row],[Customer ID]],'Customer Info'!$A:$I,2,FALSE)</f>
        <v>Trumaine Tewelson</v>
      </c>
      <c r="L845" t="str">
        <f>IF(VLOOKUP(orders[[#This Row],[Customer ID]],'Customer Info'!$A:$I,3,FALSE)=0, "N/A", VLOOKUP(orders[[#This Row],[Customer ID]],'Customer Info'!$A:$I,3,FALSE))</f>
        <v>ttewelsonnd@cdbaby.com</v>
      </c>
      <c r="M845" t="str">
        <f>IF(VLOOKUP(orders[[#This Row],[Customer ID]],'Customer Info'!$A:$I,4,FALSE)=0, "N/A", VLOOKUP(orders[[#This Row],[Customer ID]],'Customer Info'!$A:$I,4,FALSE))</f>
        <v>N/A</v>
      </c>
      <c r="N845" t="str">
        <f>VLOOKUP(orders[[#This Row],[Customer ID]],'Customer Info'!$A:$I,5,FALSE)</f>
        <v>903 Scoville Court</v>
      </c>
      <c r="O845" t="str">
        <f>VLOOKUP(orders[[#This Row],[Customer ID]],'Customer Info'!$A:$I,6,FALSE)</f>
        <v>El Paso</v>
      </c>
      <c r="P845" t="str">
        <f>VLOOKUP(orders[[#This Row],[Customer ID]],'Customer Info'!$A:$I,7,FALSE)</f>
        <v>United States</v>
      </c>
      <c r="Q845">
        <f>VLOOKUP(orders[[#This Row],[Customer ID]],'Customer Info'!$A:$I,8,FALSE)</f>
        <v>88553</v>
      </c>
      <c r="R845" s="2" t="str">
        <f>VLOOKUP(orders[[#This Row],[Customer ID]],'Customer Info'!$A:$I,9,FALSE)</f>
        <v>No</v>
      </c>
    </row>
    <row r="846" spans="1:18" x14ac:dyDescent="0.2">
      <c r="A846" s="1" t="s">
        <v>1635</v>
      </c>
      <c r="B846" s="3">
        <v>44502</v>
      </c>
      <c r="C846" t="s">
        <v>1605</v>
      </c>
      <c r="D846" t="s">
        <v>69</v>
      </c>
      <c r="E846">
        <v>2</v>
      </c>
      <c r="F846" s="1" t="s">
        <v>6200</v>
      </c>
      <c r="G846" t="s">
        <v>6197</v>
      </c>
      <c r="H846">
        <v>0.2</v>
      </c>
      <c r="I846">
        <v>4.125</v>
      </c>
      <c r="J846" s="2">
        <v>8.25</v>
      </c>
      <c r="K846" t="str">
        <f>VLOOKUP(orders[[#This Row],[Customer ID]],'Customer Info'!$A:$I,2,FALSE)</f>
        <v>Odelia Skerme</v>
      </c>
      <c r="L846" t="str">
        <f>IF(VLOOKUP(orders[[#This Row],[Customer ID]],'Customer Info'!$A:$I,3,FALSE)=0, "N/A", VLOOKUP(orders[[#This Row],[Customer ID]],'Customer Info'!$A:$I,3,FALSE))</f>
        <v>oskermen3@hatena.ne.jp</v>
      </c>
      <c r="M846" t="str">
        <f>IF(VLOOKUP(orders[[#This Row],[Customer ID]],'Customer Info'!$A:$I,4,FALSE)=0, "N/A", VLOOKUP(orders[[#This Row],[Customer ID]],'Customer Info'!$A:$I,4,FALSE))</f>
        <v>+1 (405) 615-0298</v>
      </c>
      <c r="N846" t="str">
        <f>VLOOKUP(orders[[#This Row],[Customer ID]],'Customer Info'!$A:$I,5,FALSE)</f>
        <v>4 Tony Circle</v>
      </c>
      <c r="O846" t="str">
        <f>VLOOKUP(orders[[#This Row],[Customer ID]],'Customer Info'!$A:$I,6,FALSE)</f>
        <v>Oklahoma City</v>
      </c>
      <c r="P846" t="str">
        <f>VLOOKUP(orders[[#This Row],[Customer ID]],'Customer Info'!$A:$I,7,FALSE)</f>
        <v>United States</v>
      </c>
      <c r="Q846">
        <f>VLOOKUP(orders[[#This Row],[Customer ID]],'Customer Info'!$A:$I,8,FALSE)</f>
        <v>73167</v>
      </c>
      <c r="R846" s="2" t="str">
        <f>VLOOKUP(orders[[#This Row],[Customer ID]],'Customer Info'!$A:$I,9,FALSE)</f>
        <v>Yes</v>
      </c>
    </row>
    <row r="847" spans="1:18" x14ac:dyDescent="0.2">
      <c r="A847" s="1" t="s">
        <v>1636</v>
      </c>
      <c r="B847" s="3">
        <v>44387</v>
      </c>
      <c r="C847" t="s">
        <v>1637</v>
      </c>
      <c r="D847" t="s">
        <v>69</v>
      </c>
      <c r="E847">
        <v>2</v>
      </c>
      <c r="F847" s="1" t="s">
        <v>6200</v>
      </c>
      <c r="G847" t="s">
        <v>6197</v>
      </c>
      <c r="H847">
        <v>0.2</v>
      </c>
      <c r="I847">
        <v>4.125</v>
      </c>
      <c r="J847" s="2">
        <v>8.25</v>
      </c>
      <c r="K847" t="str">
        <f>VLOOKUP(orders[[#This Row],[Customer ID]],'Customer Info'!$A:$I,2,FALSE)</f>
        <v>De Drewitt</v>
      </c>
      <c r="L847" t="str">
        <f>IF(VLOOKUP(orders[[#This Row],[Customer ID]],'Customer Info'!$A:$I,3,FALSE)=0, "N/A", VLOOKUP(orders[[#This Row],[Customer ID]],'Customer Info'!$A:$I,3,FALSE))</f>
        <v>ddrewittnf@mapquest.com</v>
      </c>
      <c r="M847" t="str">
        <f>IF(VLOOKUP(orders[[#This Row],[Customer ID]],'Customer Info'!$A:$I,4,FALSE)=0, "N/A", VLOOKUP(orders[[#This Row],[Customer ID]],'Customer Info'!$A:$I,4,FALSE))</f>
        <v>+1 (571) 504-1175</v>
      </c>
      <c r="N847" t="str">
        <f>VLOOKUP(orders[[#This Row],[Customer ID]],'Customer Info'!$A:$I,5,FALSE)</f>
        <v>6 Tomscot Hill</v>
      </c>
      <c r="O847" t="str">
        <f>VLOOKUP(orders[[#This Row],[Customer ID]],'Customer Info'!$A:$I,6,FALSE)</f>
        <v>Alexandria</v>
      </c>
      <c r="P847" t="str">
        <f>VLOOKUP(orders[[#This Row],[Customer ID]],'Customer Info'!$A:$I,7,FALSE)</f>
        <v>United States</v>
      </c>
      <c r="Q847">
        <f>VLOOKUP(orders[[#This Row],[Customer ID]],'Customer Info'!$A:$I,8,FALSE)</f>
        <v>22313</v>
      </c>
      <c r="R847" s="2" t="str">
        <f>VLOOKUP(orders[[#This Row],[Customer ID]],'Customer Info'!$A:$I,9,FALSE)</f>
        <v>Yes</v>
      </c>
    </row>
    <row r="848" spans="1:18" x14ac:dyDescent="0.2">
      <c r="A848" s="1" t="s">
        <v>1638</v>
      </c>
      <c r="B848" s="3">
        <v>44476</v>
      </c>
      <c r="C848" t="s">
        <v>1639</v>
      </c>
      <c r="D848" t="s">
        <v>77</v>
      </c>
      <c r="E848">
        <v>6</v>
      </c>
      <c r="F848" s="1" t="s">
        <v>6198</v>
      </c>
      <c r="G848" t="s">
        <v>6202</v>
      </c>
      <c r="H848">
        <v>0.5</v>
      </c>
      <c r="I848">
        <v>5.97</v>
      </c>
      <c r="J848" s="2">
        <v>35.82</v>
      </c>
      <c r="K848" t="str">
        <f>VLOOKUP(orders[[#This Row],[Customer ID]],'Customer Info'!$A:$I,2,FALSE)</f>
        <v>Adelheid Gladhill</v>
      </c>
      <c r="L848" t="str">
        <f>IF(VLOOKUP(orders[[#This Row],[Customer ID]],'Customer Info'!$A:$I,3,FALSE)=0, "N/A", VLOOKUP(orders[[#This Row],[Customer ID]],'Customer Info'!$A:$I,3,FALSE))</f>
        <v>agladhillng@stanford.edu</v>
      </c>
      <c r="M848" t="str">
        <f>IF(VLOOKUP(orders[[#This Row],[Customer ID]],'Customer Info'!$A:$I,4,FALSE)=0, "N/A", VLOOKUP(orders[[#This Row],[Customer ID]],'Customer Info'!$A:$I,4,FALSE))</f>
        <v>+1 (410) 991-5601</v>
      </c>
      <c r="N848" t="str">
        <f>VLOOKUP(orders[[#This Row],[Customer ID]],'Customer Info'!$A:$I,5,FALSE)</f>
        <v>36 Atwood Plaza</v>
      </c>
      <c r="O848" t="str">
        <f>VLOOKUP(orders[[#This Row],[Customer ID]],'Customer Info'!$A:$I,6,FALSE)</f>
        <v>Baltimore</v>
      </c>
      <c r="P848" t="str">
        <f>VLOOKUP(orders[[#This Row],[Customer ID]],'Customer Info'!$A:$I,7,FALSE)</f>
        <v>United States</v>
      </c>
      <c r="Q848">
        <f>VLOOKUP(orders[[#This Row],[Customer ID]],'Customer Info'!$A:$I,8,FALSE)</f>
        <v>21290</v>
      </c>
      <c r="R848" s="2" t="str">
        <f>VLOOKUP(orders[[#This Row],[Customer ID]],'Customer Info'!$A:$I,9,FALSE)</f>
        <v>Yes</v>
      </c>
    </row>
    <row r="849" spans="1:18" x14ac:dyDescent="0.2">
      <c r="A849" s="1" t="s">
        <v>1640</v>
      </c>
      <c r="B849" s="3">
        <v>43889</v>
      </c>
      <c r="C849" t="s">
        <v>1641</v>
      </c>
      <c r="D849" t="s">
        <v>535</v>
      </c>
      <c r="E849">
        <v>6</v>
      </c>
      <c r="F849" s="1" t="s">
        <v>6200</v>
      </c>
      <c r="G849" t="s">
        <v>6202</v>
      </c>
      <c r="H849">
        <v>2.5</v>
      </c>
      <c r="I849">
        <v>27.945</v>
      </c>
      <c r="J849" s="2">
        <v>167.67000000000002</v>
      </c>
      <c r="K849" t="str">
        <f>VLOOKUP(orders[[#This Row],[Customer ID]],'Customer Info'!$A:$I,2,FALSE)</f>
        <v>Murielle Lorinez</v>
      </c>
      <c r="L849" t="str">
        <f>IF(VLOOKUP(orders[[#This Row],[Customer ID]],'Customer Info'!$A:$I,3,FALSE)=0, "N/A", VLOOKUP(orders[[#This Row],[Customer ID]],'Customer Info'!$A:$I,3,FALSE))</f>
        <v>mlorineznh@whitehouse.gov</v>
      </c>
      <c r="M849" t="str">
        <f>IF(VLOOKUP(orders[[#This Row],[Customer ID]],'Customer Info'!$A:$I,4,FALSE)=0, "N/A", VLOOKUP(orders[[#This Row],[Customer ID]],'Customer Info'!$A:$I,4,FALSE))</f>
        <v>N/A</v>
      </c>
      <c r="N849" t="str">
        <f>VLOOKUP(orders[[#This Row],[Customer ID]],'Customer Info'!$A:$I,5,FALSE)</f>
        <v>029 Bluejay Circle</v>
      </c>
      <c r="O849" t="str">
        <f>VLOOKUP(orders[[#This Row],[Customer ID]],'Customer Info'!$A:$I,6,FALSE)</f>
        <v>Evansville</v>
      </c>
      <c r="P849" t="str">
        <f>VLOOKUP(orders[[#This Row],[Customer ID]],'Customer Info'!$A:$I,7,FALSE)</f>
        <v>United States</v>
      </c>
      <c r="Q849">
        <f>VLOOKUP(orders[[#This Row],[Customer ID]],'Customer Info'!$A:$I,8,FALSE)</f>
        <v>47732</v>
      </c>
      <c r="R849" s="2" t="str">
        <f>VLOOKUP(orders[[#This Row],[Customer ID]],'Customer Info'!$A:$I,9,FALSE)</f>
        <v>No</v>
      </c>
    </row>
    <row r="850" spans="1:18" x14ac:dyDescent="0.2">
      <c r="A850" s="1" t="s">
        <v>1642</v>
      </c>
      <c r="B850" s="3">
        <v>44747</v>
      </c>
      <c r="C850" t="s">
        <v>1643</v>
      </c>
      <c r="D850" t="s">
        <v>176</v>
      </c>
      <c r="E850">
        <v>2</v>
      </c>
      <c r="F850" s="1" t="s">
        <v>6198</v>
      </c>
      <c r="G850" t="s">
        <v>6197</v>
      </c>
      <c r="H850">
        <v>2.5</v>
      </c>
      <c r="I850">
        <v>25.874999999999996</v>
      </c>
      <c r="J850" s="2">
        <v>51.749999999999993</v>
      </c>
      <c r="K850" t="str">
        <f>VLOOKUP(orders[[#This Row],[Customer ID]],'Customer Info'!$A:$I,2,FALSE)</f>
        <v>Edin Mathe</v>
      </c>
      <c r="L850" t="str">
        <f>IF(VLOOKUP(orders[[#This Row],[Customer ID]],'Customer Info'!$A:$I,3,FALSE)=0, "N/A", VLOOKUP(orders[[#This Row],[Customer ID]],'Customer Info'!$A:$I,3,FALSE))</f>
        <v>N/A</v>
      </c>
      <c r="M850" t="str">
        <f>IF(VLOOKUP(orders[[#This Row],[Customer ID]],'Customer Info'!$A:$I,4,FALSE)=0, "N/A", VLOOKUP(orders[[#This Row],[Customer ID]],'Customer Info'!$A:$I,4,FALSE))</f>
        <v>+1 (404) 514-8311</v>
      </c>
      <c r="N850" t="str">
        <f>VLOOKUP(orders[[#This Row],[Customer ID]],'Customer Info'!$A:$I,5,FALSE)</f>
        <v>49261 Merry Crossing</v>
      </c>
      <c r="O850" t="str">
        <f>VLOOKUP(orders[[#This Row],[Customer ID]],'Customer Info'!$A:$I,6,FALSE)</f>
        <v>Lawrenceville</v>
      </c>
      <c r="P850" t="str">
        <f>VLOOKUP(orders[[#This Row],[Customer ID]],'Customer Info'!$A:$I,7,FALSE)</f>
        <v>United States</v>
      </c>
      <c r="Q850">
        <f>VLOOKUP(orders[[#This Row],[Customer ID]],'Customer Info'!$A:$I,8,FALSE)</f>
        <v>30045</v>
      </c>
      <c r="R850" s="2" t="str">
        <f>VLOOKUP(orders[[#This Row],[Customer ID]],'Customer Info'!$A:$I,9,FALSE)</f>
        <v>Yes</v>
      </c>
    </row>
    <row r="851" spans="1:18" x14ac:dyDescent="0.2">
      <c r="A851" s="1" t="s">
        <v>1644</v>
      </c>
      <c r="B851" s="3">
        <v>44460</v>
      </c>
      <c r="C851" t="s">
        <v>1645</v>
      </c>
      <c r="D851" t="s">
        <v>59</v>
      </c>
      <c r="E851">
        <v>3</v>
      </c>
      <c r="F851" s="1" t="s">
        <v>6198</v>
      </c>
      <c r="G851" t="s">
        <v>6202</v>
      </c>
      <c r="H851">
        <v>0.2</v>
      </c>
      <c r="I851">
        <v>2.9849999999999999</v>
      </c>
      <c r="J851" s="2">
        <v>8.9550000000000001</v>
      </c>
      <c r="K851" t="str">
        <f>VLOOKUP(orders[[#This Row],[Customer ID]],'Customer Info'!$A:$I,2,FALSE)</f>
        <v>Mordy Van Der Vlies</v>
      </c>
      <c r="L851" t="str">
        <f>IF(VLOOKUP(orders[[#This Row],[Customer ID]],'Customer Info'!$A:$I,3,FALSE)=0, "N/A", VLOOKUP(orders[[#This Row],[Customer ID]],'Customer Info'!$A:$I,3,FALSE))</f>
        <v>mvannj@wikipedia.org</v>
      </c>
      <c r="M851" t="str">
        <f>IF(VLOOKUP(orders[[#This Row],[Customer ID]],'Customer Info'!$A:$I,4,FALSE)=0, "N/A", VLOOKUP(orders[[#This Row],[Customer ID]],'Customer Info'!$A:$I,4,FALSE))</f>
        <v>N/A</v>
      </c>
      <c r="N851" t="str">
        <f>VLOOKUP(orders[[#This Row],[Customer ID]],'Customer Info'!$A:$I,5,FALSE)</f>
        <v>297 Fulton Way</v>
      </c>
      <c r="O851" t="str">
        <f>VLOOKUP(orders[[#This Row],[Customer ID]],'Customer Info'!$A:$I,6,FALSE)</f>
        <v>Mobile</v>
      </c>
      <c r="P851" t="str">
        <f>VLOOKUP(orders[[#This Row],[Customer ID]],'Customer Info'!$A:$I,7,FALSE)</f>
        <v>United States</v>
      </c>
      <c r="Q851">
        <f>VLOOKUP(orders[[#This Row],[Customer ID]],'Customer Info'!$A:$I,8,FALSE)</f>
        <v>36670</v>
      </c>
      <c r="R851" s="2" t="str">
        <f>VLOOKUP(orders[[#This Row],[Customer ID]],'Customer Info'!$A:$I,9,FALSE)</f>
        <v>Yes</v>
      </c>
    </row>
    <row r="852" spans="1:18" x14ac:dyDescent="0.2">
      <c r="A852" s="1" t="s">
        <v>1646</v>
      </c>
      <c r="B852" s="3">
        <v>43468</v>
      </c>
      <c r="C852" t="s">
        <v>1647</v>
      </c>
      <c r="D852" t="s">
        <v>181</v>
      </c>
      <c r="E852">
        <v>6</v>
      </c>
      <c r="F852" s="1" t="s">
        <v>6200</v>
      </c>
      <c r="G852" t="s">
        <v>6199</v>
      </c>
      <c r="H852">
        <v>0.5</v>
      </c>
      <c r="I852">
        <v>8.91</v>
      </c>
      <c r="J852" s="2">
        <v>53.46</v>
      </c>
      <c r="K852" t="str">
        <f>VLOOKUP(orders[[#This Row],[Customer ID]],'Customer Info'!$A:$I,2,FALSE)</f>
        <v>Spencer Wastell</v>
      </c>
      <c r="L852" t="str">
        <f>IF(VLOOKUP(orders[[#This Row],[Customer ID]],'Customer Info'!$A:$I,3,FALSE)=0, "N/A", VLOOKUP(orders[[#This Row],[Customer ID]],'Customer Info'!$A:$I,3,FALSE))</f>
        <v>N/A</v>
      </c>
      <c r="M852" t="str">
        <f>IF(VLOOKUP(orders[[#This Row],[Customer ID]],'Customer Info'!$A:$I,4,FALSE)=0, "N/A", VLOOKUP(orders[[#This Row],[Customer ID]],'Customer Info'!$A:$I,4,FALSE))</f>
        <v>+1 (432) 765-8747</v>
      </c>
      <c r="N852" t="str">
        <f>VLOOKUP(orders[[#This Row],[Customer ID]],'Customer Info'!$A:$I,5,FALSE)</f>
        <v>80 Oak Alley</v>
      </c>
      <c r="O852" t="str">
        <f>VLOOKUP(orders[[#This Row],[Customer ID]],'Customer Info'!$A:$I,6,FALSE)</f>
        <v>Midland</v>
      </c>
      <c r="P852" t="str">
        <f>VLOOKUP(orders[[#This Row],[Customer ID]],'Customer Info'!$A:$I,7,FALSE)</f>
        <v>United States</v>
      </c>
      <c r="Q852">
        <f>VLOOKUP(orders[[#This Row],[Customer ID]],'Customer Info'!$A:$I,8,FALSE)</f>
        <v>79705</v>
      </c>
      <c r="R852" s="2" t="str">
        <f>VLOOKUP(orders[[#This Row],[Customer ID]],'Customer Info'!$A:$I,9,FALSE)</f>
        <v>No</v>
      </c>
    </row>
    <row r="853" spans="1:18" x14ac:dyDescent="0.2">
      <c r="A853" s="1" t="s">
        <v>1648</v>
      </c>
      <c r="B853" s="3">
        <v>44628</v>
      </c>
      <c r="C853" t="s">
        <v>1649</v>
      </c>
      <c r="D853" t="s">
        <v>120</v>
      </c>
      <c r="E853">
        <v>6</v>
      </c>
      <c r="F853" s="1" t="s">
        <v>6198</v>
      </c>
      <c r="G853" t="s">
        <v>6199</v>
      </c>
      <c r="H853">
        <v>0.2</v>
      </c>
      <c r="I853">
        <v>3.8849999999999998</v>
      </c>
      <c r="J853" s="2">
        <v>23.31</v>
      </c>
      <c r="K853" t="str">
        <f>VLOOKUP(orders[[#This Row],[Customer ID]],'Customer Info'!$A:$I,2,FALSE)</f>
        <v>Jemimah Ethelston</v>
      </c>
      <c r="L853" t="str">
        <f>IF(VLOOKUP(orders[[#This Row],[Customer ID]],'Customer Info'!$A:$I,3,FALSE)=0, "N/A", VLOOKUP(orders[[#This Row],[Customer ID]],'Customer Info'!$A:$I,3,FALSE))</f>
        <v>jethelstonnl@creativecommons.org</v>
      </c>
      <c r="M853" t="str">
        <f>IF(VLOOKUP(orders[[#This Row],[Customer ID]],'Customer Info'!$A:$I,4,FALSE)=0, "N/A", VLOOKUP(orders[[#This Row],[Customer ID]],'Customer Info'!$A:$I,4,FALSE))</f>
        <v>+1 (954) 385-3551</v>
      </c>
      <c r="N853" t="str">
        <f>VLOOKUP(orders[[#This Row],[Customer ID]],'Customer Info'!$A:$I,5,FALSE)</f>
        <v>676 Mcbride Lane</v>
      </c>
      <c r="O853" t="str">
        <f>VLOOKUP(orders[[#This Row],[Customer ID]],'Customer Info'!$A:$I,6,FALSE)</f>
        <v>Hollywood</v>
      </c>
      <c r="P853" t="str">
        <f>VLOOKUP(orders[[#This Row],[Customer ID]],'Customer Info'!$A:$I,7,FALSE)</f>
        <v>United States</v>
      </c>
      <c r="Q853">
        <f>VLOOKUP(orders[[#This Row],[Customer ID]],'Customer Info'!$A:$I,8,FALSE)</f>
        <v>33023</v>
      </c>
      <c r="R853" s="2" t="str">
        <f>VLOOKUP(orders[[#This Row],[Customer ID]],'Customer Info'!$A:$I,9,FALSE)</f>
        <v>Yes</v>
      </c>
    </row>
    <row r="854" spans="1:18" x14ac:dyDescent="0.2">
      <c r="A854" s="1" t="s">
        <v>1648</v>
      </c>
      <c r="B854" s="3">
        <v>44628</v>
      </c>
      <c r="C854" t="s">
        <v>1649</v>
      </c>
      <c r="D854" t="s">
        <v>49</v>
      </c>
      <c r="E854">
        <v>2</v>
      </c>
      <c r="F854" s="1" t="s">
        <v>6198</v>
      </c>
      <c r="G854" t="s">
        <v>6197</v>
      </c>
      <c r="H854">
        <v>0.2</v>
      </c>
      <c r="I854">
        <v>3.375</v>
      </c>
      <c r="J854" s="2">
        <v>6.75</v>
      </c>
      <c r="K854" t="str">
        <f>VLOOKUP(orders[[#This Row],[Customer ID]],'Customer Info'!$A:$I,2,FALSE)</f>
        <v>Jemimah Ethelston</v>
      </c>
      <c r="L854" t="str">
        <f>IF(VLOOKUP(orders[[#This Row],[Customer ID]],'Customer Info'!$A:$I,3,FALSE)=0, "N/A", VLOOKUP(orders[[#This Row],[Customer ID]],'Customer Info'!$A:$I,3,FALSE))</f>
        <v>jethelstonnl@creativecommons.org</v>
      </c>
      <c r="M854" t="str">
        <f>IF(VLOOKUP(orders[[#This Row],[Customer ID]],'Customer Info'!$A:$I,4,FALSE)=0, "N/A", VLOOKUP(orders[[#This Row],[Customer ID]],'Customer Info'!$A:$I,4,FALSE))</f>
        <v>+1 (954) 385-3551</v>
      </c>
      <c r="N854" t="str">
        <f>VLOOKUP(orders[[#This Row],[Customer ID]],'Customer Info'!$A:$I,5,FALSE)</f>
        <v>676 Mcbride Lane</v>
      </c>
      <c r="O854" t="str">
        <f>VLOOKUP(orders[[#This Row],[Customer ID]],'Customer Info'!$A:$I,6,FALSE)</f>
        <v>Hollywood</v>
      </c>
      <c r="P854" t="str">
        <f>VLOOKUP(orders[[#This Row],[Customer ID]],'Customer Info'!$A:$I,7,FALSE)</f>
        <v>United States</v>
      </c>
      <c r="Q854">
        <f>VLOOKUP(orders[[#This Row],[Customer ID]],'Customer Info'!$A:$I,8,FALSE)</f>
        <v>33023</v>
      </c>
      <c r="R854" s="2" t="str">
        <f>VLOOKUP(orders[[#This Row],[Customer ID]],'Customer Info'!$A:$I,9,FALSE)</f>
        <v>Yes</v>
      </c>
    </row>
    <row r="855" spans="1:18" x14ac:dyDescent="0.2">
      <c r="A855" s="1" t="s">
        <v>1650</v>
      </c>
      <c r="B855" s="3">
        <v>43900</v>
      </c>
      <c r="C855" t="s">
        <v>1651</v>
      </c>
      <c r="D855" t="s">
        <v>128</v>
      </c>
      <c r="E855">
        <v>1</v>
      </c>
      <c r="F855" s="1" t="s">
        <v>6201</v>
      </c>
      <c r="G855" t="s">
        <v>6202</v>
      </c>
      <c r="H855">
        <v>0.5</v>
      </c>
      <c r="I855">
        <v>7.77</v>
      </c>
      <c r="J855" s="2">
        <v>7.77</v>
      </c>
      <c r="K855" t="str">
        <f>VLOOKUP(orders[[#This Row],[Customer ID]],'Customer Info'!$A:$I,2,FALSE)</f>
        <v>Perice Eberz</v>
      </c>
      <c r="L855" t="str">
        <f>IF(VLOOKUP(orders[[#This Row],[Customer ID]],'Customer Info'!$A:$I,3,FALSE)=0, "N/A", VLOOKUP(orders[[#This Row],[Customer ID]],'Customer Info'!$A:$I,3,FALSE))</f>
        <v>peberznn@woothemes.com</v>
      </c>
      <c r="M855" t="str">
        <f>IF(VLOOKUP(orders[[#This Row],[Customer ID]],'Customer Info'!$A:$I,4,FALSE)=0, "N/A", VLOOKUP(orders[[#This Row],[Customer ID]],'Customer Info'!$A:$I,4,FALSE))</f>
        <v>+1 (530) 938-1204</v>
      </c>
      <c r="N855" t="str">
        <f>VLOOKUP(orders[[#This Row],[Customer ID]],'Customer Info'!$A:$I,5,FALSE)</f>
        <v>490 Elmside Court</v>
      </c>
      <c r="O855" t="str">
        <f>VLOOKUP(orders[[#This Row],[Customer ID]],'Customer Info'!$A:$I,6,FALSE)</f>
        <v>Chico</v>
      </c>
      <c r="P855" t="str">
        <f>VLOOKUP(orders[[#This Row],[Customer ID]],'Customer Info'!$A:$I,7,FALSE)</f>
        <v>United States</v>
      </c>
      <c r="Q855">
        <f>VLOOKUP(orders[[#This Row],[Customer ID]],'Customer Info'!$A:$I,8,FALSE)</f>
        <v>95973</v>
      </c>
      <c r="R855" s="2" t="str">
        <f>VLOOKUP(orders[[#This Row],[Customer ID]],'Customer Info'!$A:$I,9,FALSE)</f>
        <v>Yes</v>
      </c>
    </row>
    <row r="856" spans="1:18" x14ac:dyDescent="0.2">
      <c r="A856" s="1" t="s">
        <v>1652</v>
      </c>
      <c r="B856" s="3">
        <v>44527</v>
      </c>
      <c r="C856" t="s">
        <v>1653</v>
      </c>
      <c r="D856" t="s">
        <v>114</v>
      </c>
      <c r="E856">
        <v>4</v>
      </c>
      <c r="F856" s="1" t="s">
        <v>6201</v>
      </c>
      <c r="G856" t="s">
        <v>6202</v>
      </c>
      <c r="H856">
        <v>2.5</v>
      </c>
      <c r="I856">
        <v>29.784999999999997</v>
      </c>
      <c r="J856" s="2">
        <v>119.13999999999999</v>
      </c>
      <c r="K856" t="str">
        <f>VLOOKUP(orders[[#This Row],[Customer ID]],'Customer Info'!$A:$I,2,FALSE)</f>
        <v>Bear Gaish</v>
      </c>
      <c r="L856" t="str">
        <f>IF(VLOOKUP(orders[[#This Row],[Customer ID]],'Customer Info'!$A:$I,3,FALSE)=0, "N/A", VLOOKUP(orders[[#This Row],[Customer ID]],'Customer Info'!$A:$I,3,FALSE))</f>
        <v>bgaishno@altervista.org</v>
      </c>
      <c r="M856" t="str">
        <f>IF(VLOOKUP(orders[[#This Row],[Customer ID]],'Customer Info'!$A:$I,4,FALSE)=0, "N/A", VLOOKUP(orders[[#This Row],[Customer ID]],'Customer Info'!$A:$I,4,FALSE))</f>
        <v>N/A</v>
      </c>
      <c r="N856" t="str">
        <f>VLOOKUP(orders[[#This Row],[Customer ID]],'Customer Info'!$A:$I,5,FALSE)</f>
        <v>0010 Dayton Crossing</v>
      </c>
      <c r="O856" t="str">
        <f>VLOOKUP(orders[[#This Row],[Customer ID]],'Customer Info'!$A:$I,6,FALSE)</f>
        <v>Austin</v>
      </c>
      <c r="P856" t="str">
        <f>VLOOKUP(orders[[#This Row],[Customer ID]],'Customer Info'!$A:$I,7,FALSE)</f>
        <v>United States</v>
      </c>
      <c r="Q856">
        <f>VLOOKUP(orders[[#This Row],[Customer ID]],'Customer Info'!$A:$I,8,FALSE)</f>
        <v>78737</v>
      </c>
      <c r="R856" s="2" t="str">
        <f>VLOOKUP(orders[[#This Row],[Customer ID]],'Customer Info'!$A:$I,9,FALSE)</f>
        <v>Yes</v>
      </c>
    </row>
    <row r="857" spans="1:18" x14ac:dyDescent="0.2">
      <c r="A857" s="1" t="s">
        <v>1654</v>
      </c>
      <c r="B857" s="3">
        <v>44259</v>
      </c>
      <c r="C857" t="s">
        <v>1655</v>
      </c>
      <c r="D857" t="s">
        <v>32</v>
      </c>
      <c r="E857">
        <v>2</v>
      </c>
      <c r="F857" s="1" t="s">
        <v>6198</v>
      </c>
      <c r="G857" t="s">
        <v>6202</v>
      </c>
      <c r="H857">
        <v>1</v>
      </c>
      <c r="I857">
        <v>9.9499999999999993</v>
      </c>
      <c r="J857" s="2">
        <v>19.899999999999999</v>
      </c>
      <c r="K857" t="str">
        <f>VLOOKUP(orders[[#This Row],[Customer ID]],'Customer Info'!$A:$I,2,FALSE)</f>
        <v>Lynnea Danton</v>
      </c>
      <c r="L857" t="str">
        <f>IF(VLOOKUP(orders[[#This Row],[Customer ID]],'Customer Info'!$A:$I,3,FALSE)=0, "N/A", VLOOKUP(orders[[#This Row],[Customer ID]],'Customer Info'!$A:$I,3,FALSE))</f>
        <v>ldantonnp@miitbeian.gov.cn</v>
      </c>
      <c r="M857" t="str">
        <f>IF(VLOOKUP(orders[[#This Row],[Customer ID]],'Customer Info'!$A:$I,4,FALSE)=0, "N/A", VLOOKUP(orders[[#This Row],[Customer ID]],'Customer Info'!$A:$I,4,FALSE))</f>
        <v>N/A</v>
      </c>
      <c r="N857" t="str">
        <f>VLOOKUP(orders[[#This Row],[Customer ID]],'Customer Info'!$A:$I,5,FALSE)</f>
        <v>111 Mosinee Alley</v>
      </c>
      <c r="O857" t="str">
        <f>VLOOKUP(orders[[#This Row],[Customer ID]],'Customer Info'!$A:$I,6,FALSE)</f>
        <v>El Paso</v>
      </c>
      <c r="P857" t="str">
        <f>VLOOKUP(orders[[#This Row],[Customer ID]],'Customer Info'!$A:$I,7,FALSE)</f>
        <v>United States</v>
      </c>
      <c r="Q857">
        <f>VLOOKUP(orders[[#This Row],[Customer ID]],'Customer Info'!$A:$I,8,FALSE)</f>
        <v>88546</v>
      </c>
      <c r="R857" s="2" t="str">
        <f>VLOOKUP(orders[[#This Row],[Customer ID]],'Customer Info'!$A:$I,9,FALSE)</f>
        <v>No</v>
      </c>
    </row>
    <row r="858" spans="1:18" x14ac:dyDescent="0.2">
      <c r="A858" s="1" t="s">
        <v>1656</v>
      </c>
      <c r="B858" s="3">
        <v>44516</v>
      </c>
      <c r="C858" t="s">
        <v>1657</v>
      </c>
      <c r="D858" t="s">
        <v>162</v>
      </c>
      <c r="E858">
        <v>5</v>
      </c>
      <c r="F858" s="1" t="s">
        <v>6196</v>
      </c>
      <c r="G858" t="s">
        <v>6199</v>
      </c>
      <c r="H858">
        <v>0.5</v>
      </c>
      <c r="I858">
        <v>7.169999999999999</v>
      </c>
      <c r="J858" s="2">
        <v>35.849999999999994</v>
      </c>
      <c r="K858" t="str">
        <f>VLOOKUP(orders[[#This Row],[Customer ID]],'Customer Info'!$A:$I,2,FALSE)</f>
        <v>Skipton Morrall</v>
      </c>
      <c r="L858" t="str">
        <f>IF(VLOOKUP(orders[[#This Row],[Customer ID]],'Customer Info'!$A:$I,3,FALSE)=0, "N/A", VLOOKUP(orders[[#This Row],[Customer ID]],'Customer Info'!$A:$I,3,FALSE))</f>
        <v>smorrallnq@answers.com</v>
      </c>
      <c r="M858" t="str">
        <f>IF(VLOOKUP(orders[[#This Row],[Customer ID]],'Customer Info'!$A:$I,4,FALSE)=0, "N/A", VLOOKUP(orders[[#This Row],[Customer ID]],'Customer Info'!$A:$I,4,FALSE))</f>
        <v>+1 (304) 897-5422</v>
      </c>
      <c r="N858" t="str">
        <f>VLOOKUP(orders[[#This Row],[Customer ID]],'Customer Info'!$A:$I,5,FALSE)</f>
        <v>52731 Fair Oaks Way</v>
      </c>
      <c r="O858" t="str">
        <f>VLOOKUP(orders[[#This Row],[Customer ID]],'Customer Info'!$A:$I,6,FALSE)</f>
        <v>Charleston</v>
      </c>
      <c r="P858" t="str">
        <f>VLOOKUP(orders[[#This Row],[Customer ID]],'Customer Info'!$A:$I,7,FALSE)</f>
        <v>United States</v>
      </c>
      <c r="Q858">
        <f>VLOOKUP(orders[[#This Row],[Customer ID]],'Customer Info'!$A:$I,8,FALSE)</f>
        <v>25326</v>
      </c>
      <c r="R858" s="2" t="str">
        <f>VLOOKUP(orders[[#This Row],[Customer ID]],'Customer Info'!$A:$I,9,FALSE)</f>
        <v>Yes</v>
      </c>
    </row>
    <row r="859" spans="1:18" x14ac:dyDescent="0.2">
      <c r="A859" s="1" t="s">
        <v>1658</v>
      </c>
      <c r="B859" s="3">
        <v>43632</v>
      </c>
      <c r="C859" t="s">
        <v>1659</v>
      </c>
      <c r="D859" t="s">
        <v>114</v>
      </c>
      <c r="E859">
        <v>3</v>
      </c>
      <c r="F859" s="1" t="s">
        <v>6201</v>
      </c>
      <c r="G859" t="s">
        <v>6202</v>
      </c>
      <c r="H859">
        <v>2.5</v>
      </c>
      <c r="I859">
        <v>29.784999999999997</v>
      </c>
      <c r="J859" s="2">
        <v>89.35499999999999</v>
      </c>
      <c r="K859" t="str">
        <f>VLOOKUP(orders[[#This Row],[Customer ID]],'Customer Info'!$A:$I,2,FALSE)</f>
        <v>Devan Crownshaw</v>
      </c>
      <c r="L859" t="str">
        <f>IF(VLOOKUP(orders[[#This Row],[Customer ID]],'Customer Info'!$A:$I,3,FALSE)=0, "N/A", VLOOKUP(orders[[#This Row],[Customer ID]],'Customer Info'!$A:$I,3,FALSE))</f>
        <v>dcrownshawnr@photobucket.com</v>
      </c>
      <c r="M859" t="str">
        <f>IF(VLOOKUP(orders[[#This Row],[Customer ID]],'Customer Info'!$A:$I,4,FALSE)=0, "N/A", VLOOKUP(orders[[#This Row],[Customer ID]],'Customer Info'!$A:$I,4,FALSE))</f>
        <v>+1 (610) 576-4733</v>
      </c>
      <c r="N859" t="str">
        <f>VLOOKUP(orders[[#This Row],[Customer ID]],'Customer Info'!$A:$I,5,FALSE)</f>
        <v>25669 Spohn Plaza</v>
      </c>
      <c r="O859" t="str">
        <f>VLOOKUP(orders[[#This Row],[Customer ID]],'Customer Info'!$A:$I,6,FALSE)</f>
        <v>Allentown</v>
      </c>
      <c r="P859" t="str">
        <f>VLOOKUP(orders[[#This Row],[Customer ID]],'Customer Info'!$A:$I,7,FALSE)</f>
        <v>United States</v>
      </c>
      <c r="Q859">
        <f>VLOOKUP(orders[[#This Row],[Customer ID]],'Customer Info'!$A:$I,8,FALSE)</f>
        <v>18105</v>
      </c>
      <c r="R859" s="2" t="str">
        <f>VLOOKUP(orders[[#This Row],[Customer ID]],'Customer Info'!$A:$I,9,FALSE)</f>
        <v>No</v>
      </c>
    </row>
    <row r="860" spans="1:18" x14ac:dyDescent="0.2">
      <c r="A860" s="1" t="s">
        <v>1660</v>
      </c>
      <c r="B860" s="3">
        <v>44031</v>
      </c>
      <c r="C860" t="s">
        <v>1605</v>
      </c>
      <c r="D860" t="s">
        <v>82</v>
      </c>
      <c r="E860">
        <v>2</v>
      </c>
      <c r="F860" s="1" t="s">
        <v>6201</v>
      </c>
      <c r="G860" t="s">
        <v>6197</v>
      </c>
      <c r="H860">
        <v>0.2</v>
      </c>
      <c r="I860">
        <v>4.3650000000000002</v>
      </c>
      <c r="J860" s="2">
        <v>8.73</v>
      </c>
      <c r="K860" t="str">
        <f>VLOOKUP(orders[[#This Row],[Customer ID]],'Customer Info'!$A:$I,2,FALSE)</f>
        <v>Odelia Skerme</v>
      </c>
      <c r="L860" t="str">
        <f>IF(VLOOKUP(orders[[#This Row],[Customer ID]],'Customer Info'!$A:$I,3,FALSE)=0, "N/A", VLOOKUP(orders[[#This Row],[Customer ID]],'Customer Info'!$A:$I,3,FALSE))</f>
        <v>oskermen3@hatena.ne.jp</v>
      </c>
      <c r="M860" t="str">
        <f>IF(VLOOKUP(orders[[#This Row],[Customer ID]],'Customer Info'!$A:$I,4,FALSE)=0, "N/A", VLOOKUP(orders[[#This Row],[Customer ID]],'Customer Info'!$A:$I,4,FALSE))</f>
        <v>+1 (405) 615-0298</v>
      </c>
      <c r="N860" t="str">
        <f>VLOOKUP(orders[[#This Row],[Customer ID]],'Customer Info'!$A:$I,5,FALSE)</f>
        <v>4 Tony Circle</v>
      </c>
      <c r="O860" t="str">
        <f>VLOOKUP(orders[[#This Row],[Customer ID]],'Customer Info'!$A:$I,6,FALSE)</f>
        <v>Oklahoma City</v>
      </c>
      <c r="P860" t="str">
        <f>VLOOKUP(orders[[#This Row],[Customer ID]],'Customer Info'!$A:$I,7,FALSE)</f>
        <v>United States</v>
      </c>
      <c r="Q860">
        <f>VLOOKUP(orders[[#This Row],[Customer ID]],'Customer Info'!$A:$I,8,FALSE)</f>
        <v>73167</v>
      </c>
      <c r="R860" s="2" t="str">
        <f>VLOOKUP(orders[[#This Row],[Customer ID]],'Customer Info'!$A:$I,9,FALSE)</f>
        <v>Yes</v>
      </c>
    </row>
    <row r="861" spans="1:18" x14ac:dyDescent="0.2">
      <c r="A861" s="1" t="s">
        <v>1661</v>
      </c>
      <c r="B861" s="3">
        <v>43889</v>
      </c>
      <c r="C861" t="s">
        <v>1662</v>
      </c>
      <c r="D861" t="s">
        <v>15</v>
      </c>
      <c r="E861">
        <v>5</v>
      </c>
      <c r="F861" s="1" t="s">
        <v>6196</v>
      </c>
      <c r="G861" t="s">
        <v>6199</v>
      </c>
      <c r="H861">
        <v>2.5</v>
      </c>
      <c r="I861">
        <v>27.484999999999996</v>
      </c>
      <c r="J861" s="2">
        <v>137.42499999999998</v>
      </c>
      <c r="K861" t="str">
        <f>VLOOKUP(orders[[#This Row],[Customer ID]],'Customer Info'!$A:$I,2,FALSE)</f>
        <v>Joceline Reddoch</v>
      </c>
      <c r="L861" t="str">
        <f>IF(VLOOKUP(orders[[#This Row],[Customer ID]],'Customer Info'!$A:$I,3,FALSE)=0, "N/A", VLOOKUP(orders[[#This Row],[Customer ID]],'Customer Info'!$A:$I,3,FALSE))</f>
        <v>jreddochnt@sun.com</v>
      </c>
      <c r="M861" t="str">
        <f>IF(VLOOKUP(orders[[#This Row],[Customer ID]],'Customer Info'!$A:$I,4,FALSE)=0, "N/A", VLOOKUP(orders[[#This Row],[Customer ID]],'Customer Info'!$A:$I,4,FALSE))</f>
        <v>+1 (863) 742-5292</v>
      </c>
      <c r="N861" t="str">
        <f>VLOOKUP(orders[[#This Row],[Customer ID]],'Customer Info'!$A:$I,5,FALSE)</f>
        <v>79075 Helena Road</v>
      </c>
      <c r="O861" t="str">
        <f>VLOOKUP(orders[[#This Row],[Customer ID]],'Customer Info'!$A:$I,6,FALSE)</f>
        <v>Largo</v>
      </c>
      <c r="P861" t="str">
        <f>VLOOKUP(orders[[#This Row],[Customer ID]],'Customer Info'!$A:$I,7,FALSE)</f>
        <v>United States</v>
      </c>
      <c r="Q861">
        <f>VLOOKUP(orders[[#This Row],[Customer ID]],'Customer Info'!$A:$I,8,FALSE)</f>
        <v>34643</v>
      </c>
      <c r="R861" s="2" t="str">
        <f>VLOOKUP(orders[[#This Row],[Customer ID]],'Customer Info'!$A:$I,9,FALSE)</f>
        <v>No</v>
      </c>
    </row>
    <row r="862" spans="1:18" x14ac:dyDescent="0.2">
      <c r="A862" s="1" t="s">
        <v>1663</v>
      </c>
      <c r="B862" s="3">
        <v>43638</v>
      </c>
      <c r="C862" t="s">
        <v>1664</v>
      </c>
      <c r="D862" t="s">
        <v>83</v>
      </c>
      <c r="E862">
        <v>4</v>
      </c>
      <c r="F862" s="1" t="s">
        <v>6201</v>
      </c>
      <c r="G862" t="s">
        <v>6197</v>
      </c>
      <c r="H862">
        <v>0.5</v>
      </c>
      <c r="I862">
        <v>8.73</v>
      </c>
      <c r="J862" s="2">
        <v>34.92</v>
      </c>
      <c r="K862" t="str">
        <f>VLOOKUP(orders[[#This Row],[Customer ID]],'Customer Info'!$A:$I,2,FALSE)</f>
        <v>Shelley Titley</v>
      </c>
      <c r="L862" t="str">
        <f>IF(VLOOKUP(orders[[#This Row],[Customer ID]],'Customer Info'!$A:$I,3,FALSE)=0, "N/A", VLOOKUP(orders[[#This Row],[Customer ID]],'Customer Info'!$A:$I,3,FALSE))</f>
        <v>stitleynu@whitehouse.gov</v>
      </c>
      <c r="M862" t="str">
        <f>IF(VLOOKUP(orders[[#This Row],[Customer ID]],'Customer Info'!$A:$I,4,FALSE)=0, "N/A", VLOOKUP(orders[[#This Row],[Customer ID]],'Customer Info'!$A:$I,4,FALSE))</f>
        <v>+1 (701) 350-6149</v>
      </c>
      <c r="N862" t="str">
        <f>VLOOKUP(orders[[#This Row],[Customer ID]],'Customer Info'!$A:$I,5,FALSE)</f>
        <v>8279 Old Gate Lane</v>
      </c>
      <c r="O862" t="str">
        <f>VLOOKUP(orders[[#This Row],[Customer ID]],'Customer Info'!$A:$I,6,FALSE)</f>
        <v>Fargo</v>
      </c>
      <c r="P862" t="str">
        <f>VLOOKUP(orders[[#This Row],[Customer ID]],'Customer Info'!$A:$I,7,FALSE)</f>
        <v>United States</v>
      </c>
      <c r="Q862">
        <f>VLOOKUP(orders[[#This Row],[Customer ID]],'Customer Info'!$A:$I,8,FALSE)</f>
        <v>58122</v>
      </c>
      <c r="R862" s="2" t="str">
        <f>VLOOKUP(orders[[#This Row],[Customer ID]],'Customer Info'!$A:$I,9,FALSE)</f>
        <v>No</v>
      </c>
    </row>
    <row r="863" spans="1:18" x14ac:dyDescent="0.2">
      <c r="A863" s="1" t="s">
        <v>1665</v>
      </c>
      <c r="B863" s="3">
        <v>43716</v>
      </c>
      <c r="C863" t="s">
        <v>1666</v>
      </c>
      <c r="D863" t="s">
        <v>209</v>
      </c>
      <c r="E863">
        <v>6</v>
      </c>
      <c r="F863" s="1" t="s">
        <v>6198</v>
      </c>
      <c r="G863" t="s">
        <v>6199</v>
      </c>
      <c r="H863">
        <v>2.5</v>
      </c>
      <c r="I863">
        <v>29.784999999999997</v>
      </c>
      <c r="J863" s="2">
        <v>178.70999999999998</v>
      </c>
      <c r="K863" t="str">
        <f>VLOOKUP(orders[[#This Row],[Customer ID]],'Customer Info'!$A:$I,2,FALSE)</f>
        <v>Redd Simao</v>
      </c>
      <c r="L863" t="str">
        <f>IF(VLOOKUP(orders[[#This Row],[Customer ID]],'Customer Info'!$A:$I,3,FALSE)=0, "N/A", VLOOKUP(orders[[#This Row],[Customer ID]],'Customer Info'!$A:$I,3,FALSE))</f>
        <v>rsimaonv@simplemachines.org</v>
      </c>
      <c r="M863" t="str">
        <f>IF(VLOOKUP(orders[[#This Row],[Customer ID]],'Customer Info'!$A:$I,4,FALSE)=0, "N/A", VLOOKUP(orders[[#This Row],[Customer ID]],'Customer Info'!$A:$I,4,FALSE))</f>
        <v>+1 (479) 898-5090</v>
      </c>
      <c r="N863" t="str">
        <f>VLOOKUP(orders[[#This Row],[Customer ID]],'Customer Info'!$A:$I,5,FALSE)</f>
        <v>37 Ridgeway Street</v>
      </c>
      <c r="O863" t="str">
        <f>VLOOKUP(orders[[#This Row],[Customer ID]],'Customer Info'!$A:$I,6,FALSE)</f>
        <v>Fort Smith</v>
      </c>
      <c r="P863" t="str">
        <f>VLOOKUP(orders[[#This Row],[Customer ID]],'Customer Info'!$A:$I,7,FALSE)</f>
        <v>United States</v>
      </c>
      <c r="Q863">
        <f>VLOOKUP(orders[[#This Row],[Customer ID]],'Customer Info'!$A:$I,8,FALSE)</f>
        <v>72905</v>
      </c>
      <c r="R863" s="2" t="str">
        <f>VLOOKUP(orders[[#This Row],[Customer ID]],'Customer Info'!$A:$I,9,FALSE)</f>
        <v>No</v>
      </c>
    </row>
    <row r="864" spans="1:18" x14ac:dyDescent="0.2">
      <c r="A864" s="1" t="s">
        <v>1667</v>
      </c>
      <c r="B864" s="3">
        <v>44707</v>
      </c>
      <c r="C864" t="s">
        <v>1668</v>
      </c>
      <c r="D864" t="s">
        <v>176</v>
      </c>
      <c r="E864">
        <v>1</v>
      </c>
      <c r="F864" s="1" t="s">
        <v>6198</v>
      </c>
      <c r="G864" t="s">
        <v>6197</v>
      </c>
      <c r="H864">
        <v>2.5</v>
      </c>
      <c r="I864">
        <v>25.874999999999996</v>
      </c>
      <c r="J864" s="2">
        <v>25.874999999999996</v>
      </c>
      <c r="K864" t="str">
        <f>VLOOKUP(orders[[#This Row],[Customer ID]],'Customer Info'!$A:$I,2,FALSE)</f>
        <v>Cece Inker</v>
      </c>
      <c r="L864" t="str">
        <f>IF(VLOOKUP(orders[[#This Row],[Customer ID]],'Customer Info'!$A:$I,3,FALSE)=0, "N/A", VLOOKUP(orders[[#This Row],[Customer ID]],'Customer Info'!$A:$I,3,FALSE))</f>
        <v>N/A</v>
      </c>
      <c r="M864" t="str">
        <f>IF(VLOOKUP(orders[[#This Row],[Customer ID]],'Customer Info'!$A:$I,4,FALSE)=0, "N/A", VLOOKUP(orders[[#This Row],[Customer ID]],'Customer Info'!$A:$I,4,FALSE))</f>
        <v>+1 (863) 977-9033</v>
      </c>
      <c r="N864" t="str">
        <f>VLOOKUP(orders[[#This Row],[Customer ID]],'Customer Info'!$A:$I,5,FALSE)</f>
        <v>67 Annamark Street</v>
      </c>
      <c r="O864" t="str">
        <f>VLOOKUP(orders[[#This Row],[Customer ID]],'Customer Info'!$A:$I,6,FALSE)</f>
        <v>Lakeland</v>
      </c>
      <c r="P864" t="str">
        <f>VLOOKUP(orders[[#This Row],[Customer ID]],'Customer Info'!$A:$I,7,FALSE)</f>
        <v>United States</v>
      </c>
      <c r="Q864">
        <f>VLOOKUP(orders[[#This Row],[Customer ID]],'Customer Info'!$A:$I,8,FALSE)</f>
        <v>33811</v>
      </c>
      <c r="R864" s="2" t="str">
        <f>VLOOKUP(orders[[#This Row],[Customer ID]],'Customer Info'!$A:$I,9,FALSE)</f>
        <v>No</v>
      </c>
    </row>
    <row r="865" spans="1:18" x14ac:dyDescent="0.2">
      <c r="A865" s="1" t="s">
        <v>1669</v>
      </c>
      <c r="B865" s="3">
        <v>43802</v>
      </c>
      <c r="C865" t="s">
        <v>1670</v>
      </c>
      <c r="D865" t="s">
        <v>18</v>
      </c>
      <c r="E865">
        <v>6</v>
      </c>
      <c r="F865" s="1" t="s">
        <v>6201</v>
      </c>
      <c r="G865" t="s">
        <v>6202</v>
      </c>
      <c r="H865">
        <v>1</v>
      </c>
      <c r="I865">
        <v>12.95</v>
      </c>
      <c r="J865" s="2">
        <v>77.699999999999989</v>
      </c>
      <c r="K865" t="str">
        <f>VLOOKUP(orders[[#This Row],[Customer ID]],'Customer Info'!$A:$I,2,FALSE)</f>
        <v>Noel Chisholm</v>
      </c>
      <c r="L865" t="str">
        <f>IF(VLOOKUP(orders[[#This Row],[Customer ID]],'Customer Info'!$A:$I,3,FALSE)=0, "N/A", VLOOKUP(orders[[#This Row],[Customer ID]],'Customer Info'!$A:$I,3,FALSE))</f>
        <v>nchisholmnx@example.com</v>
      </c>
      <c r="M865" t="str">
        <f>IF(VLOOKUP(orders[[#This Row],[Customer ID]],'Customer Info'!$A:$I,4,FALSE)=0, "N/A", VLOOKUP(orders[[#This Row],[Customer ID]],'Customer Info'!$A:$I,4,FALSE))</f>
        <v>+1 (865) 228-1100</v>
      </c>
      <c r="N865" t="str">
        <f>VLOOKUP(orders[[#This Row],[Customer ID]],'Customer Info'!$A:$I,5,FALSE)</f>
        <v>85 Calypso Place</v>
      </c>
      <c r="O865" t="str">
        <f>VLOOKUP(orders[[#This Row],[Customer ID]],'Customer Info'!$A:$I,6,FALSE)</f>
        <v>Knoxville</v>
      </c>
      <c r="P865" t="str">
        <f>VLOOKUP(orders[[#This Row],[Customer ID]],'Customer Info'!$A:$I,7,FALSE)</f>
        <v>United States</v>
      </c>
      <c r="Q865">
        <f>VLOOKUP(orders[[#This Row],[Customer ID]],'Customer Info'!$A:$I,8,FALSE)</f>
        <v>37924</v>
      </c>
      <c r="R865" s="2" t="str">
        <f>VLOOKUP(orders[[#This Row],[Customer ID]],'Customer Info'!$A:$I,9,FALSE)</f>
        <v>Yes</v>
      </c>
    </row>
    <row r="866" spans="1:18" x14ac:dyDescent="0.2">
      <c r="A866" s="1" t="s">
        <v>1671</v>
      </c>
      <c r="B866" s="3">
        <v>43725</v>
      </c>
      <c r="C866" t="s">
        <v>1672</v>
      </c>
      <c r="D866" t="s">
        <v>7</v>
      </c>
      <c r="E866">
        <v>1</v>
      </c>
      <c r="F866" s="1" t="s">
        <v>6196</v>
      </c>
      <c r="G866" t="s">
        <v>6197</v>
      </c>
      <c r="H866">
        <v>1</v>
      </c>
      <c r="I866">
        <v>9.9499999999999993</v>
      </c>
      <c r="J866" s="2">
        <v>9.9499999999999993</v>
      </c>
      <c r="K866" t="str">
        <f>VLOOKUP(orders[[#This Row],[Customer ID]],'Customer Info'!$A:$I,2,FALSE)</f>
        <v>Grazia Oats</v>
      </c>
      <c r="L866" t="str">
        <f>IF(VLOOKUP(orders[[#This Row],[Customer ID]],'Customer Info'!$A:$I,3,FALSE)=0, "N/A", VLOOKUP(orders[[#This Row],[Customer ID]],'Customer Info'!$A:$I,3,FALSE))</f>
        <v>goatsny@live.com</v>
      </c>
      <c r="M866" t="str">
        <f>IF(VLOOKUP(orders[[#This Row],[Customer ID]],'Customer Info'!$A:$I,4,FALSE)=0, "N/A", VLOOKUP(orders[[#This Row],[Customer ID]],'Customer Info'!$A:$I,4,FALSE))</f>
        <v>+1 (213) 813-1072</v>
      </c>
      <c r="N866" t="str">
        <f>VLOOKUP(orders[[#This Row],[Customer ID]],'Customer Info'!$A:$I,5,FALSE)</f>
        <v>7552 Dottie Road</v>
      </c>
      <c r="O866" t="str">
        <f>VLOOKUP(orders[[#This Row],[Customer ID]],'Customer Info'!$A:$I,6,FALSE)</f>
        <v>Los Angeles</v>
      </c>
      <c r="P866" t="str">
        <f>VLOOKUP(orders[[#This Row],[Customer ID]],'Customer Info'!$A:$I,7,FALSE)</f>
        <v>United States</v>
      </c>
      <c r="Q866">
        <f>VLOOKUP(orders[[#This Row],[Customer ID]],'Customer Info'!$A:$I,8,FALSE)</f>
        <v>90030</v>
      </c>
      <c r="R866" s="2" t="str">
        <f>VLOOKUP(orders[[#This Row],[Customer ID]],'Customer Info'!$A:$I,9,FALSE)</f>
        <v>Yes</v>
      </c>
    </row>
    <row r="867" spans="1:18" x14ac:dyDescent="0.2">
      <c r="A867" s="1" t="s">
        <v>1673</v>
      </c>
      <c r="B867" s="3">
        <v>44712</v>
      </c>
      <c r="C867" t="s">
        <v>1674</v>
      </c>
      <c r="D867" t="s">
        <v>101</v>
      </c>
      <c r="E867">
        <v>2</v>
      </c>
      <c r="F867" s="1" t="s">
        <v>6201</v>
      </c>
      <c r="G867" t="s">
        <v>6197</v>
      </c>
      <c r="H867">
        <v>1</v>
      </c>
      <c r="I867">
        <v>14.55</v>
      </c>
      <c r="J867" s="2">
        <v>29.1</v>
      </c>
      <c r="K867" t="str">
        <f>VLOOKUP(orders[[#This Row],[Customer ID]],'Customer Info'!$A:$I,2,FALSE)</f>
        <v>Meade Birkin</v>
      </c>
      <c r="L867" t="str">
        <f>IF(VLOOKUP(orders[[#This Row],[Customer ID]],'Customer Info'!$A:$I,3,FALSE)=0, "N/A", VLOOKUP(orders[[#This Row],[Customer ID]],'Customer Info'!$A:$I,3,FALSE))</f>
        <v>mbirkinnz@java.com</v>
      </c>
      <c r="M867" t="str">
        <f>IF(VLOOKUP(orders[[#This Row],[Customer ID]],'Customer Info'!$A:$I,4,FALSE)=0, "N/A", VLOOKUP(orders[[#This Row],[Customer ID]],'Customer Info'!$A:$I,4,FALSE))</f>
        <v>+1 (954) 431-7206</v>
      </c>
      <c r="N867" t="str">
        <f>VLOOKUP(orders[[#This Row],[Customer ID]],'Customer Info'!$A:$I,5,FALSE)</f>
        <v>218 Elka Trail</v>
      </c>
      <c r="O867" t="str">
        <f>VLOOKUP(orders[[#This Row],[Customer ID]],'Customer Info'!$A:$I,6,FALSE)</f>
        <v>Miami</v>
      </c>
      <c r="P867" t="str">
        <f>VLOOKUP(orders[[#This Row],[Customer ID]],'Customer Info'!$A:$I,7,FALSE)</f>
        <v>United States</v>
      </c>
      <c r="Q867">
        <f>VLOOKUP(orders[[#This Row],[Customer ID]],'Customer Info'!$A:$I,8,FALSE)</f>
        <v>33169</v>
      </c>
      <c r="R867" s="2" t="str">
        <f>VLOOKUP(orders[[#This Row],[Customer ID]],'Customer Info'!$A:$I,9,FALSE)</f>
        <v>Yes</v>
      </c>
    </row>
    <row r="868" spans="1:18" x14ac:dyDescent="0.2">
      <c r="A868" s="1" t="s">
        <v>1675</v>
      </c>
      <c r="B868" s="3">
        <v>43759</v>
      </c>
      <c r="C868" t="s">
        <v>1676</v>
      </c>
      <c r="D868" t="s">
        <v>187</v>
      </c>
      <c r="E868">
        <v>6</v>
      </c>
      <c r="F868" s="1" t="s">
        <v>6196</v>
      </c>
      <c r="G868" t="s">
        <v>6199</v>
      </c>
      <c r="H868">
        <v>0.2</v>
      </c>
      <c r="I868">
        <v>3.5849999999999995</v>
      </c>
      <c r="J868" s="2">
        <v>21.509999999999998</v>
      </c>
      <c r="K868" t="str">
        <f>VLOOKUP(orders[[#This Row],[Customer ID]],'Customer Info'!$A:$I,2,FALSE)</f>
        <v>Ronda Pyson</v>
      </c>
      <c r="L868" t="str">
        <f>IF(VLOOKUP(orders[[#This Row],[Customer ID]],'Customer Info'!$A:$I,3,FALSE)=0, "N/A", VLOOKUP(orders[[#This Row],[Customer ID]],'Customer Info'!$A:$I,3,FALSE))</f>
        <v>rpysono0@constantcontact.com</v>
      </c>
      <c r="M868" t="str">
        <f>IF(VLOOKUP(orders[[#This Row],[Customer ID]],'Customer Info'!$A:$I,4,FALSE)=0, "N/A", VLOOKUP(orders[[#This Row],[Customer ID]],'Customer Info'!$A:$I,4,FALSE))</f>
        <v>+353 (836) 436-1472</v>
      </c>
      <c r="N868" t="str">
        <f>VLOOKUP(orders[[#This Row],[Customer ID]],'Customer Info'!$A:$I,5,FALSE)</f>
        <v>850 Jenna Court</v>
      </c>
      <c r="O868" t="str">
        <f>VLOOKUP(orders[[#This Row],[Customer ID]],'Customer Info'!$A:$I,6,FALSE)</f>
        <v>Clones</v>
      </c>
      <c r="P868" t="str">
        <f>VLOOKUP(orders[[#This Row],[Customer ID]],'Customer Info'!$A:$I,7,FALSE)</f>
        <v>Ireland</v>
      </c>
      <c r="Q868" t="str">
        <f>VLOOKUP(orders[[#This Row],[Customer ID]],'Customer Info'!$A:$I,8,FALSE)</f>
        <v>H23</v>
      </c>
      <c r="R868" s="2" t="str">
        <f>VLOOKUP(orders[[#This Row],[Customer ID]],'Customer Info'!$A:$I,9,FALSE)</f>
        <v>No</v>
      </c>
    </row>
    <row r="869" spans="1:18" x14ac:dyDescent="0.2">
      <c r="A869" s="1" t="s">
        <v>1677</v>
      </c>
      <c r="B869" s="3">
        <v>44675</v>
      </c>
      <c r="C869" t="s">
        <v>1678</v>
      </c>
      <c r="D869" t="s">
        <v>72</v>
      </c>
      <c r="E869">
        <v>1</v>
      </c>
      <c r="F869" s="1" t="s">
        <v>6198</v>
      </c>
      <c r="G869" t="s">
        <v>6197</v>
      </c>
      <c r="H869">
        <v>0.5</v>
      </c>
      <c r="I869">
        <v>6.75</v>
      </c>
      <c r="J869" s="2">
        <v>6.75</v>
      </c>
      <c r="K869" t="str">
        <f>VLOOKUP(orders[[#This Row],[Customer ID]],'Customer Info'!$A:$I,2,FALSE)</f>
        <v>Modesty MacConnechie</v>
      </c>
      <c r="L869" t="str">
        <f>IF(VLOOKUP(orders[[#This Row],[Customer ID]],'Customer Info'!$A:$I,3,FALSE)=0, "N/A", VLOOKUP(orders[[#This Row],[Customer ID]],'Customer Info'!$A:$I,3,FALSE))</f>
        <v>mmacconnechieo9@reuters.com</v>
      </c>
      <c r="M869" t="str">
        <f>IF(VLOOKUP(orders[[#This Row],[Customer ID]],'Customer Info'!$A:$I,4,FALSE)=0, "N/A", VLOOKUP(orders[[#This Row],[Customer ID]],'Customer Info'!$A:$I,4,FALSE))</f>
        <v>+1 (304) 620-6008</v>
      </c>
      <c r="N869" t="str">
        <f>VLOOKUP(orders[[#This Row],[Customer ID]],'Customer Info'!$A:$I,5,FALSE)</f>
        <v>526 Onsgard Park</v>
      </c>
      <c r="O869" t="str">
        <f>VLOOKUP(orders[[#This Row],[Customer ID]],'Customer Info'!$A:$I,6,FALSE)</f>
        <v>Charleston</v>
      </c>
      <c r="P869" t="str">
        <f>VLOOKUP(orders[[#This Row],[Customer ID]],'Customer Info'!$A:$I,7,FALSE)</f>
        <v>United States</v>
      </c>
      <c r="Q869">
        <f>VLOOKUP(orders[[#This Row],[Customer ID]],'Customer Info'!$A:$I,8,FALSE)</f>
        <v>25362</v>
      </c>
      <c r="R869" s="2" t="str">
        <f>VLOOKUP(orders[[#This Row],[Customer ID]],'Customer Info'!$A:$I,9,FALSE)</f>
        <v>Yes</v>
      </c>
    </row>
    <row r="870" spans="1:18" x14ac:dyDescent="0.2">
      <c r="A870" s="1" t="s">
        <v>1679</v>
      </c>
      <c r="B870" s="3">
        <v>44209</v>
      </c>
      <c r="C870" t="s">
        <v>1680</v>
      </c>
      <c r="D870" t="s">
        <v>77</v>
      </c>
      <c r="E870">
        <v>3</v>
      </c>
      <c r="F870" s="1" t="s">
        <v>6198</v>
      </c>
      <c r="G870" t="s">
        <v>6202</v>
      </c>
      <c r="H870">
        <v>0.5</v>
      </c>
      <c r="I870">
        <v>5.97</v>
      </c>
      <c r="J870" s="2">
        <v>17.91</v>
      </c>
      <c r="K870" t="str">
        <f>VLOOKUP(orders[[#This Row],[Customer ID]],'Customer Info'!$A:$I,2,FALSE)</f>
        <v>Rafaela Treacher</v>
      </c>
      <c r="L870" t="str">
        <f>IF(VLOOKUP(orders[[#This Row],[Customer ID]],'Customer Info'!$A:$I,3,FALSE)=0, "N/A", VLOOKUP(orders[[#This Row],[Customer ID]],'Customer Info'!$A:$I,3,FALSE))</f>
        <v>rtreachero2@usa.gov</v>
      </c>
      <c r="M870" t="str">
        <f>IF(VLOOKUP(orders[[#This Row],[Customer ID]],'Customer Info'!$A:$I,4,FALSE)=0, "N/A", VLOOKUP(orders[[#This Row],[Customer ID]],'Customer Info'!$A:$I,4,FALSE))</f>
        <v>+353 (552) 867-2244</v>
      </c>
      <c r="N870" t="str">
        <f>VLOOKUP(orders[[#This Row],[Customer ID]],'Customer Info'!$A:$I,5,FALSE)</f>
        <v>16 Prentice Court</v>
      </c>
      <c r="O870" t="str">
        <f>VLOOKUP(orders[[#This Row],[Customer ID]],'Customer Info'!$A:$I,6,FALSE)</f>
        <v>Greystones</v>
      </c>
      <c r="P870" t="str">
        <f>VLOOKUP(orders[[#This Row],[Customer ID]],'Customer Info'!$A:$I,7,FALSE)</f>
        <v>Ireland</v>
      </c>
      <c r="Q870" t="str">
        <f>VLOOKUP(orders[[#This Row],[Customer ID]],'Customer Info'!$A:$I,8,FALSE)</f>
        <v>A63</v>
      </c>
      <c r="R870" s="2" t="str">
        <f>VLOOKUP(orders[[#This Row],[Customer ID]],'Customer Info'!$A:$I,9,FALSE)</f>
        <v>No</v>
      </c>
    </row>
    <row r="871" spans="1:18" x14ac:dyDescent="0.2">
      <c r="A871" s="1" t="s">
        <v>1681</v>
      </c>
      <c r="B871" s="3">
        <v>44792</v>
      </c>
      <c r="C871" t="s">
        <v>1682</v>
      </c>
      <c r="D871" t="s">
        <v>209</v>
      </c>
      <c r="E871">
        <v>1</v>
      </c>
      <c r="F871" s="1" t="s">
        <v>6198</v>
      </c>
      <c r="G871" t="s">
        <v>6199</v>
      </c>
      <c r="H871">
        <v>2.5</v>
      </c>
      <c r="I871">
        <v>29.784999999999997</v>
      </c>
      <c r="J871" s="2">
        <v>29.784999999999997</v>
      </c>
      <c r="K871" t="str">
        <f>VLOOKUP(orders[[#This Row],[Customer ID]],'Customer Info'!$A:$I,2,FALSE)</f>
        <v>Bee Fattorini</v>
      </c>
      <c r="L871" t="str">
        <f>IF(VLOOKUP(orders[[#This Row],[Customer ID]],'Customer Info'!$A:$I,3,FALSE)=0, "N/A", VLOOKUP(orders[[#This Row],[Customer ID]],'Customer Info'!$A:$I,3,FALSE))</f>
        <v>bfattorinio3@quantcast.com</v>
      </c>
      <c r="M871" t="str">
        <f>IF(VLOOKUP(orders[[#This Row],[Customer ID]],'Customer Info'!$A:$I,4,FALSE)=0, "N/A", VLOOKUP(orders[[#This Row],[Customer ID]],'Customer Info'!$A:$I,4,FALSE))</f>
        <v>N/A</v>
      </c>
      <c r="N871" t="str">
        <f>VLOOKUP(orders[[#This Row],[Customer ID]],'Customer Info'!$A:$I,5,FALSE)</f>
        <v>433 Caliangt Park</v>
      </c>
      <c r="O871" t="str">
        <f>VLOOKUP(orders[[#This Row],[Customer ID]],'Customer Info'!$A:$I,6,FALSE)</f>
        <v>Monaghan</v>
      </c>
      <c r="P871" t="str">
        <f>VLOOKUP(orders[[#This Row],[Customer ID]],'Customer Info'!$A:$I,7,FALSE)</f>
        <v>Ireland</v>
      </c>
      <c r="Q871" t="str">
        <f>VLOOKUP(orders[[#This Row],[Customer ID]],'Customer Info'!$A:$I,8,FALSE)</f>
        <v>H18</v>
      </c>
      <c r="R871" s="2" t="str">
        <f>VLOOKUP(orders[[#This Row],[Customer ID]],'Customer Info'!$A:$I,9,FALSE)</f>
        <v>Yes</v>
      </c>
    </row>
    <row r="872" spans="1:18" x14ac:dyDescent="0.2">
      <c r="A872" s="1" t="s">
        <v>1683</v>
      </c>
      <c r="B872" s="3">
        <v>43526</v>
      </c>
      <c r="C872" t="s">
        <v>1684</v>
      </c>
      <c r="D872" t="s">
        <v>8</v>
      </c>
      <c r="E872">
        <v>5</v>
      </c>
      <c r="F872" s="1" t="s">
        <v>6200</v>
      </c>
      <c r="G872" t="s">
        <v>6197</v>
      </c>
      <c r="H872">
        <v>0.5</v>
      </c>
      <c r="I872">
        <v>8.25</v>
      </c>
      <c r="J872" s="2">
        <v>41.25</v>
      </c>
      <c r="K872" t="str">
        <f>VLOOKUP(orders[[#This Row],[Customer ID]],'Customer Info'!$A:$I,2,FALSE)</f>
        <v>Margie Palleske</v>
      </c>
      <c r="L872" t="str">
        <f>IF(VLOOKUP(orders[[#This Row],[Customer ID]],'Customer Info'!$A:$I,3,FALSE)=0, "N/A", VLOOKUP(orders[[#This Row],[Customer ID]],'Customer Info'!$A:$I,3,FALSE))</f>
        <v>mpalleskeo4@nyu.edu</v>
      </c>
      <c r="M872" t="str">
        <f>IF(VLOOKUP(orders[[#This Row],[Customer ID]],'Customer Info'!$A:$I,4,FALSE)=0, "N/A", VLOOKUP(orders[[#This Row],[Customer ID]],'Customer Info'!$A:$I,4,FALSE))</f>
        <v>+1 (561) 371-1596</v>
      </c>
      <c r="N872" t="str">
        <f>VLOOKUP(orders[[#This Row],[Customer ID]],'Customer Info'!$A:$I,5,FALSE)</f>
        <v>30 Dixon Trail</v>
      </c>
      <c r="O872" t="str">
        <f>VLOOKUP(orders[[#This Row],[Customer ID]],'Customer Info'!$A:$I,6,FALSE)</f>
        <v>Pompano Beach</v>
      </c>
      <c r="P872" t="str">
        <f>VLOOKUP(orders[[#This Row],[Customer ID]],'Customer Info'!$A:$I,7,FALSE)</f>
        <v>United States</v>
      </c>
      <c r="Q872">
        <f>VLOOKUP(orders[[#This Row],[Customer ID]],'Customer Info'!$A:$I,8,FALSE)</f>
        <v>33064</v>
      </c>
      <c r="R872" s="2" t="str">
        <f>VLOOKUP(orders[[#This Row],[Customer ID]],'Customer Info'!$A:$I,9,FALSE)</f>
        <v>Yes</v>
      </c>
    </row>
    <row r="873" spans="1:18" x14ac:dyDescent="0.2">
      <c r="A873" s="1" t="s">
        <v>1685</v>
      </c>
      <c r="B873" s="3">
        <v>43851</v>
      </c>
      <c r="C873" t="s">
        <v>1686</v>
      </c>
      <c r="D873" t="s">
        <v>27</v>
      </c>
      <c r="E873">
        <v>3</v>
      </c>
      <c r="F873" s="1" t="s">
        <v>6196</v>
      </c>
      <c r="G873" t="s">
        <v>6197</v>
      </c>
      <c r="H873">
        <v>0.5</v>
      </c>
      <c r="I873">
        <v>5.97</v>
      </c>
      <c r="J873" s="2">
        <v>17.91</v>
      </c>
      <c r="K873" t="str">
        <f>VLOOKUP(orders[[#This Row],[Customer ID]],'Customer Info'!$A:$I,2,FALSE)</f>
        <v>Alexina Randals</v>
      </c>
      <c r="L873" t="str">
        <f>IF(VLOOKUP(orders[[#This Row],[Customer ID]],'Customer Info'!$A:$I,3,FALSE)=0, "N/A", VLOOKUP(orders[[#This Row],[Customer ID]],'Customer Info'!$A:$I,3,FALSE))</f>
        <v>N/A</v>
      </c>
      <c r="M873" t="str">
        <f>IF(VLOOKUP(orders[[#This Row],[Customer ID]],'Customer Info'!$A:$I,4,FALSE)=0, "N/A", VLOOKUP(orders[[#This Row],[Customer ID]],'Customer Info'!$A:$I,4,FALSE))</f>
        <v>+1 (916) 300-4433</v>
      </c>
      <c r="N873" t="str">
        <f>VLOOKUP(orders[[#This Row],[Customer ID]],'Customer Info'!$A:$I,5,FALSE)</f>
        <v>713 Hayes Junction</v>
      </c>
      <c r="O873" t="str">
        <f>VLOOKUP(orders[[#This Row],[Customer ID]],'Customer Info'!$A:$I,6,FALSE)</f>
        <v>Sacramento</v>
      </c>
      <c r="P873" t="str">
        <f>VLOOKUP(orders[[#This Row],[Customer ID]],'Customer Info'!$A:$I,7,FALSE)</f>
        <v>United States</v>
      </c>
      <c r="Q873">
        <f>VLOOKUP(orders[[#This Row],[Customer ID]],'Customer Info'!$A:$I,8,FALSE)</f>
        <v>94297</v>
      </c>
      <c r="R873" s="2" t="str">
        <f>VLOOKUP(orders[[#This Row],[Customer ID]],'Customer Info'!$A:$I,9,FALSE)</f>
        <v>Yes</v>
      </c>
    </row>
    <row r="874" spans="1:18" x14ac:dyDescent="0.2">
      <c r="A874" s="1" t="s">
        <v>1687</v>
      </c>
      <c r="B874" s="3">
        <v>44460</v>
      </c>
      <c r="C874" t="s">
        <v>1688</v>
      </c>
      <c r="D874" t="s">
        <v>21</v>
      </c>
      <c r="E874">
        <v>1</v>
      </c>
      <c r="F874" s="1" t="s">
        <v>6200</v>
      </c>
      <c r="G874" t="s">
        <v>6202</v>
      </c>
      <c r="H874">
        <v>0.5</v>
      </c>
      <c r="I874">
        <v>7.29</v>
      </c>
      <c r="J874" s="2">
        <v>7.29</v>
      </c>
      <c r="K874" t="str">
        <f>VLOOKUP(orders[[#This Row],[Customer ID]],'Customer Info'!$A:$I,2,FALSE)</f>
        <v>Filip Antcliffe</v>
      </c>
      <c r="L874" t="str">
        <f>IF(VLOOKUP(orders[[#This Row],[Customer ID]],'Customer Info'!$A:$I,3,FALSE)=0, "N/A", VLOOKUP(orders[[#This Row],[Customer ID]],'Customer Info'!$A:$I,3,FALSE))</f>
        <v>fantcliffeo6@amazon.co.jp</v>
      </c>
      <c r="M874" t="str">
        <f>IF(VLOOKUP(orders[[#This Row],[Customer ID]],'Customer Info'!$A:$I,4,FALSE)=0, "N/A", VLOOKUP(orders[[#This Row],[Customer ID]],'Customer Info'!$A:$I,4,FALSE))</f>
        <v>+353 (581) 217-6697</v>
      </c>
      <c r="N874" t="str">
        <f>VLOOKUP(orders[[#This Row],[Customer ID]],'Customer Info'!$A:$I,5,FALSE)</f>
        <v>05 Bobwhite Pass</v>
      </c>
      <c r="O874" t="str">
        <f>VLOOKUP(orders[[#This Row],[Customer ID]],'Customer Info'!$A:$I,6,FALSE)</f>
        <v>Clonskeagh</v>
      </c>
      <c r="P874" t="str">
        <f>VLOOKUP(orders[[#This Row],[Customer ID]],'Customer Info'!$A:$I,7,FALSE)</f>
        <v>Ireland</v>
      </c>
      <c r="Q874" t="str">
        <f>VLOOKUP(orders[[#This Row],[Customer ID]],'Customer Info'!$A:$I,8,FALSE)</f>
        <v>D04</v>
      </c>
      <c r="R874" s="2" t="str">
        <f>VLOOKUP(orders[[#This Row],[Customer ID]],'Customer Info'!$A:$I,9,FALSE)</f>
        <v>Yes</v>
      </c>
    </row>
    <row r="875" spans="1:18" x14ac:dyDescent="0.2">
      <c r="A875" s="1" t="s">
        <v>1689</v>
      </c>
      <c r="B875" s="3">
        <v>43707</v>
      </c>
      <c r="C875" t="s">
        <v>1690</v>
      </c>
      <c r="D875" t="s">
        <v>142</v>
      </c>
      <c r="E875">
        <v>2</v>
      </c>
      <c r="F875" s="1" t="s">
        <v>6200</v>
      </c>
      <c r="G875" t="s">
        <v>6199</v>
      </c>
      <c r="H875">
        <v>1</v>
      </c>
      <c r="I875">
        <v>14.85</v>
      </c>
      <c r="J875" s="2">
        <v>29.7</v>
      </c>
      <c r="K875" t="str">
        <f>VLOOKUP(orders[[#This Row],[Customer ID]],'Customer Info'!$A:$I,2,FALSE)</f>
        <v>Peyter Matignon</v>
      </c>
      <c r="L875" t="str">
        <f>IF(VLOOKUP(orders[[#This Row],[Customer ID]],'Customer Info'!$A:$I,3,FALSE)=0, "N/A", VLOOKUP(orders[[#This Row],[Customer ID]],'Customer Info'!$A:$I,3,FALSE))</f>
        <v>pmatignono7@harvard.edu</v>
      </c>
      <c r="M875" t="str">
        <f>IF(VLOOKUP(orders[[#This Row],[Customer ID]],'Customer Info'!$A:$I,4,FALSE)=0, "N/A", VLOOKUP(orders[[#This Row],[Customer ID]],'Customer Info'!$A:$I,4,FALSE))</f>
        <v>+44 (792) 626-3977</v>
      </c>
      <c r="N875" t="str">
        <f>VLOOKUP(orders[[#This Row],[Customer ID]],'Customer Info'!$A:$I,5,FALSE)</f>
        <v>3162 Arizona Way</v>
      </c>
      <c r="O875" t="str">
        <f>VLOOKUP(orders[[#This Row],[Customer ID]],'Customer Info'!$A:$I,6,FALSE)</f>
        <v>Kirkton</v>
      </c>
      <c r="P875" t="str">
        <f>VLOOKUP(orders[[#This Row],[Customer ID]],'Customer Info'!$A:$I,7,FALSE)</f>
        <v>United Kingdom</v>
      </c>
      <c r="Q875" t="str">
        <f>VLOOKUP(orders[[#This Row],[Customer ID]],'Customer Info'!$A:$I,8,FALSE)</f>
        <v>KW10</v>
      </c>
      <c r="R875" s="2" t="str">
        <f>VLOOKUP(orders[[#This Row],[Customer ID]],'Customer Info'!$A:$I,9,FALSE)</f>
        <v>Yes</v>
      </c>
    </row>
    <row r="876" spans="1:18" x14ac:dyDescent="0.2">
      <c r="A876" s="1" t="s">
        <v>1691</v>
      </c>
      <c r="B876" s="3">
        <v>43521</v>
      </c>
      <c r="C876" t="s">
        <v>1692</v>
      </c>
      <c r="D876" t="s">
        <v>66</v>
      </c>
      <c r="E876">
        <v>2</v>
      </c>
      <c r="F876" s="1" t="s">
        <v>6198</v>
      </c>
      <c r="G876" t="s">
        <v>6197</v>
      </c>
      <c r="H876">
        <v>1</v>
      </c>
      <c r="I876">
        <v>11.25</v>
      </c>
      <c r="J876" s="2">
        <v>22.5</v>
      </c>
      <c r="K876" t="str">
        <f>VLOOKUP(orders[[#This Row],[Customer ID]],'Customer Info'!$A:$I,2,FALSE)</f>
        <v>Claudie Weond</v>
      </c>
      <c r="L876" t="str">
        <f>IF(VLOOKUP(orders[[#This Row],[Customer ID]],'Customer Info'!$A:$I,3,FALSE)=0, "N/A", VLOOKUP(orders[[#This Row],[Customer ID]],'Customer Info'!$A:$I,3,FALSE))</f>
        <v>cweondo8@theglobeandmail.com</v>
      </c>
      <c r="M876" t="str">
        <f>IF(VLOOKUP(orders[[#This Row],[Customer ID]],'Customer Info'!$A:$I,4,FALSE)=0, "N/A", VLOOKUP(orders[[#This Row],[Customer ID]],'Customer Info'!$A:$I,4,FALSE))</f>
        <v>+1 (828) 335-1268</v>
      </c>
      <c r="N876" t="str">
        <f>VLOOKUP(orders[[#This Row],[Customer ID]],'Customer Info'!$A:$I,5,FALSE)</f>
        <v>41 Coolidge Way</v>
      </c>
      <c r="O876" t="str">
        <f>VLOOKUP(orders[[#This Row],[Customer ID]],'Customer Info'!$A:$I,6,FALSE)</f>
        <v>Asheville</v>
      </c>
      <c r="P876" t="str">
        <f>VLOOKUP(orders[[#This Row],[Customer ID]],'Customer Info'!$A:$I,7,FALSE)</f>
        <v>United States</v>
      </c>
      <c r="Q876">
        <f>VLOOKUP(orders[[#This Row],[Customer ID]],'Customer Info'!$A:$I,8,FALSE)</f>
        <v>28805</v>
      </c>
      <c r="R876" s="2" t="str">
        <f>VLOOKUP(orders[[#This Row],[Customer ID]],'Customer Info'!$A:$I,9,FALSE)</f>
        <v>No</v>
      </c>
    </row>
    <row r="877" spans="1:18" x14ac:dyDescent="0.2">
      <c r="A877" s="1" t="s">
        <v>1693</v>
      </c>
      <c r="B877" s="3">
        <v>43725</v>
      </c>
      <c r="C877" t="s">
        <v>1678</v>
      </c>
      <c r="D877" t="s">
        <v>167</v>
      </c>
      <c r="E877">
        <v>4</v>
      </c>
      <c r="F877" s="1" t="s">
        <v>6196</v>
      </c>
      <c r="G877" t="s">
        <v>6197</v>
      </c>
      <c r="H877">
        <v>0.2</v>
      </c>
      <c r="I877">
        <v>2.9849999999999999</v>
      </c>
      <c r="J877" s="2">
        <v>11.94</v>
      </c>
      <c r="K877" t="str">
        <f>VLOOKUP(orders[[#This Row],[Customer ID]],'Customer Info'!$A:$I,2,FALSE)</f>
        <v>Modesty MacConnechie</v>
      </c>
      <c r="L877" t="str">
        <f>IF(VLOOKUP(orders[[#This Row],[Customer ID]],'Customer Info'!$A:$I,3,FALSE)=0, "N/A", VLOOKUP(orders[[#This Row],[Customer ID]],'Customer Info'!$A:$I,3,FALSE))</f>
        <v>mmacconnechieo9@reuters.com</v>
      </c>
      <c r="M877" t="str">
        <f>IF(VLOOKUP(orders[[#This Row],[Customer ID]],'Customer Info'!$A:$I,4,FALSE)=0, "N/A", VLOOKUP(orders[[#This Row],[Customer ID]],'Customer Info'!$A:$I,4,FALSE))</f>
        <v>+1 (304) 620-6008</v>
      </c>
      <c r="N877" t="str">
        <f>VLOOKUP(orders[[#This Row],[Customer ID]],'Customer Info'!$A:$I,5,FALSE)</f>
        <v>526 Onsgard Park</v>
      </c>
      <c r="O877" t="str">
        <f>VLOOKUP(orders[[#This Row],[Customer ID]],'Customer Info'!$A:$I,6,FALSE)</f>
        <v>Charleston</v>
      </c>
      <c r="P877" t="str">
        <f>VLOOKUP(orders[[#This Row],[Customer ID]],'Customer Info'!$A:$I,7,FALSE)</f>
        <v>United States</v>
      </c>
      <c r="Q877">
        <f>VLOOKUP(orders[[#This Row],[Customer ID]],'Customer Info'!$A:$I,8,FALSE)</f>
        <v>25362</v>
      </c>
      <c r="R877" s="2" t="str">
        <f>VLOOKUP(orders[[#This Row],[Customer ID]],'Customer Info'!$A:$I,9,FALSE)</f>
        <v>Yes</v>
      </c>
    </row>
    <row r="878" spans="1:18" x14ac:dyDescent="0.2">
      <c r="A878" s="1" t="s">
        <v>1694</v>
      </c>
      <c r="B878" s="3">
        <v>43680</v>
      </c>
      <c r="C878" t="s">
        <v>1695</v>
      </c>
      <c r="D878" t="s">
        <v>11</v>
      </c>
      <c r="E878">
        <v>2</v>
      </c>
      <c r="F878" s="1" t="s">
        <v>6198</v>
      </c>
      <c r="G878" t="s">
        <v>6199</v>
      </c>
      <c r="H878">
        <v>1</v>
      </c>
      <c r="I878">
        <v>12.95</v>
      </c>
      <c r="J878" s="2">
        <v>25.9</v>
      </c>
      <c r="K878" t="str">
        <f>VLOOKUP(orders[[#This Row],[Customer ID]],'Customer Info'!$A:$I,2,FALSE)</f>
        <v>Jaquenette Skentelbery</v>
      </c>
      <c r="L878" t="str">
        <f>IF(VLOOKUP(orders[[#This Row],[Customer ID]],'Customer Info'!$A:$I,3,FALSE)=0, "N/A", VLOOKUP(orders[[#This Row],[Customer ID]],'Customer Info'!$A:$I,3,FALSE))</f>
        <v>jskentelberyoa@paypal.com</v>
      </c>
      <c r="M878" t="str">
        <f>IF(VLOOKUP(orders[[#This Row],[Customer ID]],'Customer Info'!$A:$I,4,FALSE)=0, "N/A", VLOOKUP(orders[[#This Row],[Customer ID]],'Customer Info'!$A:$I,4,FALSE))</f>
        <v>+1 (713) 976-5419</v>
      </c>
      <c r="N878" t="str">
        <f>VLOOKUP(orders[[#This Row],[Customer ID]],'Customer Info'!$A:$I,5,FALSE)</f>
        <v>90235 Holy Cross Parkway</v>
      </c>
      <c r="O878" t="str">
        <f>VLOOKUP(orders[[#This Row],[Customer ID]],'Customer Info'!$A:$I,6,FALSE)</f>
        <v>Houston</v>
      </c>
      <c r="P878" t="str">
        <f>VLOOKUP(orders[[#This Row],[Customer ID]],'Customer Info'!$A:$I,7,FALSE)</f>
        <v>United States</v>
      </c>
      <c r="Q878">
        <f>VLOOKUP(orders[[#This Row],[Customer ID]],'Customer Info'!$A:$I,8,FALSE)</f>
        <v>77281</v>
      </c>
      <c r="R878" s="2" t="str">
        <f>VLOOKUP(orders[[#This Row],[Customer ID]],'Customer Info'!$A:$I,9,FALSE)</f>
        <v>No</v>
      </c>
    </row>
    <row r="879" spans="1:18" x14ac:dyDescent="0.2">
      <c r="A879" s="1" t="s">
        <v>1696</v>
      </c>
      <c r="B879" s="3">
        <v>44253</v>
      </c>
      <c r="C879" t="s">
        <v>1697</v>
      </c>
      <c r="D879" t="s">
        <v>83</v>
      </c>
      <c r="E879">
        <v>5</v>
      </c>
      <c r="F879" s="1" t="s">
        <v>6201</v>
      </c>
      <c r="G879" t="s">
        <v>6197</v>
      </c>
      <c r="H879">
        <v>0.5</v>
      </c>
      <c r="I879">
        <v>8.73</v>
      </c>
      <c r="J879" s="2">
        <v>43.650000000000006</v>
      </c>
      <c r="K879" t="str">
        <f>VLOOKUP(orders[[#This Row],[Customer ID]],'Customer Info'!$A:$I,2,FALSE)</f>
        <v>Orazio Comber</v>
      </c>
      <c r="L879" t="str">
        <f>IF(VLOOKUP(orders[[#This Row],[Customer ID]],'Customer Info'!$A:$I,3,FALSE)=0, "N/A", VLOOKUP(orders[[#This Row],[Customer ID]],'Customer Info'!$A:$I,3,FALSE))</f>
        <v>ocomberob@goo.gl</v>
      </c>
      <c r="M879" t="str">
        <f>IF(VLOOKUP(orders[[#This Row],[Customer ID]],'Customer Info'!$A:$I,4,FALSE)=0, "N/A", VLOOKUP(orders[[#This Row],[Customer ID]],'Customer Info'!$A:$I,4,FALSE))</f>
        <v>+353 (947) 836-2302</v>
      </c>
      <c r="N879" t="str">
        <f>VLOOKUP(orders[[#This Row],[Customer ID]],'Customer Info'!$A:$I,5,FALSE)</f>
        <v>725 Autumn Leaf Place</v>
      </c>
      <c r="O879" t="str">
        <f>VLOOKUP(orders[[#This Row],[Customer ID]],'Customer Info'!$A:$I,6,FALSE)</f>
        <v>Confey</v>
      </c>
      <c r="P879" t="str">
        <f>VLOOKUP(orders[[#This Row],[Customer ID]],'Customer Info'!$A:$I,7,FALSE)</f>
        <v>Ireland</v>
      </c>
      <c r="Q879" t="str">
        <f>VLOOKUP(orders[[#This Row],[Customer ID]],'Customer Info'!$A:$I,8,FALSE)</f>
        <v>A86</v>
      </c>
      <c r="R879" s="2" t="str">
        <f>VLOOKUP(orders[[#This Row],[Customer ID]],'Customer Info'!$A:$I,9,FALSE)</f>
        <v>No</v>
      </c>
    </row>
    <row r="880" spans="1:18" x14ac:dyDescent="0.2">
      <c r="A880" s="1" t="s">
        <v>1696</v>
      </c>
      <c r="B880" s="3">
        <v>44253</v>
      </c>
      <c r="C880" t="s">
        <v>1697</v>
      </c>
      <c r="D880" t="s">
        <v>197</v>
      </c>
      <c r="E880">
        <v>6</v>
      </c>
      <c r="F880" s="1" t="s">
        <v>6198</v>
      </c>
      <c r="G880" t="s">
        <v>6199</v>
      </c>
      <c r="H880">
        <v>0.5</v>
      </c>
      <c r="I880">
        <v>7.77</v>
      </c>
      <c r="J880" s="2">
        <v>46.62</v>
      </c>
      <c r="K880" t="str">
        <f>VLOOKUP(orders[[#This Row],[Customer ID]],'Customer Info'!$A:$I,2,FALSE)</f>
        <v>Orazio Comber</v>
      </c>
      <c r="L880" t="str">
        <f>IF(VLOOKUP(orders[[#This Row],[Customer ID]],'Customer Info'!$A:$I,3,FALSE)=0, "N/A", VLOOKUP(orders[[#This Row],[Customer ID]],'Customer Info'!$A:$I,3,FALSE))</f>
        <v>ocomberob@goo.gl</v>
      </c>
      <c r="M880" t="str">
        <f>IF(VLOOKUP(orders[[#This Row],[Customer ID]],'Customer Info'!$A:$I,4,FALSE)=0, "N/A", VLOOKUP(orders[[#This Row],[Customer ID]],'Customer Info'!$A:$I,4,FALSE))</f>
        <v>+353 (947) 836-2302</v>
      </c>
      <c r="N880" t="str">
        <f>VLOOKUP(orders[[#This Row],[Customer ID]],'Customer Info'!$A:$I,5,FALSE)</f>
        <v>725 Autumn Leaf Place</v>
      </c>
      <c r="O880" t="str">
        <f>VLOOKUP(orders[[#This Row],[Customer ID]],'Customer Info'!$A:$I,6,FALSE)</f>
        <v>Confey</v>
      </c>
      <c r="P880" t="str">
        <f>VLOOKUP(orders[[#This Row],[Customer ID]],'Customer Info'!$A:$I,7,FALSE)</f>
        <v>Ireland</v>
      </c>
      <c r="Q880" t="str">
        <f>VLOOKUP(orders[[#This Row],[Customer ID]],'Customer Info'!$A:$I,8,FALSE)</f>
        <v>A86</v>
      </c>
      <c r="R880" s="2" t="str">
        <f>VLOOKUP(orders[[#This Row],[Customer ID]],'Customer Info'!$A:$I,9,FALSE)</f>
        <v>No</v>
      </c>
    </row>
    <row r="881" spans="1:18" x14ac:dyDescent="0.2">
      <c r="A881" s="1" t="s">
        <v>1698</v>
      </c>
      <c r="B881" s="3">
        <v>44411</v>
      </c>
      <c r="C881" t="s">
        <v>1699</v>
      </c>
      <c r="D881" t="s">
        <v>88</v>
      </c>
      <c r="E881">
        <v>3</v>
      </c>
      <c r="F881" s="1" t="s">
        <v>6201</v>
      </c>
      <c r="G881" t="s">
        <v>6199</v>
      </c>
      <c r="H881">
        <v>0.5</v>
      </c>
      <c r="I881">
        <v>9.51</v>
      </c>
      <c r="J881" s="2">
        <v>28.53</v>
      </c>
      <c r="K881" t="str">
        <f>VLOOKUP(orders[[#This Row],[Customer ID]],'Customer Info'!$A:$I,2,FALSE)</f>
        <v>Zachary Tramel</v>
      </c>
      <c r="L881" t="str">
        <f>IF(VLOOKUP(orders[[#This Row],[Customer ID]],'Customer Info'!$A:$I,3,FALSE)=0, "N/A", VLOOKUP(orders[[#This Row],[Customer ID]],'Customer Info'!$A:$I,3,FALSE))</f>
        <v>ztramelod@netlog.com</v>
      </c>
      <c r="M881" t="str">
        <f>IF(VLOOKUP(orders[[#This Row],[Customer ID]],'Customer Info'!$A:$I,4,FALSE)=0, "N/A", VLOOKUP(orders[[#This Row],[Customer ID]],'Customer Info'!$A:$I,4,FALSE))</f>
        <v>+1 (862) 925-5943</v>
      </c>
      <c r="N881" t="str">
        <f>VLOOKUP(orders[[#This Row],[Customer ID]],'Customer Info'!$A:$I,5,FALSE)</f>
        <v>28834 Wayridge Lane</v>
      </c>
      <c r="O881" t="str">
        <f>VLOOKUP(orders[[#This Row],[Customer ID]],'Customer Info'!$A:$I,6,FALSE)</f>
        <v>Newark</v>
      </c>
      <c r="P881" t="str">
        <f>VLOOKUP(orders[[#This Row],[Customer ID]],'Customer Info'!$A:$I,7,FALSE)</f>
        <v>United States</v>
      </c>
      <c r="Q881">
        <f>VLOOKUP(orders[[#This Row],[Customer ID]],'Customer Info'!$A:$I,8,FALSE)</f>
        <v>7195</v>
      </c>
      <c r="R881" s="2" t="str">
        <f>VLOOKUP(orders[[#This Row],[Customer ID]],'Customer Info'!$A:$I,9,FALSE)</f>
        <v>No</v>
      </c>
    </row>
    <row r="882" spans="1:18" x14ac:dyDescent="0.2">
      <c r="A882" s="1" t="s">
        <v>1700</v>
      </c>
      <c r="B882" s="3">
        <v>44323</v>
      </c>
      <c r="C882" t="s">
        <v>1701</v>
      </c>
      <c r="D882" t="s">
        <v>15</v>
      </c>
      <c r="E882">
        <v>1</v>
      </c>
      <c r="F882" s="1" t="s">
        <v>6196</v>
      </c>
      <c r="G882" t="s">
        <v>6199</v>
      </c>
      <c r="H882">
        <v>2.5</v>
      </c>
      <c r="I882">
        <v>27.484999999999996</v>
      </c>
      <c r="J882" s="2">
        <v>27.484999999999996</v>
      </c>
      <c r="K882" t="str">
        <f>VLOOKUP(orders[[#This Row],[Customer ID]],'Customer Info'!$A:$I,2,FALSE)</f>
        <v>Izaak Primak</v>
      </c>
      <c r="L882" t="str">
        <f>IF(VLOOKUP(orders[[#This Row],[Customer ID]],'Customer Info'!$A:$I,3,FALSE)=0, "N/A", VLOOKUP(orders[[#This Row],[Customer ID]],'Customer Info'!$A:$I,3,FALSE))</f>
        <v>N/A</v>
      </c>
      <c r="M882" t="str">
        <f>IF(VLOOKUP(orders[[#This Row],[Customer ID]],'Customer Info'!$A:$I,4,FALSE)=0, "N/A", VLOOKUP(orders[[#This Row],[Customer ID]],'Customer Info'!$A:$I,4,FALSE))</f>
        <v>+1 (206) 705-3979</v>
      </c>
      <c r="N882" t="str">
        <f>VLOOKUP(orders[[#This Row],[Customer ID]],'Customer Info'!$A:$I,5,FALSE)</f>
        <v>55 Buhler Pass</v>
      </c>
      <c r="O882" t="str">
        <f>VLOOKUP(orders[[#This Row],[Customer ID]],'Customer Info'!$A:$I,6,FALSE)</f>
        <v>Seattle</v>
      </c>
      <c r="P882" t="str">
        <f>VLOOKUP(orders[[#This Row],[Customer ID]],'Customer Info'!$A:$I,7,FALSE)</f>
        <v>United States</v>
      </c>
      <c r="Q882">
        <f>VLOOKUP(orders[[#This Row],[Customer ID]],'Customer Info'!$A:$I,8,FALSE)</f>
        <v>98195</v>
      </c>
      <c r="R882" s="2" t="str">
        <f>VLOOKUP(orders[[#This Row],[Customer ID]],'Customer Info'!$A:$I,9,FALSE)</f>
        <v>Yes</v>
      </c>
    </row>
    <row r="883" spans="1:18" x14ac:dyDescent="0.2">
      <c r="A883" s="1" t="s">
        <v>1702</v>
      </c>
      <c r="B883" s="3">
        <v>43630</v>
      </c>
      <c r="C883" t="s">
        <v>1703</v>
      </c>
      <c r="D883" t="s">
        <v>56</v>
      </c>
      <c r="E883">
        <v>3</v>
      </c>
      <c r="F883" s="1" t="s">
        <v>6200</v>
      </c>
      <c r="G883" t="s">
        <v>6202</v>
      </c>
      <c r="H883">
        <v>0.2</v>
      </c>
      <c r="I883">
        <v>3.645</v>
      </c>
      <c r="J883" s="2">
        <v>10.935</v>
      </c>
      <c r="K883" t="str">
        <f>VLOOKUP(orders[[#This Row],[Customer ID]],'Customer Info'!$A:$I,2,FALSE)</f>
        <v>Brittani Thoresbie</v>
      </c>
      <c r="L883" t="str">
        <f>IF(VLOOKUP(orders[[#This Row],[Customer ID]],'Customer Info'!$A:$I,3,FALSE)=0, "N/A", VLOOKUP(orders[[#This Row],[Customer ID]],'Customer Info'!$A:$I,3,FALSE))</f>
        <v>N/A</v>
      </c>
      <c r="M883" t="str">
        <f>IF(VLOOKUP(orders[[#This Row],[Customer ID]],'Customer Info'!$A:$I,4,FALSE)=0, "N/A", VLOOKUP(orders[[#This Row],[Customer ID]],'Customer Info'!$A:$I,4,FALSE))</f>
        <v>+1 (303) 606-9146</v>
      </c>
      <c r="N883" t="str">
        <f>VLOOKUP(orders[[#This Row],[Customer ID]],'Customer Info'!$A:$I,5,FALSE)</f>
        <v>643 Logan Plaza</v>
      </c>
      <c r="O883" t="str">
        <f>VLOOKUP(orders[[#This Row],[Customer ID]],'Customer Info'!$A:$I,6,FALSE)</f>
        <v>Englewood</v>
      </c>
      <c r="P883" t="str">
        <f>VLOOKUP(orders[[#This Row],[Customer ID]],'Customer Info'!$A:$I,7,FALSE)</f>
        <v>United States</v>
      </c>
      <c r="Q883">
        <f>VLOOKUP(orders[[#This Row],[Customer ID]],'Customer Info'!$A:$I,8,FALSE)</f>
        <v>80150</v>
      </c>
      <c r="R883" s="2" t="str">
        <f>VLOOKUP(orders[[#This Row],[Customer ID]],'Customer Info'!$A:$I,9,FALSE)</f>
        <v>No</v>
      </c>
    </row>
    <row r="884" spans="1:18" x14ac:dyDescent="0.2">
      <c r="A884" s="1" t="s">
        <v>1704</v>
      </c>
      <c r="B884" s="3">
        <v>43790</v>
      </c>
      <c r="C884" t="s">
        <v>1705</v>
      </c>
      <c r="D884" t="s">
        <v>187</v>
      </c>
      <c r="E884">
        <v>2</v>
      </c>
      <c r="F884" s="1" t="s">
        <v>6196</v>
      </c>
      <c r="G884" t="s">
        <v>6199</v>
      </c>
      <c r="H884">
        <v>0.2</v>
      </c>
      <c r="I884">
        <v>3.5849999999999995</v>
      </c>
      <c r="J884" s="2">
        <v>7.169999999999999</v>
      </c>
      <c r="K884" t="str">
        <f>VLOOKUP(orders[[#This Row],[Customer ID]],'Customer Info'!$A:$I,2,FALSE)</f>
        <v>Constanta Hatfull</v>
      </c>
      <c r="L884" t="str">
        <f>IF(VLOOKUP(orders[[#This Row],[Customer ID]],'Customer Info'!$A:$I,3,FALSE)=0, "N/A", VLOOKUP(orders[[#This Row],[Customer ID]],'Customer Info'!$A:$I,3,FALSE))</f>
        <v>chatfullog@ebay.com</v>
      </c>
      <c r="M884" t="str">
        <f>IF(VLOOKUP(orders[[#This Row],[Customer ID]],'Customer Info'!$A:$I,4,FALSE)=0, "N/A", VLOOKUP(orders[[#This Row],[Customer ID]],'Customer Info'!$A:$I,4,FALSE))</f>
        <v>+1 (815) 382-1966</v>
      </c>
      <c r="N884" t="str">
        <f>VLOOKUP(orders[[#This Row],[Customer ID]],'Customer Info'!$A:$I,5,FALSE)</f>
        <v>2 Nelson Alley</v>
      </c>
      <c r="O884" t="str">
        <f>VLOOKUP(orders[[#This Row],[Customer ID]],'Customer Info'!$A:$I,6,FALSE)</f>
        <v>Rockford</v>
      </c>
      <c r="P884" t="str">
        <f>VLOOKUP(orders[[#This Row],[Customer ID]],'Customer Info'!$A:$I,7,FALSE)</f>
        <v>United States</v>
      </c>
      <c r="Q884">
        <f>VLOOKUP(orders[[#This Row],[Customer ID]],'Customer Info'!$A:$I,8,FALSE)</f>
        <v>61105</v>
      </c>
      <c r="R884" s="2" t="str">
        <f>VLOOKUP(orders[[#This Row],[Customer ID]],'Customer Info'!$A:$I,9,FALSE)</f>
        <v>No</v>
      </c>
    </row>
    <row r="885" spans="1:18" x14ac:dyDescent="0.2">
      <c r="A885" s="1" t="s">
        <v>1706</v>
      </c>
      <c r="B885" s="3">
        <v>44286</v>
      </c>
      <c r="C885" t="s">
        <v>1707</v>
      </c>
      <c r="D885" t="s">
        <v>120</v>
      </c>
      <c r="E885">
        <v>6</v>
      </c>
      <c r="F885" s="1" t="s">
        <v>6198</v>
      </c>
      <c r="G885" t="s">
        <v>6199</v>
      </c>
      <c r="H885">
        <v>0.2</v>
      </c>
      <c r="I885">
        <v>3.8849999999999998</v>
      </c>
      <c r="J885" s="2">
        <v>23.31</v>
      </c>
      <c r="K885" t="str">
        <f>VLOOKUP(orders[[#This Row],[Customer ID]],'Customer Info'!$A:$I,2,FALSE)</f>
        <v>Bobbe Castagneto</v>
      </c>
      <c r="L885" t="str">
        <f>IF(VLOOKUP(orders[[#This Row],[Customer ID]],'Customer Info'!$A:$I,3,FALSE)=0, "N/A", VLOOKUP(orders[[#This Row],[Customer ID]],'Customer Info'!$A:$I,3,FALSE))</f>
        <v>N/A</v>
      </c>
      <c r="M885" t="str">
        <f>IF(VLOOKUP(orders[[#This Row],[Customer ID]],'Customer Info'!$A:$I,4,FALSE)=0, "N/A", VLOOKUP(orders[[#This Row],[Customer ID]],'Customer Info'!$A:$I,4,FALSE))</f>
        <v>+1 (406) 972-9050</v>
      </c>
      <c r="N885" t="str">
        <f>VLOOKUP(orders[[#This Row],[Customer ID]],'Customer Info'!$A:$I,5,FALSE)</f>
        <v>5 Moose Terrace</v>
      </c>
      <c r="O885" t="str">
        <f>VLOOKUP(orders[[#This Row],[Customer ID]],'Customer Info'!$A:$I,6,FALSE)</f>
        <v>Billings</v>
      </c>
      <c r="P885" t="str">
        <f>VLOOKUP(orders[[#This Row],[Customer ID]],'Customer Info'!$A:$I,7,FALSE)</f>
        <v>United States</v>
      </c>
      <c r="Q885">
        <f>VLOOKUP(orders[[#This Row],[Customer ID]],'Customer Info'!$A:$I,8,FALSE)</f>
        <v>59112</v>
      </c>
      <c r="R885" s="2" t="str">
        <f>VLOOKUP(orders[[#This Row],[Customer ID]],'Customer Info'!$A:$I,9,FALSE)</f>
        <v>Yes</v>
      </c>
    </row>
    <row r="886" spans="1:18" x14ac:dyDescent="0.2">
      <c r="A886" s="1" t="s">
        <v>1708</v>
      </c>
      <c r="B886" s="3">
        <v>43647</v>
      </c>
      <c r="C886" t="s">
        <v>1709</v>
      </c>
      <c r="D886" t="s">
        <v>123</v>
      </c>
      <c r="E886">
        <v>5</v>
      </c>
      <c r="F886" s="1" t="s">
        <v>6198</v>
      </c>
      <c r="G886" t="s">
        <v>6202</v>
      </c>
      <c r="H886">
        <v>2.5</v>
      </c>
      <c r="I886">
        <v>22.884999999999998</v>
      </c>
      <c r="J886" s="2">
        <v>114.42499999999998</v>
      </c>
      <c r="K886" t="str">
        <f>VLOOKUP(orders[[#This Row],[Customer ID]],'Customer Info'!$A:$I,2,FALSE)</f>
        <v>Kippie Marrison</v>
      </c>
      <c r="L886" t="str">
        <f>IF(VLOOKUP(orders[[#This Row],[Customer ID]],'Customer Info'!$A:$I,3,FALSE)=0, "N/A", VLOOKUP(orders[[#This Row],[Customer ID]],'Customer Info'!$A:$I,3,FALSE))</f>
        <v>kmarrisonoq@dropbox.com</v>
      </c>
      <c r="M886" t="str">
        <f>IF(VLOOKUP(orders[[#This Row],[Customer ID]],'Customer Info'!$A:$I,4,FALSE)=0, "N/A", VLOOKUP(orders[[#This Row],[Customer ID]],'Customer Info'!$A:$I,4,FALSE))</f>
        <v>+1 (303) 808-6803</v>
      </c>
      <c r="N886" t="str">
        <f>VLOOKUP(orders[[#This Row],[Customer ID]],'Customer Info'!$A:$I,5,FALSE)</f>
        <v>84 Sutherland Alley</v>
      </c>
      <c r="O886" t="str">
        <f>VLOOKUP(orders[[#This Row],[Customer ID]],'Customer Info'!$A:$I,6,FALSE)</f>
        <v>Denver</v>
      </c>
      <c r="P886" t="str">
        <f>VLOOKUP(orders[[#This Row],[Customer ID]],'Customer Info'!$A:$I,7,FALSE)</f>
        <v>United States</v>
      </c>
      <c r="Q886">
        <f>VLOOKUP(orders[[#This Row],[Customer ID]],'Customer Info'!$A:$I,8,FALSE)</f>
        <v>80243</v>
      </c>
      <c r="R886" s="2" t="str">
        <f>VLOOKUP(orders[[#This Row],[Customer ID]],'Customer Info'!$A:$I,9,FALSE)</f>
        <v>Yes</v>
      </c>
    </row>
    <row r="887" spans="1:18" x14ac:dyDescent="0.2">
      <c r="A887" s="1" t="s">
        <v>1710</v>
      </c>
      <c r="B887" s="3">
        <v>43956</v>
      </c>
      <c r="C887" t="s">
        <v>1711</v>
      </c>
      <c r="D887" t="s">
        <v>176</v>
      </c>
      <c r="E887">
        <v>3</v>
      </c>
      <c r="F887" s="1" t="s">
        <v>6198</v>
      </c>
      <c r="G887" t="s">
        <v>6197</v>
      </c>
      <c r="H887">
        <v>2.5</v>
      </c>
      <c r="I887">
        <v>25.874999999999996</v>
      </c>
      <c r="J887" s="2">
        <v>77.624999999999986</v>
      </c>
      <c r="K887" t="str">
        <f>VLOOKUP(orders[[#This Row],[Customer ID]],'Customer Info'!$A:$I,2,FALSE)</f>
        <v>Lindon Agnolo</v>
      </c>
      <c r="L887" t="str">
        <f>IF(VLOOKUP(orders[[#This Row],[Customer ID]],'Customer Info'!$A:$I,3,FALSE)=0, "N/A", VLOOKUP(orders[[#This Row],[Customer ID]],'Customer Info'!$A:$I,3,FALSE))</f>
        <v>lagnolooj@pinterest.com</v>
      </c>
      <c r="M887" t="str">
        <f>IF(VLOOKUP(orders[[#This Row],[Customer ID]],'Customer Info'!$A:$I,4,FALSE)=0, "N/A", VLOOKUP(orders[[#This Row],[Customer ID]],'Customer Info'!$A:$I,4,FALSE))</f>
        <v>+1 (918) 228-6949</v>
      </c>
      <c r="N887" t="str">
        <f>VLOOKUP(orders[[#This Row],[Customer ID]],'Customer Info'!$A:$I,5,FALSE)</f>
        <v>82499 Mallard Lane</v>
      </c>
      <c r="O887" t="str">
        <f>VLOOKUP(orders[[#This Row],[Customer ID]],'Customer Info'!$A:$I,6,FALSE)</f>
        <v>Tulsa</v>
      </c>
      <c r="P887" t="str">
        <f>VLOOKUP(orders[[#This Row],[Customer ID]],'Customer Info'!$A:$I,7,FALSE)</f>
        <v>United States</v>
      </c>
      <c r="Q887">
        <f>VLOOKUP(orders[[#This Row],[Customer ID]],'Customer Info'!$A:$I,8,FALSE)</f>
        <v>74108</v>
      </c>
      <c r="R887" s="2" t="str">
        <f>VLOOKUP(orders[[#This Row],[Customer ID]],'Customer Info'!$A:$I,9,FALSE)</f>
        <v>Yes</v>
      </c>
    </row>
    <row r="888" spans="1:18" x14ac:dyDescent="0.2">
      <c r="A888" s="1" t="s">
        <v>1712</v>
      </c>
      <c r="B888" s="3">
        <v>43941</v>
      </c>
      <c r="C888" t="s">
        <v>1713</v>
      </c>
      <c r="D888" t="s">
        <v>151</v>
      </c>
      <c r="E888">
        <v>1</v>
      </c>
      <c r="F888" s="1" t="s">
        <v>6196</v>
      </c>
      <c r="G888" t="s">
        <v>6202</v>
      </c>
      <c r="H888">
        <v>0.5</v>
      </c>
      <c r="I888">
        <v>5.3699999999999992</v>
      </c>
      <c r="J888" s="2">
        <v>5.3699999999999992</v>
      </c>
      <c r="K888" t="str">
        <f>VLOOKUP(orders[[#This Row],[Customer ID]],'Customer Info'!$A:$I,2,FALSE)</f>
        <v>Delainey Kiddy</v>
      </c>
      <c r="L888" t="str">
        <f>IF(VLOOKUP(orders[[#This Row],[Customer ID]],'Customer Info'!$A:$I,3,FALSE)=0, "N/A", VLOOKUP(orders[[#This Row],[Customer ID]],'Customer Info'!$A:$I,3,FALSE))</f>
        <v>dkiddyok@fda.gov</v>
      </c>
      <c r="M888" t="str">
        <f>IF(VLOOKUP(orders[[#This Row],[Customer ID]],'Customer Info'!$A:$I,4,FALSE)=0, "N/A", VLOOKUP(orders[[#This Row],[Customer ID]],'Customer Info'!$A:$I,4,FALSE))</f>
        <v>+1 (209) 103-3933</v>
      </c>
      <c r="N888" t="str">
        <f>VLOOKUP(orders[[#This Row],[Customer ID]],'Customer Info'!$A:$I,5,FALSE)</f>
        <v>66184 Melby Avenue</v>
      </c>
      <c r="O888" t="str">
        <f>VLOOKUP(orders[[#This Row],[Customer ID]],'Customer Info'!$A:$I,6,FALSE)</f>
        <v>Fresno</v>
      </c>
      <c r="P888" t="str">
        <f>VLOOKUP(orders[[#This Row],[Customer ID]],'Customer Info'!$A:$I,7,FALSE)</f>
        <v>United States</v>
      </c>
      <c r="Q888">
        <f>VLOOKUP(orders[[#This Row],[Customer ID]],'Customer Info'!$A:$I,8,FALSE)</f>
        <v>93704</v>
      </c>
      <c r="R888" s="2" t="str">
        <f>VLOOKUP(orders[[#This Row],[Customer ID]],'Customer Info'!$A:$I,9,FALSE)</f>
        <v>Yes</v>
      </c>
    </row>
    <row r="889" spans="1:18" x14ac:dyDescent="0.2">
      <c r="A889" s="1" t="s">
        <v>1714</v>
      </c>
      <c r="B889" s="3">
        <v>43664</v>
      </c>
      <c r="C889" t="s">
        <v>1715</v>
      </c>
      <c r="D889" t="s">
        <v>40</v>
      </c>
      <c r="E889">
        <v>6</v>
      </c>
      <c r="F889" s="1" t="s">
        <v>6196</v>
      </c>
      <c r="G889" t="s">
        <v>6202</v>
      </c>
      <c r="H889">
        <v>2.5</v>
      </c>
      <c r="I889">
        <v>20.584999999999997</v>
      </c>
      <c r="J889" s="2">
        <v>123.50999999999999</v>
      </c>
      <c r="K889" t="str">
        <f>VLOOKUP(orders[[#This Row],[Customer ID]],'Customer Info'!$A:$I,2,FALSE)</f>
        <v>Helli Petroulis</v>
      </c>
      <c r="L889" t="str">
        <f>IF(VLOOKUP(orders[[#This Row],[Customer ID]],'Customer Info'!$A:$I,3,FALSE)=0, "N/A", VLOOKUP(orders[[#This Row],[Customer ID]],'Customer Info'!$A:$I,3,FALSE))</f>
        <v>hpetroulisol@state.tx.us</v>
      </c>
      <c r="M889" t="str">
        <f>IF(VLOOKUP(orders[[#This Row],[Customer ID]],'Customer Info'!$A:$I,4,FALSE)=0, "N/A", VLOOKUP(orders[[#This Row],[Customer ID]],'Customer Info'!$A:$I,4,FALSE))</f>
        <v>+353 (783) 893-0842</v>
      </c>
      <c r="N889" t="str">
        <f>VLOOKUP(orders[[#This Row],[Customer ID]],'Customer Info'!$A:$I,5,FALSE)</f>
        <v>56 Hollow Ridge Circle</v>
      </c>
      <c r="O889" t="str">
        <f>VLOOKUP(orders[[#This Row],[Customer ID]],'Customer Info'!$A:$I,6,FALSE)</f>
        <v>Mullagh</v>
      </c>
      <c r="P889" t="str">
        <f>VLOOKUP(orders[[#This Row],[Customer ID]],'Customer Info'!$A:$I,7,FALSE)</f>
        <v>Ireland</v>
      </c>
      <c r="Q889" t="str">
        <f>VLOOKUP(orders[[#This Row],[Customer ID]],'Customer Info'!$A:$I,8,FALSE)</f>
        <v>V31</v>
      </c>
      <c r="R889" s="2" t="str">
        <f>VLOOKUP(orders[[#This Row],[Customer ID]],'Customer Info'!$A:$I,9,FALSE)</f>
        <v>No</v>
      </c>
    </row>
    <row r="890" spans="1:18" x14ac:dyDescent="0.2">
      <c r="A890" s="1" t="s">
        <v>1716</v>
      </c>
      <c r="B890" s="3">
        <v>44518</v>
      </c>
      <c r="C890" t="s">
        <v>1717</v>
      </c>
      <c r="D890" t="s">
        <v>83</v>
      </c>
      <c r="E890">
        <v>2</v>
      </c>
      <c r="F890" s="1" t="s">
        <v>6201</v>
      </c>
      <c r="G890" t="s">
        <v>6197</v>
      </c>
      <c r="H890">
        <v>0.5</v>
      </c>
      <c r="I890">
        <v>8.73</v>
      </c>
      <c r="J890" s="2">
        <v>17.46</v>
      </c>
      <c r="K890" t="str">
        <f>VLOOKUP(orders[[#This Row],[Customer ID]],'Customer Info'!$A:$I,2,FALSE)</f>
        <v>Marty Scholl</v>
      </c>
      <c r="L890" t="str">
        <f>IF(VLOOKUP(orders[[#This Row],[Customer ID]],'Customer Info'!$A:$I,3,FALSE)=0, "N/A", VLOOKUP(orders[[#This Row],[Customer ID]],'Customer Info'!$A:$I,3,FALSE))</f>
        <v>mschollom@taobao.com</v>
      </c>
      <c r="M890" t="str">
        <f>IF(VLOOKUP(orders[[#This Row],[Customer ID]],'Customer Info'!$A:$I,4,FALSE)=0, "N/A", VLOOKUP(orders[[#This Row],[Customer ID]],'Customer Info'!$A:$I,4,FALSE))</f>
        <v>+1 (415) 613-5939</v>
      </c>
      <c r="N890" t="str">
        <f>VLOOKUP(orders[[#This Row],[Customer ID]],'Customer Info'!$A:$I,5,FALSE)</f>
        <v>59992 Canary Crossing</v>
      </c>
      <c r="O890" t="str">
        <f>VLOOKUP(orders[[#This Row],[Customer ID]],'Customer Info'!$A:$I,6,FALSE)</f>
        <v>San Francisco</v>
      </c>
      <c r="P890" t="str">
        <f>VLOOKUP(orders[[#This Row],[Customer ID]],'Customer Info'!$A:$I,7,FALSE)</f>
        <v>United States</v>
      </c>
      <c r="Q890">
        <f>VLOOKUP(orders[[#This Row],[Customer ID]],'Customer Info'!$A:$I,8,FALSE)</f>
        <v>94154</v>
      </c>
      <c r="R890" s="2" t="str">
        <f>VLOOKUP(orders[[#This Row],[Customer ID]],'Customer Info'!$A:$I,9,FALSE)</f>
        <v>No</v>
      </c>
    </row>
    <row r="891" spans="1:18" x14ac:dyDescent="0.2">
      <c r="A891" s="1" t="s">
        <v>1718</v>
      </c>
      <c r="B891" s="3">
        <v>44002</v>
      </c>
      <c r="C891" t="s">
        <v>1719</v>
      </c>
      <c r="D891" t="s">
        <v>259</v>
      </c>
      <c r="E891">
        <v>3</v>
      </c>
      <c r="F891" s="1" t="s">
        <v>6200</v>
      </c>
      <c r="G891" t="s">
        <v>6199</v>
      </c>
      <c r="H891">
        <v>0.2</v>
      </c>
      <c r="I891">
        <v>4.4550000000000001</v>
      </c>
      <c r="J891" s="2">
        <v>13.365</v>
      </c>
      <c r="K891" t="str">
        <f>VLOOKUP(orders[[#This Row],[Customer ID]],'Customer Info'!$A:$I,2,FALSE)</f>
        <v>Kienan Ferson</v>
      </c>
      <c r="L891" t="str">
        <f>IF(VLOOKUP(orders[[#This Row],[Customer ID]],'Customer Info'!$A:$I,3,FALSE)=0, "N/A", VLOOKUP(orders[[#This Row],[Customer ID]],'Customer Info'!$A:$I,3,FALSE))</f>
        <v>kfersonon@g.co</v>
      </c>
      <c r="M891" t="str">
        <f>IF(VLOOKUP(orders[[#This Row],[Customer ID]],'Customer Info'!$A:$I,4,FALSE)=0, "N/A", VLOOKUP(orders[[#This Row],[Customer ID]],'Customer Info'!$A:$I,4,FALSE))</f>
        <v>+1 (251) 291-1195</v>
      </c>
      <c r="N891" t="str">
        <f>VLOOKUP(orders[[#This Row],[Customer ID]],'Customer Info'!$A:$I,5,FALSE)</f>
        <v>72997 Annamark Plaza</v>
      </c>
      <c r="O891" t="str">
        <f>VLOOKUP(orders[[#This Row],[Customer ID]],'Customer Info'!$A:$I,6,FALSE)</f>
        <v>Mobile</v>
      </c>
      <c r="P891" t="str">
        <f>VLOOKUP(orders[[#This Row],[Customer ID]],'Customer Info'!$A:$I,7,FALSE)</f>
        <v>United States</v>
      </c>
      <c r="Q891">
        <f>VLOOKUP(orders[[#This Row],[Customer ID]],'Customer Info'!$A:$I,8,FALSE)</f>
        <v>36689</v>
      </c>
      <c r="R891" s="2" t="str">
        <f>VLOOKUP(orders[[#This Row],[Customer ID]],'Customer Info'!$A:$I,9,FALSE)</f>
        <v>No</v>
      </c>
    </row>
    <row r="892" spans="1:18" x14ac:dyDescent="0.2">
      <c r="A892" s="1" t="s">
        <v>1720</v>
      </c>
      <c r="B892" s="3">
        <v>44292</v>
      </c>
      <c r="C892" t="s">
        <v>1721</v>
      </c>
      <c r="D892" t="s">
        <v>120</v>
      </c>
      <c r="E892">
        <v>2</v>
      </c>
      <c r="F892" s="1" t="s">
        <v>6198</v>
      </c>
      <c r="G892" t="s">
        <v>6199</v>
      </c>
      <c r="H892">
        <v>0.2</v>
      </c>
      <c r="I892">
        <v>3.8849999999999998</v>
      </c>
      <c r="J892" s="2">
        <v>7.77</v>
      </c>
      <c r="K892" t="str">
        <f>VLOOKUP(orders[[#This Row],[Customer ID]],'Customer Info'!$A:$I,2,FALSE)</f>
        <v>Blake Kelloway</v>
      </c>
      <c r="L892" t="str">
        <f>IF(VLOOKUP(orders[[#This Row],[Customer ID]],'Customer Info'!$A:$I,3,FALSE)=0, "N/A", VLOOKUP(orders[[#This Row],[Customer ID]],'Customer Info'!$A:$I,3,FALSE))</f>
        <v>bkellowayoo@omniture.com</v>
      </c>
      <c r="M892" t="str">
        <f>IF(VLOOKUP(orders[[#This Row],[Customer ID]],'Customer Info'!$A:$I,4,FALSE)=0, "N/A", VLOOKUP(orders[[#This Row],[Customer ID]],'Customer Info'!$A:$I,4,FALSE))</f>
        <v>+1 (415) 757-3377</v>
      </c>
      <c r="N892" t="str">
        <f>VLOOKUP(orders[[#This Row],[Customer ID]],'Customer Info'!$A:$I,5,FALSE)</f>
        <v>7351 Sloan Pass</v>
      </c>
      <c r="O892" t="str">
        <f>VLOOKUP(orders[[#This Row],[Customer ID]],'Customer Info'!$A:$I,6,FALSE)</f>
        <v>San Francisco</v>
      </c>
      <c r="P892" t="str">
        <f>VLOOKUP(orders[[#This Row],[Customer ID]],'Customer Info'!$A:$I,7,FALSE)</f>
        <v>United States</v>
      </c>
      <c r="Q892">
        <f>VLOOKUP(orders[[#This Row],[Customer ID]],'Customer Info'!$A:$I,8,FALSE)</f>
        <v>94110</v>
      </c>
      <c r="R892" s="2" t="str">
        <f>VLOOKUP(orders[[#This Row],[Customer ID]],'Customer Info'!$A:$I,9,FALSE)</f>
        <v>Yes</v>
      </c>
    </row>
    <row r="893" spans="1:18" x14ac:dyDescent="0.2">
      <c r="A893" s="1" t="s">
        <v>1722</v>
      </c>
      <c r="B893" s="3">
        <v>43633</v>
      </c>
      <c r="C893" t="s">
        <v>1723</v>
      </c>
      <c r="D893" t="s">
        <v>106</v>
      </c>
      <c r="E893">
        <v>1</v>
      </c>
      <c r="F893" s="1" t="s">
        <v>6196</v>
      </c>
      <c r="G893" t="s">
        <v>6202</v>
      </c>
      <c r="H893">
        <v>0.2</v>
      </c>
      <c r="I893">
        <v>2.6849999999999996</v>
      </c>
      <c r="J893" s="2">
        <v>2.6849999999999996</v>
      </c>
      <c r="K893" t="str">
        <f>VLOOKUP(orders[[#This Row],[Customer ID]],'Customer Info'!$A:$I,2,FALSE)</f>
        <v>Scarlett Oliffe</v>
      </c>
      <c r="L893" t="str">
        <f>IF(VLOOKUP(orders[[#This Row],[Customer ID]],'Customer Info'!$A:$I,3,FALSE)=0, "N/A", VLOOKUP(orders[[#This Row],[Customer ID]],'Customer Info'!$A:$I,3,FALSE))</f>
        <v>soliffeop@yellowbook.com</v>
      </c>
      <c r="M893" t="str">
        <f>IF(VLOOKUP(orders[[#This Row],[Customer ID]],'Customer Info'!$A:$I,4,FALSE)=0, "N/A", VLOOKUP(orders[[#This Row],[Customer ID]],'Customer Info'!$A:$I,4,FALSE))</f>
        <v>+1 (212) 198-9134</v>
      </c>
      <c r="N893" t="str">
        <f>VLOOKUP(orders[[#This Row],[Customer ID]],'Customer Info'!$A:$I,5,FALSE)</f>
        <v>1866 Ohio Point</v>
      </c>
      <c r="O893" t="str">
        <f>VLOOKUP(orders[[#This Row],[Customer ID]],'Customer Info'!$A:$I,6,FALSE)</f>
        <v>Jamaica</v>
      </c>
      <c r="P893" t="str">
        <f>VLOOKUP(orders[[#This Row],[Customer ID]],'Customer Info'!$A:$I,7,FALSE)</f>
        <v>United States</v>
      </c>
      <c r="Q893">
        <f>VLOOKUP(orders[[#This Row],[Customer ID]],'Customer Info'!$A:$I,8,FALSE)</f>
        <v>11470</v>
      </c>
      <c r="R893" s="2" t="str">
        <f>VLOOKUP(orders[[#This Row],[Customer ID]],'Customer Info'!$A:$I,9,FALSE)</f>
        <v>Yes</v>
      </c>
    </row>
    <row r="894" spans="1:18" x14ac:dyDescent="0.2">
      <c r="A894" s="1" t="s">
        <v>1724</v>
      </c>
      <c r="B894" s="3">
        <v>44646</v>
      </c>
      <c r="C894" t="s">
        <v>1709</v>
      </c>
      <c r="D894" t="s">
        <v>40</v>
      </c>
      <c r="E894">
        <v>1</v>
      </c>
      <c r="F894" s="1" t="s">
        <v>6196</v>
      </c>
      <c r="G894" t="s">
        <v>6202</v>
      </c>
      <c r="H894">
        <v>2.5</v>
      </c>
      <c r="I894">
        <v>20.584999999999997</v>
      </c>
      <c r="J894" s="2">
        <v>20.584999999999997</v>
      </c>
      <c r="K894" t="str">
        <f>VLOOKUP(orders[[#This Row],[Customer ID]],'Customer Info'!$A:$I,2,FALSE)</f>
        <v>Kippie Marrison</v>
      </c>
      <c r="L894" t="str">
        <f>IF(VLOOKUP(orders[[#This Row],[Customer ID]],'Customer Info'!$A:$I,3,FALSE)=0, "N/A", VLOOKUP(orders[[#This Row],[Customer ID]],'Customer Info'!$A:$I,3,FALSE))</f>
        <v>kmarrisonoq@dropbox.com</v>
      </c>
      <c r="M894" t="str">
        <f>IF(VLOOKUP(orders[[#This Row],[Customer ID]],'Customer Info'!$A:$I,4,FALSE)=0, "N/A", VLOOKUP(orders[[#This Row],[Customer ID]],'Customer Info'!$A:$I,4,FALSE))</f>
        <v>+1 (303) 808-6803</v>
      </c>
      <c r="N894" t="str">
        <f>VLOOKUP(orders[[#This Row],[Customer ID]],'Customer Info'!$A:$I,5,FALSE)</f>
        <v>84 Sutherland Alley</v>
      </c>
      <c r="O894" t="str">
        <f>VLOOKUP(orders[[#This Row],[Customer ID]],'Customer Info'!$A:$I,6,FALSE)</f>
        <v>Denver</v>
      </c>
      <c r="P894" t="str">
        <f>VLOOKUP(orders[[#This Row],[Customer ID]],'Customer Info'!$A:$I,7,FALSE)</f>
        <v>United States</v>
      </c>
      <c r="Q894">
        <f>VLOOKUP(orders[[#This Row],[Customer ID]],'Customer Info'!$A:$I,8,FALSE)</f>
        <v>80243</v>
      </c>
      <c r="R894" s="2" t="str">
        <f>VLOOKUP(orders[[#This Row],[Customer ID]],'Customer Info'!$A:$I,9,FALSE)</f>
        <v>Yes</v>
      </c>
    </row>
    <row r="895" spans="1:18" x14ac:dyDescent="0.2">
      <c r="A895" s="1" t="s">
        <v>1725</v>
      </c>
      <c r="B895" s="3">
        <v>44469</v>
      </c>
      <c r="C895" t="s">
        <v>1726</v>
      </c>
      <c r="D895" t="s">
        <v>123</v>
      </c>
      <c r="E895">
        <v>5</v>
      </c>
      <c r="F895" s="1" t="s">
        <v>6198</v>
      </c>
      <c r="G895" t="s">
        <v>6202</v>
      </c>
      <c r="H895">
        <v>2.5</v>
      </c>
      <c r="I895">
        <v>22.884999999999998</v>
      </c>
      <c r="J895" s="2">
        <v>114.42499999999998</v>
      </c>
      <c r="K895" t="str">
        <f>VLOOKUP(orders[[#This Row],[Customer ID]],'Customer Info'!$A:$I,2,FALSE)</f>
        <v>Celestia Dolohunty</v>
      </c>
      <c r="L895" t="str">
        <f>IF(VLOOKUP(orders[[#This Row],[Customer ID]],'Customer Info'!$A:$I,3,FALSE)=0, "N/A", VLOOKUP(orders[[#This Row],[Customer ID]],'Customer Info'!$A:$I,3,FALSE))</f>
        <v>cdolohuntyor@dailymail.co.uk</v>
      </c>
      <c r="M895" t="str">
        <f>IF(VLOOKUP(orders[[#This Row],[Customer ID]],'Customer Info'!$A:$I,4,FALSE)=0, "N/A", VLOOKUP(orders[[#This Row],[Customer ID]],'Customer Info'!$A:$I,4,FALSE))</f>
        <v>+1 (619) 353-0412</v>
      </c>
      <c r="N895" t="str">
        <f>VLOOKUP(orders[[#This Row],[Customer ID]],'Customer Info'!$A:$I,5,FALSE)</f>
        <v>836 Towne Court</v>
      </c>
      <c r="O895" t="str">
        <f>VLOOKUP(orders[[#This Row],[Customer ID]],'Customer Info'!$A:$I,6,FALSE)</f>
        <v>San Diego</v>
      </c>
      <c r="P895" t="str">
        <f>VLOOKUP(orders[[#This Row],[Customer ID]],'Customer Info'!$A:$I,7,FALSE)</f>
        <v>United States</v>
      </c>
      <c r="Q895">
        <f>VLOOKUP(orders[[#This Row],[Customer ID]],'Customer Info'!$A:$I,8,FALSE)</f>
        <v>92165</v>
      </c>
      <c r="R895" s="2" t="str">
        <f>VLOOKUP(orders[[#This Row],[Customer ID]],'Customer Info'!$A:$I,9,FALSE)</f>
        <v>Yes</v>
      </c>
    </row>
    <row r="896" spans="1:18" x14ac:dyDescent="0.2">
      <c r="A896" s="1" t="s">
        <v>1727</v>
      </c>
      <c r="B896" s="3">
        <v>43635</v>
      </c>
      <c r="C896" t="s">
        <v>1728</v>
      </c>
      <c r="D896" t="s">
        <v>69</v>
      </c>
      <c r="E896">
        <v>5</v>
      </c>
      <c r="F896" s="1" t="s">
        <v>6200</v>
      </c>
      <c r="G896" t="s">
        <v>6197</v>
      </c>
      <c r="H896">
        <v>0.2</v>
      </c>
      <c r="I896">
        <v>4.125</v>
      </c>
      <c r="J896" s="2">
        <v>20.625</v>
      </c>
      <c r="K896" t="str">
        <f>VLOOKUP(orders[[#This Row],[Customer ID]],'Customer Info'!$A:$I,2,FALSE)</f>
        <v>Patsy Vasilenko</v>
      </c>
      <c r="L896" t="str">
        <f>IF(VLOOKUP(orders[[#This Row],[Customer ID]],'Customer Info'!$A:$I,3,FALSE)=0, "N/A", VLOOKUP(orders[[#This Row],[Customer ID]],'Customer Info'!$A:$I,3,FALSE))</f>
        <v>pvasilenkoos@addtoany.com</v>
      </c>
      <c r="M896" t="str">
        <f>IF(VLOOKUP(orders[[#This Row],[Customer ID]],'Customer Info'!$A:$I,4,FALSE)=0, "N/A", VLOOKUP(orders[[#This Row],[Customer ID]],'Customer Info'!$A:$I,4,FALSE))</f>
        <v>+44 (116) 714-6469</v>
      </c>
      <c r="N896" t="str">
        <f>VLOOKUP(orders[[#This Row],[Customer ID]],'Customer Info'!$A:$I,5,FALSE)</f>
        <v>56 Ridge Oak Point</v>
      </c>
      <c r="O896" t="str">
        <f>VLOOKUP(orders[[#This Row],[Customer ID]],'Customer Info'!$A:$I,6,FALSE)</f>
        <v>Preston</v>
      </c>
      <c r="P896" t="str">
        <f>VLOOKUP(orders[[#This Row],[Customer ID]],'Customer Info'!$A:$I,7,FALSE)</f>
        <v>United Kingdom</v>
      </c>
      <c r="Q896" t="str">
        <f>VLOOKUP(orders[[#This Row],[Customer ID]],'Customer Info'!$A:$I,8,FALSE)</f>
        <v>PR1</v>
      </c>
      <c r="R896" s="2" t="str">
        <f>VLOOKUP(orders[[#This Row],[Customer ID]],'Customer Info'!$A:$I,9,FALSE)</f>
        <v>No</v>
      </c>
    </row>
    <row r="897" spans="1:18" x14ac:dyDescent="0.2">
      <c r="A897" s="1" t="s">
        <v>1729</v>
      </c>
      <c r="B897" s="3">
        <v>44651</v>
      </c>
      <c r="C897" t="s">
        <v>1730</v>
      </c>
      <c r="D897" t="s">
        <v>88</v>
      </c>
      <c r="E897">
        <v>6</v>
      </c>
      <c r="F897" s="1" t="s">
        <v>6201</v>
      </c>
      <c r="G897" t="s">
        <v>6199</v>
      </c>
      <c r="H897">
        <v>0.5</v>
      </c>
      <c r="I897">
        <v>9.51</v>
      </c>
      <c r="J897" s="2">
        <v>57.06</v>
      </c>
      <c r="K897" t="str">
        <f>VLOOKUP(orders[[#This Row],[Customer ID]],'Customer Info'!$A:$I,2,FALSE)</f>
        <v>Raphaela Schankelborg</v>
      </c>
      <c r="L897" t="str">
        <f>IF(VLOOKUP(orders[[#This Row],[Customer ID]],'Customer Info'!$A:$I,3,FALSE)=0, "N/A", VLOOKUP(orders[[#This Row],[Customer ID]],'Customer Info'!$A:$I,3,FALSE))</f>
        <v>rschankelborgot@ameblo.jp</v>
      </c>
      <c r="M897" t="str">
        <f>IF(VLOOKUP(orders[[#This Row],[Customer ID]],'Customer Info'!$A:$I,4,FALSE)=0, "N/A", VLOOKUP(orders[[#This Row],[Customer ID]],'Customer Info'!$A:$I,4,FALSE))</f>
        <v>N/A</v>
      </c>
      <c r="N897" t="str">
        <f>VLOOKUP(orders[[#This Row],[Customer ID]],'Customer Info'!$A:$I,5,FALSE)</f>
        <v>528 Debs Terrace</v>
      </c>
      <c r="O897" t="str">
        <f>VLOOKUP(orders[[#This Row],[Customer ID]],'Customer Info'!$A:$I,6,FALSE)</f>
        <v>Pittsburgh</v>
      </c>
      <c r="P897" t="str">
        <f>VLOOKUP(orders[[#This Row],[Customer ID]],'Customer Info'!$A:$I,7,FALSE)</f>
        <v>United States</v>
      </c>
      <c r="Q897">
        <f>VLOOKUP(orders[[#This Row],[Customer ID]],'Customer Info'!$A:$I,8,FALSE)</f>
        <v>15250</v>
      </c>
      <c r="R897" s="2" t="str">
        <f>VLOOKUP(orders[[#This Row],[Customer ID]],'Customer Info'!$A:$I,9,FALSE)</f>
        <v>Yes</v>
      </c>
    </row>
    <row r="898" spans="1:18" x14ac:dyDescent="0.2">
      <c r="A898" s="1" t="s">
        <v>1731</v>
      </c>
      <c r="B898" s="3">
        <v>44016</v>
      </c>
      <c r="C898" t="s">
        <v>1732</v>
      </c>
      <c r="D898" t="s">
        <v>40</v>
      </c>
      <c r="E898">
        <v>4</v>
      </c>
      <c r="F898" s="1" t="s">
        <v>6196</v>
      </c>
      <c r="G898" t="s">
        <v>6202</v>
      </c>
      <c r="H898">
        <v>2.5</v>
      </c>
      <c r="I898">
        <v>20.584999999999997</v>
      </c>
      <c r="J898" s="2">
        <v>82.339999999999989</v>
      </c>
      <c r="K898" t="str">
        <f>VLOOKUP(orders[[#This Row],[Customer ID]],'Customer Info'!$A:$I,2,FALSE)</f>
        <v>Sharity Wickens</v>
      </c>
      <c r="L898" t="str">
        <f>IF(VLOOKUP(orders[[#This Row],[Customer ID]],'Customer Info'!$A:$I,3,FALSE)=0, "N/A", VLOOKUP(orders[[#This Row],[Customer ID]],'Customer Info'!$A:$I,3,FALSE))</f>
        <v>N/A</v>
      </c>
      <c r="M898" t="str">
        <f>IF(VLOOKUP(orders[[#This Row],[Customer ID]],'Customer Info'!$A:$I,4,FALSE)=0, "N/A", VLOOKUP(orders[[#This Row],[Customer ID]],'Customer Info'!$A:$I,4,FALSE))</f>
        <v>+353 (724) 224-5556</v>
      </c>
      <c r="N898" t="str">
        <f>VLOOKUP(orders[[#This Row],[Customer ID]],'Customer Info'!$A:$I,5,FALSE)</f>
        <v>5873 Lake View Parkway</v>
      </c>
      <c r="O898" t="str">
        <f>VLOOKUP(orders[[#This Row],[Customer ID]],'Customer Info'!$A:$I,6,FALSE)</f>
        <v>Cavan</v>
      </c>
      <c r="P898" t="str">
        <f>VLOOKUP(orders[[#This Row],[Customer ID]],'Customer Info'!$A:$I,7,FALSE)</f>
        <v>Ireland</v>
      </c>
      <c r="Q898" t="str">
        <f>VLOOKUP(orders[[#This Row],[Customer ID]],'Customer Info'!$A:$I,8,FALSE)</f>
        <v>H12</v>
      </c>
      <c r="R898" s="2" t="str">
        <f>VLOOKUP(orders[[#This Row],[Customer ID]],'Customer Info'!$A:$I,9,FALSE)</f>
        <v>Yes</v>
      </c>
    </row>
    <row r="899" spans="1:18" x14ac:dyDescent="0.2">
      <c r="A899" s="1" t="s">
        <v>1733</v>
      </c>
      <c r="B899" s="3">
        <v>44521</v>
      </c>
      <c r="C899" t="s">
        <v>1734</v>
      </c>
      <c r="D899" t="s">
        <v>117</v>
      </c>
      <c r="E899">
        <v>5</v>
      </c>
      <c r="F899" s="1" t="s">
        <v>6200</v>
      </c>
      <c r="G899" t="s">
        <v>6197</v>
      </c>
      <c r="H899">
        <v>2.5</v>
      </c>
      <c r="I899">
        <v>31.624999999999996</v>
      </c>
      <c r="J899" s="2">
        <v>158.12499999999997</v>
      </c>
      <c r="K899" t="str">
        <f>VLOOKUP(orders[[#This Row],[Customer ID]],'Customer Info'!$A:$I,2,FALSE)</f>
        <v>Derick Snow</v>
      </c>
      <c r="L899" t="str">
        <f>IF(VLOOKUP(orders[[#This Row],[Customer ID]],'Customer Info'!$A:$I,3,FALSE)=0, "N/A", VLOOKUP(orders[[#This Row],[Customer ID]],'Customer Info'!$A:$I,3,FALSE))</f>
        <v>N/A</v>
      </c>
      <c r="M899" t="str">
        <f>IF(VLOOKUP(orders[[#This Row],[Customer ID]],'Customer Info'!$A:$I,4,FALSE)=0, "N/A", VLOOKUP(orders[[#This Row],[Customer ID]],'Customer Info'!$A:$I,4,FALSE))</f>
        <v>+1 (718) 461-3002</v>
      </c>
      <c r="N899" t="str">
        <f>VLOOKUP(orders[[#This Row],[Customer ID]],'Customer Info'!$A:$I,5,FALSE)</f>
        <v>813 La Follette Place</v>
      </c>
      <c r="O899" t="str">
        <f>VLOOKUP(orders[[#This Row],[Customer ID]],'Customer Info'!$A:$I,6,FALSE)</f>
        <v>New York City</v>
      </c>
      <c r="P899" t="str">
        <f>VLOOKUP(orders[[#This Row],[Customer ID]],'Customer Info'!$A:$I,7,FALSE)</f>
        <v>United States</v>
      </c>
      <c r="Q899">
        <f>VLOOKUP(orders[[#This Row],[Customer ID]],'Customer Info'!$A:$I,8,FALSE)</f>
        <v>10004</v>
      </c>
      <c r="R899" s="2" t="str">
        <f>VLOOKUP(orders[[#This Row],[Customer ID]],'Customer Info'!$A:$I,9,FALSE)</f>
        <v>No</v>
      </c>
    </row>
    <row r="900" spans="1:18" x14ac:dyDescent="0.2">
      <c r="A900" s="1" t="s">
        <v>1735</v>
      </c>
      <c r="B900" s="3">
        <v>44347</v>
      </c>
      <c r="C900" t="s">
        <v>1736</v>
      </c>
      <c r="D900" t="s">
        <v>151</v>
      </c>
      <c r="E900">
        <v>6</v>
      </c>
      <c r="F900" s="1" t="s">
        <v>6196</v>
      </c>
      <c r="G900" t="s">
        <v>6202</v>
      </c>
      <c r="H900">
        <v>0.5</v>
      </c>
      <c r="I900">
        <v>5.3699999999999992</v>
      </c>
      <c r="J900" s="2">
        <v>32.22</v>
      </c>
      <c r="K900" t="str">
        <f>VLOOKUP(orders[[#This Row],[Customer ID]],'Customer Info'!$A:$I,2,FALSE)</f>
        <v>Baxy Cargen</v>
      </c>
      <c r="L900" t="str">
        <f>IF(VLOOKUP(orders[[#This Row],[Customer ID]],'Customer Info'!$A:$I,3,FALSE)=0, "N/A", VLOOKUP(orders[[#This Row],[Customer ID]],'Customer Info'!$A:$I,3,FALSE))</f>
        <v>bcargenow@geocities.jp</v>
      </c>
      <c r="M900" t="str">
        <f>IF(VLOOKUP(orders[[#This Row],[Customer ID]],'Customer Info'!$A:$I,4,FALSE)=0, "N/A", VLOOKUP(orders[[#This Row],[Customer ID]],'Customer Info'!$A:$I,4,FALSE))</f>
        <v>+1 (253) 509-6510</v>
      </c>
      <c r="N900" t="str">
        <f>VLOOKUP(orders[[#This Row],[Customer ID]],'Customer Info'!$A:$I,5,FALSE)</f>
        <v>58 Carpenter Pass</v>
      </c>
      <c r="O900" t="str">
        <f>VLOOKUP(orders[[#This Row],[Customer ID]],'Customer Info'!$A:$I,6,FALSE)</f>
        <v>Seattle</v>
      </c>
      <c r="P900" t="str">
        <f>VLOOKUP(orders[[#This Row],[Customer ID]],'Customer Info'!$A:$I,7,FALSE)</f>
        <v>United States</v>
      </c>
      <c r="Q900">
        <f>VLOOKUP(orders[[#This Row],[Customer ID]],'Customer Info'!$A:$I,8,FALSE)</f>
        <v>98148</v>
      </c>
      <c r="R900" s="2" t="str">
        <f>VLOOKUP(orders[[#This Row],[Customer ID]],'Customer Info'!$A:$I,9,FALSE)</f>
        <v>Yes</v>
      </c>
    </row>
    <row r="901" spans="1:18" x14ac:dyDescent="0.2">
      <c r="A901" s="1" t="s">
        <v>1737</v>
      </c>
      <c r="B901" s="3">
        <v>43932</v>
      </c>
      <c r="C901" t="s">
        <v>1738</v>
      </c>
      <c r="D901" t="s">
        <v>250</v>
      </c>
      <c r="E901">
        <v>2</v>
      </c>
      <c r="F901" s="1" t="s">
        <v>6200</v>
      </c>
      <c r="G901" t="s">
        <v>6202</v>
      </c>
      <c r="H901">
        <v>1</v>
      </c>
      <c r="I901">
        <v>12.15</v>
      </c>
      <c r="J901" s="2">
        <v>24.3</v>
      </c>
      <c r="K901" t="str">
        <f>VLOOKUP(orders[[#This Row],[Customer ID]],'Customer Info'!$A:$I,2,FALSE)</f>
        <v>Ryann Stickler</v>
      </c>
      <c r="L901" t="str">
        <f>IF(VLOOKUP(orders[[#This Row],[Customer ID]],'Customer Info'!$A:$I,3,FALSE)=0, "N/A", VLOOKUP(orders[[#This Row],[Customer ID]],'Customer Info'!$A:$I,3,FALSE))</f>
        <v>rsticklerox@printfriendly.com</v>
      </c>
      <c r="M901" t="str">
        <f>IF(VLOOKUP(orders[[#This Row],[Customer ID]],'Customer Info'!$A:$I,4,FALSE)=0, "N/A", VLOOKUP(orders[[#This Row],[Customer ID]],'Customer Info'!$A:$I,4,FALSE))</f>
        <v>+44 (830) 367-6129</v>
      </c>
      <c r="N901" t="str">
        <f>VLOOKUP(orders[[#This Row],[Customer ID]],'Customer Info'!$A:$I,5,FALSE)</f>
        <v>471 Sage Center</v>
      </c>
      <c r="O901" t="str">
        <f>VLOOKUP(orders[[#This Row],[Customer ID]],'Customer Info'!$A:$I,6,FALSE)</f>
        <v>Birmingham</v>
      </c>
      <c r="P901" t="str">
        <f>VLOOKUP(orders[[#This Row],[Customer ID]],'Customer Info'!$A:$I,7,FALSE)</f>
        <v>United Kingdom</v>
      </c>
      <c r="Q901" t="str">
        <f>VLOOKUP(orders[[#This Row],[Customer ID]],'Customer Info'!$A:$I,8,FALSE)</f>
        <v>B40</v>
      </c>
      <c r="R901" s="2" t="str">
        <f>VLOOKUP(orders[[#This Row],[Customer ID]],'Customer Info'!$A:$I,9,FALSE)</f>
        <v>No</v>
      </c>
    </row>
    <row r="902" spans="1:18" x14ac:dyDescent="0.2">
      <c r="A902" s="1" t="s">
        <v>1739</v>
      </c>
      <c r="B902" s="3">
        <v>44089</v>
      </c>
      <c r="C902" t="s">
        <v>1740</v>
      </c>
      <c r="D902" t="s">
        <v>162</v>
      </c>
      <c r="E902">
        <v>5</v>
      </c>
      <c r="F902" s="1" t="s">
        <v>6196</v>
      </c>
      <c r="G902" t="s">
        <v>6199</v>
      </c>
      <c r="H902">
        <v>0.5</v>
      </c>
      <c r="I902">
        <v>7.169999999999999</v>
      </c>
      <c r="J902" s="2">
        <v>35.849999999999994</v>
      </c>
      <c r="K902" t="str">
        <f>VLOOKUP(orders[[#This Row],[Customer ID]],'Customer Info'!$A:$I,2,FALSE)</f>
        <v>Daryn Cassius</v>
      </c>
      <c r="L902" t="str">
        <f>IF(VLOOKUP(orders[[#This Row],[Customer ID]],'Customer Info'!$A:$I,3,FALSE)=0, "N/A", VLOOKUP(orders[[#This Row],[Customer ID]],'Customer Info'!$A:$I,3,FALSE))</f>
        <v>N/A</v>
      </c>
      <c r="M902" t="str">
        <f>IF(VLOOKUP(orders[[#This Row],[Customer ID]],'Customer Info'!$A:$I,4,FALSE)=0, "N/A", VLOOKUP(orders[[#This Row],[Customer ID]],'Customer Info'!$A:$I,4,FALSE))</f>
        <v>+1 (269) 398-0766</v>
      </c>
      <c r="N902" t="str">
        <f>VLOOKUP(orders[[#This Row],[Customer ID]],'Customer Info'!$A:$I,5,FALSE)</f>
        <v>19 Ridgeway Road</v>
      </c>
      <c r="O902" t="str">
        <f>VLOOKUP(orders[[#This Row],[Customer ID]],'Customer Info'!$A:$I,6,FALSE)</f>
        <v>Battle Creek</v>
      </c>
      <c r="P902" t="str">
        <f>VLOOKUP(orders[[#This Row],[Customer ID]],'Customer Info'!$A:$I,7,FALSE)</f>
        <v>United States</v>
      </c>
      <c r="Q902">
        <f>VLOOKUP(orders[[#This Row],[Customer ID]],'Customer Info'!$A:$I,8,FALSE)</f>
        <v>49018</v>
      </c>
      <c r="R902" s="2" t="str">
        <f>VLOOKUP(orders[[#This Row],[Customer ID]],'Customer Info'!$A:$I,9,FALSE)</f>
        <v>No</v>
      </c>
    </row>
    <row r="903" spans="1:18" x14ac:dyDescent="0.2">
      <c r="A903" s="1" t="s">
        <v>1741</v>
      </c>
      <c r="B903" s="3">
        <v>44523</v>
      </c>
      <c r="C903" t="s">
        <v>1734</v>
      </c>
      <c r="D903" t="s">
        <v>101</v>
      </c>
      <c r="E903">
        <v>5</v>
      </c>
      <c r="F903" s="1" t="s">
        <v>6201</v>
      </c>
      <c r="G903" t="s">
        <v>6197</v>
      </c>
      <c r="H903">
        <v>1</v>
      </c>
      <c r="I903">
        <v>14.55</v>
      </c>
      <c r="J903" s="2">
        <v>72.75</v>
      </c>
      <c r="K903" t="str">
        <f>VLOOKUP(orders[[#This Row],[Customer ID]],'Customer Info'!$A:$I,2,FALSE)</f>
        <v>Derick Snow</v>
      </c>
      <c r="L903" t="str">
        <f>IF(VLOOKUP(orders[[#This Row],[Customer ID]],'Customer Info'!$A:$I,3,FALSE)=0, "N/A", VLOOKUP(orders[[#This Row],[Customer ID]],'Customer Info'!$A:$I,3,FALSE))</f>
        <v>N/A</v>
      </c>
      <c r="M903" t="str">
        <f>IF(VLOOKUP(orders[[#This Row],[Customer ID]],'Customer Info'!$A:$I,4,FALSE)=0, "N/A", VLOOKUP(orders[[#This Row],[Customer ID]],'Customer Info'!$A:$I,4,FALSE))</f>
        <v>+1 (718) 461-3002</v>
      </c>
      <c r="N903" t="str">
        <f>VLOOKUP(orders[[#This Row],[Customer ID]],'Customer Info'!$A:$I,5,FALSE)</f>
        <v>813 La Follette Place</v>
      </c>
      <c r="O903" t="str">
        <f>VLOOKUP(orders[[#This Row],[Customer ID]],'Customer Info'!$A:$I,6,FALSE)</f>
        <v>New York City</v>
      </c>
      <c r="P903" t="str">
        <f>VLOOKUP(orders[[#This Row],[Customer ID]],'Customer Info'!$A:$I,7,FALSE)</f>
        <v>United States</v>
      </c>
      <c r="Q903">
        <f>VLOOKUP(orders[[#This Row],[Customer ID]],'Customer Info'!$A:$I,8,FALSE)</f>
        <v>10004</v>
      </c>
      <c r="R903" s="2" t="str">
        <f>VLOOKUP(orders[[#This Row],[Customer ID]],'Customer Info'!$A:$I,9,FALSE)</f>
        <v>No</v>
      </c>
    </row>
    <row r="904" spans="1:18" x14ac:dyDescent="0.2">
      <c r="A904" s="1" t="s">
        <v>1742</v>
      </c>
      <c r="B904" s="3">
        <v>44584</v>
      </c>
      <c r="C904" t="s">
        <v>1743</v>
      </c>
      <c r="D904" t="s">
        <v>137</v>
      </c>
      <c r="E904">
        <v>3</v>
      </c>
      <c r="F904" s="1" t="s">
        <v>6201</v>
      </c>
      <c r="G904" t="s">
        <v>6199</v>
      </c>
      <c r="H904">
        <v>1</v>
      </c>
      <c r="I904">
        <v>15.85</v>
      </c>
      <c r="J904" s="2">
        <v>47.55</v>
      </c>
      <c r="K904" t="str">
        <f>VLOOKUP(orders[[#This Row],[Customer ID]],'Customer Info'!$A:$I,2,FALSE)</f>
        <v>Skelly Dolohunty</v>
      </c>
      <c r="L904" t="str">
        <f>IF(VLOOKUP(orders[[#This Row],[Customer ID]],'Customer Info'!$A:$I,3,FALSE)=0, "N/A", VLOOKUP(orders[[#This Row],[Customer ID]],'Customer Info'!$A:$I,3,FALSE))</f>
        <v>N/A</v>
      </c>
      <c r="M904" t="str">
        <f>IF(VLOOKUP(orders[[#This Row],[Customer ID]],'Customer Info'!$A:$I,4,FALSE)=0, "N/A", VLOOKUP(orders[[#This Row],[Customer ID]],'Customer Info'!$A:$I,4,FALSE))</f>
        <v>+353 (239) 716-2717</v>
      </c>
      <c r="N904" t="str">
        <f>VLOOKUP(orders[[#This Row],[Customer ID]],'Customer Info'!$A:$I,5,FALSE)</f>
        <v>34010 Kensington Trail</v>
      </c>
      <c r="O904" t="str">
        <f>VLOOKUP(orders[[#This Row],[Customer ID]],'Customer Info'!$A:$I,6,FALSE)</f>
        <v>Ballymun</v>
      </c>
      <c r="P904" t="str">
        <f>VLOOKUP(orders[[#This Row],[Customer ID]],'Customer Info'!$A:$I,7,FALSE)</f>
        <v>Ireland</v>
      </c>
      <c r="Q904" t="str">
        <f>VLOOKUP(orders[[#This Row],[Customer ID]],'Customer Info'!$A:$I,8,FALSE)</f>
        <v>D11</v>
      </c>
      <c r="R904" s="2" t="str">
        <f>VLOOKUP(orders[[#This Row],[Customer ID]],'Customer Info'!$A:$I,9,FALSE)</f>
        <v>No</v>
      </c>
    </row>
    <row r="905" spans="1:18" x14ac:dyDescent="0.2">
      <c r="A905" s="1" t="s">
        <v>1744</v>
      </c>
      <c r="B905" s="3">
        <v>44223</v>
      </c>
      <c r="C905" t="s">
        <v>1745</v>
      </c>
      <c r="D905" t="s">
        <v>187</v>
      </c>
      <c r="E905">
        <v>1</v>
      </c>
      <c r="F905" s="1" t="s">
        <v>6196</v>
      </c>
      <c r="G905" t="s">
        <v>6199</v>
      </c>
      <c r="H905">
        <v>0.2</v>
      </c>
      <c r="I905">
        <v>3.5849999999999995</v>
      </c>
      <c r="J905" s="2">
        <v>3.5849999999999995</v>
      </c>
      <c r="K905" t="str">
        <f>VLOOKUP(orders[[#This Row],[Customer ID]],'Customer Info'!$A:$I,2,FALSE)</f>
        <v>Drake Jevon</v>
      </c>
      <c r="L905" t="str">
        <f>IF(VLOOKUP(orders[[#This Row],[Customer ID]],'Customer Info'!$A:$I,3,FALSE)=0, "N/A", VLOOKUP(orders[[#This Row],[Customer ID]],'Customer Info'!$A:$I,3,FALSE))</f>
        <v>djevonp1@ibm.com</v>
      </c>
      <c r="M905" t="str">
        <f>IF(VLOOKUP(orders[[#This Row],[Customer ID]],'Customer Info'!$A:$I,4,FALSE)=0, "N/A", VLOOKUP(orders[[#This Row],[Customer ID]],'Customer Info'!$A:$I,4,FALSE))</f>
        <v>+1 (832) 733-7027</v>
      </c>
      <c r="N905" t="str">
        <f>VLOOKUP(orders[[#This Row],[Customer ID]],'Customer Info'!$A:$I,5,FALSE)</f>
        <v>27430 Fairfield Parkway</v>
      </c>
      <c r="O905" t="str">
        <f>VLOOKUP(orders[[#This Row],[Customer ID]],'Customer Info'!$A:$I,6,FALSE)</f>
        <v>Houston</v>
      </c>
      <c r="P905" t="str">
        <f>VLOOKUP(orders[[#This Row],[Customer ID]],'Customer Info'!$A:$I,7,FALSE)</f>
        <v>United States</v>
      </c>
      <c r="Q905">
        <f>VLOOKUP(orders[[#This Row],[Customer ID]],'Customer Info'!$A:$I,8,FALSE)</f>
        <v>77070</v>
      </c>
      <c r="R905" s="2" t="str">
        <f>VLOOKUP(orders[[#This Row],[Customer ID]],'Customer Info'!$A:$I,9,FALSE)</f>
        <v>Yes</v>
      </c>
    </row>
    <row r="906" spans="1:18" x14ac:dyDescent="0.2">
      <c r="A906" s="1" t="s">
        <v>1746</v>
      </c>
      <c r="B906" s="3">
        <v>43640</v>
      </c>
      <c r="C906" t="s">
        <v>1747</v>
      </c>
      <c r="D906" t="s">
        <v>117</v>
      </c>
      <c r="E906">
        <v>5</v>
      </c>
      <c r="F906" s="1" t="s">
        <v>6200</v>
      </c>
      <c r="G906" t="s">
        <v>6197</v>
      </c>
      <c r="H906">
        <v>2.5</v>
      </c>
      <c r="I906">
        <v>31.624999999999996</v>
      </c>
      <c r="J906" s="2">
        <v>158.12499999999997</v>
      </c>
      <c r="K906" t="str">
        <f>VLOOKUP(orders[[#This Row],[Customer ID]],'Customer Info'!$A:$I,2,FALSE)</f>
        <v>Hall Ranner</v>
      </c>
      <c r="L906" t="str">
        <f>IF(VLOOKUP(orders[[#This Row],[Customer ID]],'Customer Info'!$A:$I,3,FALSE)=0, "N/A", VLOOKUP(orders[[#This Row],[Customer ID]],'Customer Info'!$A:$I,3,FALSE))</f>
        <v>hrannerp2@omniture.com</v>
      </c>
      <c r="M906" t="str">
        <f>IF(VLOOKUP(orders[[#This Row],[Customer ID]],'Customer Info'!$A:$I,4,FALSE)=0, "N/A", VLOOKUP(orders[[#This Row],[Customer ID]],'Customer Info'!$A:$I,4,FALSE))</f>
        <v>+1 (513) 635-0251</v>
      </c>
      <c r="N906" t="str">
        <f>VLOOKUP(orders[[#This Row],[Customer ID]],'Customer Info'!$A:$I,5,FALSE)</f>
        <v>51 Sunfield Crossing</v>
      </c>
      <c r="O906" t="str">
        <f>VLOOKUP(orders[[#This Row],[Customer ID]],'Customer Info'!$A:$I,6,FALSE)</f>
        <v>Cincinnati</v>
      </c>
      <c r="P906" t="str">
        <f>VLOOKUP(orders[[#This Row],[Customer ID]],'Customer Info'!$A:$I,7,FALSE)</f>
        <v>United States</v>
      </c>
      <c r="Q906">
        <f>VLOOKUP(orders[[#This Row],[Customer ID]],'Customer Info'!$A:$I,8,FALSE)</f>
        <v>45249</v>
      </c>
      <c r="R906" s="2" t="str">
        <f>VLOOKUP(orders[[#This Row],[Customer ID]],'Customer Info'!$A:$I,9,FALSE)</f>
        <v>No</v>
      </c>
    </row>
    <row r="907" spans="1:18" x14ac:dyDescent="0.2">
      <c r="A907" s="1" t="s">
        <v>1748</v>
      </c>
      <c r="B907" s="3">
        <v>43905</v>
      </c>
      <c r="C907" t="s">
        <v>1749</v>
      </c>
      <c r="D907" t="s">
        <v>83</v>
      </c>
      <c r="E907">
        <v>2</v>
      </c>
      <c r="F907" s="1" t="s">
        <v>6201</v>
      </c>
      <c r="G907" t="s">
        <v>6197</v>
      </c>
      <c r="H907">
        <v>0.5</v>
      </c>
      <c r="I907">
        <v>8.73</v>
      </c>
      <c r="J907" s="2">
        <v>17.46</v>
      </c>
      <c r="K907" t="str">
        <f>VLOOKUP(orders[[#This Row],[Customer ID]],'Customer Info'!$A:$I,2,FALSE)</f>
        <v>Berkly Imrie</v>
      </c>
      <c r="L907" t="str">
        <f>IF(VLOOKUP(orders[[#This Row],[Customer ID]],'Customer Info'!$A:$I,3,FALSE)=0, "N/A", VLOOKUP(orders[[#This Row],[Customer ID]],'Customer Info'!$A:$I,3,FALSE))</f>
        <v>bimriep3@addtoany.com</v>
      </c>
      <c r="M907" t="str">
        <f>IF(VLOOKUP(orders[[#This Row],[Customer ID]],'Customer Info'!$A:$I,4,FALSE)=0, "N/A", VLOOKUP(orders[[#This Row],[Customer ID]],'Customer Info'!$A:$I,4,FALSE))</f>
        <v>+1 (559) 761-5288</v>
      </c>
      <c r="N907" t="str">
        <f>VLOOKUP(orders[[#This Row],[Customer ID]],'Customer Info'!$A:$I,5,FALSE)</f>
        <v>1815 Annamark Way</v>
      </c>
      <c r="O907" t="str">
        <f>VLOOKUP(orders[[#This Row],[Customer ID]],'Customer Info'!$A:$I,6,FALSE)</f>
        <v>Fresno</v>
      </c>
      <c r="P907" t="str">
        <f>VLOOKUP(orders[[#This Row],[Customer ID]],'Customer Info'!$A:$I,7,FALSE)</f>
        <v>United States</v>
      </c>
      <c r="Q907">
        <f>VLOOKUP(orders[[#This Row],[Customer ID]],'Customer Info'!$A:$I,8,FALSE)</f>
        <v>93704</v>
      </c>
      <c r="R907" s="2" t="str">
        <f>VLOOKUP(orders[[#This Row],[Customer ID]],'Customer Info'!$A:$I,9,FALSE)</f>
        <v>No</v>
      </c>
    </row>
    <row r="908" spans="1:18" x14ac:dyDescent="0.2">
      <c r="A908" s="1" t="s">
        <v>1750</v>
      </c>
      <c r="B908" s="3">
        <v>44463</v>
      </c>
      <c r="C908" t="s">
        <v>1751</v>
      </c>
      <c r="D908" t="s">
        <v>209</v>
      </c>
      <c r="E908">
        <v>5</v>
      </c>
      <c r="F908" s="1" t="s">
        <v>6198</v>
      </c>
      <c r="G908" t="s">
        <v>6199</v>
      </c>
      <c r="H908">
        <v>2.5</v>
      </c>
      <c r="I908">
        <v>29.784999999999997</v>
      </c>
      <c r="J908" s="2">
        <v>148.92499999999998</v>
      </c>
      <c r="K908" t="str">
        <f>VLOOKUP(orders[[#This Row],[Customer ID]],'Customer Info'!$A:$I,2,FALSE)</f>
        <v>Dorey Sopper</v>
      </c>
      <c r="L908" t="str">
        <f>IF(VLOOKUP(orders[[#This Row],[Customer ID]],'Customer Info'!$A:$I,3,FALSE)=0, "N/A", VLOOKUP(orders[[#This Row],[Customer ID]],'Customer Info'!$A:$I,3,FALSE))</f>
        <v>dsopperp4@eventbrite.com</v>
      </c>
      <c r="M908" t="str">
        <f>IF(VLOOKUP(orders[[#This Row],[Customer ID]],'Customer Info'!$A:$I,4,FALSE)=0, "N/A", VLOOKUP(orders[[#This Row],[Customer ID]],'Customer Info'!$A:$I,4,FALSE))</f>
        <v>+1 (612) 870-1604</v>
      </c>
      <c r="N908" t="str">
        <f>VLOOKUP(orders[[#This Row],[Customer ID]],'Customer Info'!$A:$I,5,FALSE)</f>
        <v>0244 Northfield Place</v>
      </c>
      <c r="O908" t="str">
        <f>VLOOKUP(orders[[#This Row],[Customer ID]],'Customer Info'!$A:$I,6,FALSE)</f>
        <v>Saint Paul</v>
      </c>
      <c r="P908" t="str">
        <f>VLOOKUP(orders[[#This Row],[Customer ID]],'Customer Info'!$A:$I,7,FALSE)</f>
        <v>United States</v>
      </c>
      <c r="Q908">
        <f>VLOOKUP(orders[[#This Row],[Customer ID]],'Customer Info'!$A:$I,8,FALSE)</f>
        <v>55123</v>
      </c>
      <c r="R908" s="2" t="str">
        <f>VLOOKUP(orders[[#This Row],[Customer ID]],'Customer Info'!$A:$I,9,FALSE)</f>
        <v>No</v>
      </c>
    </row>
    <row r="909" spans="1:18" x14ac:dyDescent="0.2">
      <c r="A909" s="1" t="s">
        <v>1752</v>
      </c>
      <c r="B909" s="3">
        <v>43560</v>
      </c>
      <c r="C909" t="s">
        <v>1753</v>
      </c>
      <c r="D909" t="s">
        <v>72</v>
      </c>
      <c r="E909">
        <v>6</v>
      </c>
      <c r="F909" s="1" t="s">
        <v>6198</v>
      </c>
      <c r="G909" t="s">
        <v>6197</v>
      </c>
      <c r="H909">
        <v>0.5</v>
      </c>
      <c r="I909">
        <v>6.75</v>
      </c>
      <c r="J909" s="2">
        <v>40.5</v>
      </c>
      <c r="K909" t="str">
        <f>VLOOKUP(orders[[#This Row],[Customer ID]],'Customer Info'!$A:$I,2,FALSE)</f>
        <v>Darcy Lochran</v>
      </c>
      <c r="L909" t="str">
        <f>IF(VLOOKUP(orders[[#This Row],[Customer ID]],'Customer Info'!$A:$I,3,FALSE)=0, "N/A", VLOOKUP(orders[[#This Row],[Customer ID]],'Customer Info'!$A:$I,3,FALSE))</f>
        <v>N/A</v>
      </c>
      <c r="M909" t="str">
        <f>IF(VLOOKUP(orders[[#This Row],[Customer ID]],'Customer Info'!$A:$I,4,FALSE)=0, "N/A", VLOOKUP(orders[[#This Row],[Customer ID]],'Customer Info'!$A:$I,4,FALSE))</f>
        <v>+1 (915) 776-4578</v>
      </c>
      <c r="N909" t="str">
        <f>VLOOKUP(orders[[#This Row],[Customer ID]],'Customer Info'!$A:$I,5,FALSE)</f>
        <v>7464 Nobel Way</v>
      </c>
      <c r="O909" t="str">
        <f>VLOOKUP(orders[[#This Row],[Customer ID]],'Customer Info'!$A:$I,6,FALSE)</f>
        <v>El Paso</v>
      </c>
      <c r="P909" t="str">
        <f>VLOOKUP(orders[[#This Row],[Customer ID]],'Customer Info'!$A:$I,7,FALSE)</f>
        <v>United States</v>
      </c>
      <c r="Q909">
        <f>VLOOKUP(orders[[#This Row],[Customer ID]],'Customer Info'!$A:$I,8,FALSE)</f>
        <v>88519</v>
      </c>
      <c r="R909" s="2" t="str">
        <f>VLOOKUP(orders[[#This Row],[Customer ID]],'Customer Info'!$A:$I,9,FALSE)</f>
        <v>Yes</v>
      </c>
    </row>
    <row r="910" spans="1:18" x14ac:dyDescent="0.2">
      <c r="A910" s="1" t="s">
        <v>1754</v>
      </c>
      <c r="B910" s="3">
        <v>44588</v>
      </c>
      <c r="C910" t="s">
        <v>1755</v>
      </c>
      <c r="D910" t="s">
        <v>72</v>
      </c>
      <c r="E910">
        <v>4</v>
      </c>
      <c r="F910" s="1" t="s">
        <v>6198</v>
      </c>
      <c r="G910" t="s">
        <v>6197</v>
      </c>
      <c r="H910">
        <v>0.5</v>
      </c>
      <c r="I910">
        <v>6.75</v>
      </c>
      <c r="J910" s="2">
        <v>27</v>
      </c>
      <c r="K910" t="str">
        <f>VLOOKUP(orders[[#This Row],[Customer ID]],'Customer Info'!$A:$I,2,FALSE)</f>
        <v>Lauritz Ledgley</v>
      </c>
      <c r="L910" t="str">
        <f>IF(VLOOKUP(orders[[#This Row],[Customer ID]],'Customer Info'!$A:$I,3,FALSE)=0, "N/A", VLOOKUP(orders[[#This Row],[Customer ID]],'Customer Info'!$A:$I,3,FALSE))</f>
        <v>lledgleyp6@de.vu</v>
      </c>
      <c r="M910" t="str">
        <f>IF(VLOOKUP(orders[[#This Row],[Customer ID]],'Customer Info'!$A:$I,4,FALSE)=0, "N/A", VLOOKUP(orders[[#This Row],[Customer ID]],'Customer Info'!$A:$I,4,FALSE))</f>
        <v>+1 (515) 261-2295</v>
      </c>
      <c r="N910" t="str">
        <f>VLOOKUP(orders[[#This Row],[Customer ID]],'Customer Info'!$A:$I,5,FALSE)</f>
        <v>99138 Waywood Junction</v>
      </c>
      <c r="O910" t="str">
        <f>VLOOKUP(orders[[#This Row],[Customer ID]],'Customer Info'!$A:$I,6,FALSE)</f>
        <v>Des Moines</v>
      </c>
      <c r="P910" t="str">
        <f>VLOOKUP(orders[[#This Row],[Customer ID]],'Customer Info'!$A:$I,7,FALSE)</f>
        <v>United States</v>
      </c>
      <c r="Q910">
        <f>VLOOKUP(orders[[#This Row],[Customer ID]],'Customer Info'!$A:$I,8,FALSE)</f>
        <v>50981</v>
      </c>
      <c r="R910" s="2" t="str">
        <f>VLOOKUP(orders[[#This Row],[Customer ID]],'Customer Info'!$A:$I,9,FALSE)</f>
        <v>Yes</v>
      </c>
    </row>
    <row r="911" spans="1:18" x14ac:dyDescent="0.2">
      <c r="A911" s="1" t="s">
        <v>1756</v>
      </c>
      <c r="B911" s="3">
        <v>44449</v>
      </c>
      <c r="C911" t="s">
        <v>1757</v>
      </c>
      <c r="D911" t="s">
        <v>18</v>
      </c>
      <c r="E911">
        <v>3</v>
      </c>
      <c r="F911" s="1" t="s">
        <v>6201</v>
      </c>
      <c r="G911" t="s">
        <v>6202</v>
      </c>
      <c r="H911">
        <v>1</v>
      </c>
      <c r="I911">
        <v>12.95</v>
      </c>
      <c r="J911" s="2">
        <v>38.849999999999994</v>
      </c>
      <c r="K911" t="str">
        <f>VLOOKUP(orders[[#This Row],[Customer ID]],'Customer Info'!$A:$I,2,FALSE)</f>
        <v>Tawnya Menary</v>
      </c>
      <c r="L911" t="str">
        <f>IF(VLOOKUP(orders[[#This Row],[Customer ID]],'Customer Info'!$A:$I,3,FALSE)=0, "N/A", VLOOKUP(orders[[#This Row],[Customer ID]],'Customer Info'!$A:$I,3,FALSE))</f>
        <v>tmenaryp7@phoca.cz</v>
      </c>
      <c r="M911" t="str">
        <f>IF(VLOOKUP(orders[[#This Row],[Customer ID]],'Customer Info'!$A:$I,4,FALSE)=0, "N/A", VLOOKUP(orders[[#This Row],[Customer ID]],'Customer Info'!$A:$I,4,FALSE))</f>
        <v>+1 (971) 467-6353</v>
      </c>
      <c r="N911" t="str">
        <f>VLOOKUP(orders[[#This Row],[Customer ID]],'Customer Info'!$A:$I,5,FALSE)</f>
        <v>5546 Kensington Hill</v>
      </c>
      <c r="O911" t="str">
        <f>VLOOKUP(orders[[#This Row],[Customer ID]],'Customer Info'!$A:$I,6,FALSE)</f>
        <v>Portland</v>
      </c>
      <c r="P911" t="str">
        <f>VLOOKUP(orders[[#This Row],[Customer ID]],'Customer Info'!$A:$I,7,FALSE)</f>
        <v>United States</v>
      </c>
      <c r="Q911">
        <f>VLOOKUP(orders[[#This Row],[Customer ID]],'Customer Info'!$A:$I,8,FALSE)</f>
        <v>97240</v>
      </c>
      <c r="R911" s="2" t="str">
        <f>VLOOKUP(orders[[#This Row],[Customer ID]],'Customer Info'!$A:$I,9,FALSE)</f>
        <v>No</v>
      </c>
    </row>
    <row r="912" spans="1:18" x14ac:dyDescent="0.2">
      <c r="A912" s="1" t="s">
        <v>1758</v>
      </c>
      <c r="B912" s="3">
        <v>43836</v>
      </c>
      <c r="C912" t="s">
        <v>1759</v>
      </c>
      <c r="D912" t="s">
        <v>194</v>
      </c>
      <c r="E912">
        <v>5</v>
      </c>
      <c r="F912" s="1" t="s">
        <v>6196</v>
      </c>
      <c r="G912" t="s">
        <v>6199</v>
      </c>
      <c r="H912">
        <v>1</v>
      </c>
      <c r="I912">
        <v>11.95</v>
      </c>
      <c r="J912" s="2">
        <v>59.75</v>
      </c>
      <c r="K912" t="str">
        <f>VLOOKUP(orders[[#This Row],[Customer ID]],'Customer Info'!$A:$I,2,FALSE)</f>
        <v>Gustaf Ciccotti</v>
      </c>
      <c r="L912" t="str">
        <f>IF(VLOOKUP(orders[[#This Row],[Customer ID]],'Customer Info'!$A:$I,3,FALSE)=0, "N/A", VLOOKUP(orders[[#This Row],[Customer ID]],'Customer Info'!$A:$I,3,FALSE))</f>
        <v>gciccottip8@so-net.ne.jp</v>
      </c>
      <c r="M912" t="str">
        <f>IF(VLOOKUP(orders[[#This Row],[Customer ID]],'Customer Info'!$A:$I,4,FALSE)=0, "N/A", VLOOKUP(orders[[#This Row],[Customer ID]],'Customer Info'!$A:$I,4,FALSE))</f>
        <v>+1 (832) 392-5010</v>
      </c>
      <c r="N912" t="str">
        <f>VLOOKUP(orders[[#This Row],[Customer ID]],'Customer Info'!$A:$I,5,FALSE)</f>
        <v>94417 Boyd Trail</v>
      </c>
      <c r="O912" t="str">
        <f>VLOOKUP(orders[[#This Row],[Customer ID]],'Customer Info'!$A:$I,6,FALSE)</f>
        <v>Houston</v>
      </c>
      <c r="P912" t="str">
        <f>VLOOKUP(orders[[#This Row],[Customer ID]],'Customer Info'!$A:$I,7,FALSE)</f>
        <v>United States</v>
      </c>
      <c r="Q912">
        <f>VLOOKUP(orders[[#This Row],[Customer ID]],'Customer Info'!$A:$I,8,FALSE)</f>
        <v>77070</v>
      </c>
      <c r="R912" s="2" t="str">
        <f>VLOOKUP(orders[[#This Row],[Customer ID]],'Customer Info'!$A:$I,9,FALSE)</f>
        <v>No</v>
      </c>
    </row>
    <row r="913" spans="1:18" x14ac:dyDescent="0.2">
      <c r="A913" s="1" t="s">
        <v>1760</v>
      </c>
      <c r="B913" s="3">
        <v>44635</v>
      </c>
      <c r="C913" t="s">
        <v>1761</v>
      </c>
      <c r="D913" t="s">
        <v>187</v>
      </c>
      <c r="E913">
        <v>3</v>
      </c>
      <c r="F913" s="1" t="s">
        <v>6196</v>
      </c>
      <c r="G913" t="s">
        <v>6199</v>
      </c>
      <c r="H913">
        <v>0.2</v>
      </c>
      <c r="I913">
        <v>3.5849999999999995</v>
      </c>
      <c r="J913" s="2">
        <v>10.754999999999999</v>
      </c>
      <c r="K913" t="str">
        <f>VLOOKUP(orders[[#This Row],[Customer ID]],'Customer Info'!$A:$I,2,FALSE)</f>
        <v>Bobbe Renner</v>
      </c>
      <c r="L913" t="str">
        <f>IF(VLOOKUP(orders[[#This Row],[Customer ID]],'Customer Info'!$A:$I,3,FALSE)=0, "N/A", VLOOKUP(orders[[#This Row],[Customer ID]],'Customer Info'!$A:$I,3,FALSE))</f>
        <v>N/A</v>
      </c>
      <c r="M913" t="str">
        <f>IF(VLOOKUP(orders[[#This Row],[Customer ID]],'Customer Info'!$A:$I,4,FALSE)=0, "N/A", VLOOKUP(orders[[#This Row],[Customer ID]],'Customer Info'!$A:$I,4,FALSE))</f>
        <v>+1 (919) 456-9860</v>
      </c>
      <c r="N913" t="str">
        <f>VLOOKUP(orders[[#This Row],[Customer ID]],'Customer Info'!$A:$I,5,FALSE)</f>
        <v>9 Westerfield Place</v>
      </c>
      <c r="O913" t="str">
        <f>VLOOKUP(orders[[#This Row],[Customer ID]],'Customer Info'!$A:$I,6,FALSE)</f>
        <v>Durham</v>
      </c>
      <c r="P913" t="str">
        <f>VLOOKUP(orders[[#This Row],[Customer ID]],'Customer Info'!$A:$I,7,FALSE)</f>
        <v>United States</v>
      </c>
      <c r="Q913">
        <f>VLOOKUP(orders[[#This Row],[Customer ID]],'Customer Info'!$A:$I,8,FALSE)</f>
        <v>27705</v>
      </c>
      <c r="R913" s="2" t="str">
        <f>VLOOKUP(orders[[#This Row],[Customer ID]],'Customer Info'!$A:$I,9,FALSE)</f>
        <v>No</v>
      </c>
    </row>
    <row r="914" spans="1:18" x14ac:dyDescent="0.2">
      <c r="A914" s="1" t="s">
        <v>1762</v>
      </c>
      <c r="B914" s="3">
        <v>44447</v>
      </c>
      <c r="C914" t="s">
        <v>1763</v>
      </c>
      <c r="D914" t="s">
        <v>123</v>
      </c>
      <c r="E914">
        <v>4</v>
      </c>
      <c r="F914" s="1" t="s">
        <v>6198</v>
      </c>
      <c r="G914" t="s">
        <v>6202</v>
      </c>
      <c r="H914">
        <v>2.5</v>
      </c>
      <c r="I914">
        <v>22.884999999999998</v>
      </c>
      <c r="J914" s="2">
        <v>91.539999999999992</v>
      </c>
      <c r="K914" t="str">
        <f>VLOOKUP(orders[[#This Row],[Customer ID]],'Customer Info'!$A:$I,2,FALSE)</f>
        <v>Wilton Jallin</v>
      </c>
      <c r="L914" t="str">
        <f>IF(VLOOKUP(orders[[#This Row],[Customer ID]],'Customer Info'!$A:$I,3,FALSE)=0, "N/A", VLOOKUP(orders[[#This Row],[Customer ID]],'Customer Info'!$A:$I,3,FALSE))</f>
        <v>wjallinpa@pcworld.com</v>
      </c>
      <c r="M914" t="str">
        <f>IF(VLOOKUP(orders[[#This Row],[Customer ID]],'Customer Info'!$A:$I,4,FALSE)=0, "N/A", VLOOKUP(orders[[#This Row],[Customer ID]],'Customer Info'!$A:$I,4,FALSE))</f>
        <v>+1 (617) 201-1702</v>
      </c>
      <c r="N914" t="str">
        <f>VLOOKUP(orders[[#This Row],[Customer ID]],'Customer Info'!$A:$I,5,FALSE)</f>
        <v>6511 Haas Road</v>
      </c>
      <c r="O914" t="str">
        <f>VLOOKUP(orders[[#This Row],[Customer ID]],'Customer Info'!$A:$I,6,FALSE)</f>
        <v>Boston</v>
      </c>
      <c r="P914" t="str">
        <f>VLOOKUP(orders[[#This Row],[Customer ID]],'Customer Info'!$A:$I,7,FALSE)</f>
        <v>United States</v>
      </c>
      <c r="Q914">
        <f>VLOOKUP(orders[[#This Row],[Customer ID]],'Customer Info'!$A:$I,8,FALSE)</f>
        <v>2298</v>
      </c>
      <c r="R914" s="2" t="str">
        <f>VLOOKUP(orders[[#This Row],[Customer ID]],'Customer Info'!$A:$I,9,FALSE)</f>
        <v>No</v>
      </c>
    </row>
    <row r="915" spans="1:18" x14ac:dyDescent="0.2">
      <c r="A915" s="1" t="s">
        <v>1764</v>
      </c>
      <c r="B915" s="3">
        <v>44511</v>
      </c>
      <c r="C915" t="s">
        <v>1765</v>
      </c>
      <c r="D915" t="s">
        <v>66</v>
      </c>
      <c r="E915">
        <v>4</v>
      </c>
      <c r="F915" s="1" t="s">
        <v>6198</v>
      </c>
      <c r="G915" t="s">
        <v>6197</v>
      </c>
      <c r="H915">
        <v>1</v>
      </c>
      <c r="I915">
        <v>11.25</v>
      </c>
      <c r="J915" s="2">
        <v>45</v>
      </c>
      <c r="K915" t="str">
        <f>VLOOKUP(orders[[#This Row],[Customer ID]],'Customer Info'!$A:$I,2,FALSE)</f>
        <v>Mindy Bogey</v>
      </c>
      <c r="L915" t="str">
        <f>IF(VLOOKUP(orders[[#This Row],[Customer ID]],'Customer Info'!$A:$I,3,FALSE)=0, "N/A", VLOOKUP(orders[[#This Row],[Customer ID]],'Customer Info'!$A:$I,3,FALSE))</f>
        <v>mbogeypb@thetimes.co.uk</v>
      </c>
      <c r="M915" t="str">
        <f>IF(VLOOKUP(orders[[#This Row],[Customer ID]],'Customer Info'!$A:$I,4,FALSE)=0, "N/A", VLOOKUP(orders[[#This Row],[Customer ID]],'Customer Info'!$A:$I,4,FALSE))</f>
        <v>+1 (202) 479-4238</v>
      </c>
      <c r="N915" t="str">
        <f>VLOOKUP(orders[[#This Row],[Customer ID]],'Customer Info'!$A:$I,5,FALSE)</f>
        <v>7791 Westend Point</v>
      </c>
      <c r="O915" t="str">
        <f>VLOOKUP(orders[[#This Row],[Customer ID]],'Customer Info'!$A:$I,6,FALSE)</f>
        <v>Washington</v>
      </c>
      <c r="P915" t="str">
        <f>VLOOKUP(orders[[#This Row],[Customer ID]],'Customer Info'!$A:$I,7,FALSE)</f>
        <v>United States</v>
      </c>
      <c r="Q915">
        <f>VLOOKUP(orders[[#This Row],[Customer ID]],'Customer Info'!$A:$I,8,FALSE)</f>
        <v>20226</v>
      </c>
      <c r="R915" s="2" t="str">
        <f>VLOOKUP(orders[[#This Row],[Customer ID]],'Customer Info'!$A:$I,9,FALSE)</f>
        <v>Yes</v>
      </c>
    </row>
    <row r="916" spans="1:18" x14ac:dyDescent="0.2">
      <c r="A916" s="1" t="s">
        <v>1766</v>
      </c>
      <c r="B916" s="3">
        <v>43726</v>
      </c>
      <c r="C916" t="s">
        <v>1767</v>
      </c>
      <c r="D916" t="s">
        <v>46</v>
      </c>
      <c r="E916">
        <v>6</v>
      </c>
      <c r="F916" s="1" t="s">
        <v>6196</v>
      </c>
      <c r="G916" t="s">
        <v>6197</v>
      </c>
      <c r="H916">
        <v>2.5</v>
      </c>
      <c r="I916">
        <v>22.884999999999998</v>
      </c>
      <c r="J916" s="2">
        <v>137.31</v>
      </c>
      <c r="K916" t="str">
        <f>VLOOKUP(orders[[#This Row],[Customer ID]],'Customer Info'!$A:$I,2,FALSE)</f>
        <v>Paulie Fonzone</v>
      </c>
      <c r="L916" t="str">
        <f>IF(VLOOKUP(orders[[#This Row],[Customer ID]],'Customer Info'!$A:$I,3,FALSE)=0, "N/A", VLOOKUP(orders[[#This Row],[Customer ID]],'Customer Info'!$A:$I,3,FALSE))</f>
        <v>N/A</v>
      </c>
      <c r="M916" t="str">
        <f>IF(VLOOKUP(orders[[#This Row],[Customer ID]],'Customer Info'!$A:$I,4,FALSE)=0, "N/A", VLOOKUP(orders[[#This Row],[Customer ID]],'Customer Info'!$A:$I,4,FALSE))</f>
        <v>+1 (518) 905-1184</v>
      </c>
      <c r="N916" t="str">
        <f>VLOOKUP(orders[[#This Row],[Customer ID]],'Customer Info'!$A:$I,5,FALSE)</f>
        <v>596 Manufacturers Alley</v>
      </c>
      <c r="O916" t="str">
        <f>VLOOKUP(orders[[#This Row],[Customer ID]],'Customer Info'!$A:$I,6,FALSE)</f>
        <v>Albany</v>
      </c>
      <c r="P916" t="str">
        <f>VLOOKUP(orders[[#This Row],[Customer ID]],'Customer Info'!$A:$I,7,FALSE)</f>
        <v>United States</v>
      </c>
      <c r="Q916">
        <f>VLOOKUP(orders[[#This Row],[Customer ID]],'Customer Info'!$A:$I,8,FALSE)</f>
        <v>12205</v>
      </c>
      <c r="R916" s="2" t="str">
        <f>VLOOKUP(orders[[#This Row],[Customer ID]],'Customer Info'!$A:$I,9,FALSE)</f>
        <v>Yes</v>
      </c>
    </row>
    <row r="917" spans="1:18" x14ac:dyDescent="0.2">
      <c r="A917" s="1" t="s">
        <v>1768</v>
      </c>
      <c r="B917" s="3">
        <v>44406</v>
      </c>
      <c r="C917" t="s">
        <v>1769</v>
      </c>
      <c r="D917" t="s">
        <v>72</v>
      </c>
      <c r="E917">
        <v>1</v>
      </c>
      <c r="F917" s="1" t="s">
        <v>6198</v>
      </c>
      <c r="G917" t="s">
        <v>6197</v>
      </c>
      <c r="H917">
        <v>0.5</v>
      </c>
      <c r="I917">
        <v>6.75</v>
      </c>
      <c r="J917" s="2">
        <v>6.75</v>
      </c>
      <c r="K917" t="str">
        <f>VLOOKUP(orders[[#This Row],[Customer ID]],'Customer Info'!$A:$I,2,FALSE)</f>
        <v>Merrile Cobbledick</v>
      </c>
      <c r="L917" t="str">
        <f>IF(VLOOKUP(orders[[#This Row],[Customer ID]],'Customer Info'!$A:$I,3,FALSE)=0, "N/A", VLOOKUP(orders[[#This Row],[Customer ID]],'Customer Info'!$A:$I,3,FALSE))</f>
        <v>mcobbledickpd@ucsd.edu</v>
      </c>
      <c r="M917" t="str">
        <f>IF(VLOOKUP(orders[[#This Row],[Customer ID]],'Customer Info'!$A:$I,4,FALSE)=0, "N/A", VLOOKUP(orders[[#This Row],[Customer ID]],'Customer Info'!$A:$I,4,FALSE))</f>
        <v>+1 (520) 567-8210</v>
      </c>
      <c r="N917" t="str">
        <f>VLOOKUP(orders[[#This Row],[Customer ID]],'Customer Info'!$A:$I,5,FALSE)</f>
        <v>949 Nobel Plaza</v>
      </c>
      <c r="O917" t="str">
        <f>VLOOKUP(orders[[#This Row],[Customer ID]],'Customer Info'!$A:$I,6,FALSE)</f>
        <v>Tucson</v>
      </c>
      <c r="P917" t="str">
        <f>VLOOKUP(orders[[#This Row],[Customer ID]],'Customer Info'!$A:$I,7,FALSE)</f>
        <v>United States</v>
      </c>
      <c r="Q917">
        <f>VLOOKUP(orders[[#This Row],[Customer ID]],'Customer Info'!$A:$I,8,FALSE)</f>
        <v>85732</v>
      </c>
      <c r="R917" s="2" t="str">
        <f>VLOOKUP(orders[[#This Row],[Customer ID]],'Customer Info'!$A:$I,9,FALSE)</f>
        <v>No</v>
      </c>
    </row>
    <row r="918" spans="1:18" x14ac:dyDescent="0.2">
      <c r="A918" s="1" t="s">
        <v>1770</v>
      </c>
      <c r="B918" s="3">
        <v>44640</v>
      </c>
      <c r="C918" t="s">
        <v>1771</v>
      </c>
      <c r="D918" t="s">
        <v>66</v>
      </c>
      <c r="E918">
        <v>4</v>
      </c>
      <c r="F918" s="1" t="s">
        <v>6198</v>
      </c>
      <c r="G918" t="s">
        <v>6197</v>
      </c>
      <c r="H918">
        <v>1</v>
      </c>
      <c r="I918">
        <v>11.25</v>
      </c>
      <c r="J918" s="2">
        <v>45</v>
      </c>
      <c r="K918" t="str">
        <f>VLOOKUP(orders[[#This Row],[Customer ID]],'Customer Info'!$A:$I,2,FALSE)</f>
        <v>Antonius Lewry</v>
      </c>
      <c r="L918" t="str">
        <f>IF(VLOOKUP(orders[[#This Row],[Customer ID]],'Customer Info'!$A:$I,3,FALSE)=0, "N/A", VLOOKUP(orders[[#This Row],[Customer ID]],'Customer Info'!$A:$I,3,FALSE))</f>
        <v>alewrype@whitehouse.gov</v>
      </c>
      <c r="M918" t="str">
        <f>IF(VLOOKUP(orders[[#This Row],[Customer ID]],'Customer Info'!$A:$I,4,FALSE)=0, "N/A", VLOOKUP(orders[[#This Row],[Customer ID]],'Customer Info'!$A:$I,4,FALSE))</f>
        <v>+1 (334) 368-9435</v>
      </c>
      <c r="N918" t="str">
        <f>VLOOKUP(orders[[#This Row],[Customer ID]],'Customer Info'!$A:$I,5,FALSE)</f>
        <v>86 Pine View Pass</v>
      </c>
      <c r="O918" t="str">
        <f>VLOOKUP(orders[[#This Row],[Customer ID]],'Customer Info'!$A:$I,6,FALSE)</f>
        <v>Montgomery</v>
      </c>
      <c r="P918" t="str">
        <f>VLOOKUP(orders[[#This Row],[Customer ID]],'Customer Info'!$A:$I,7,FALSE)</f>
        <v>United States</v>
      </c>
      <c r="Q918">
        <f>VLOOKUP(orders[[#This Row],[Customer ID]],'Customer Info'!$A:$I,8,FALSE)</f>
        <v>36195</v>
      </c>
      <c r="R918" s="2" t="str">
        <f>VLOOKUP(orders[[#This Row],[Customer ID]],'Customer Info'!$A:$I,9,FALSE)</f>
        <v>No</v>
      </c>
    </row>
    <row r="919" spans="1:18" x14ac:dyDescent="0.2">
      <c r="A919" s="1" t="s">
        <v>1772</v>
      </c>
      <c r="B919" s="3">
        <v>43955</v>
      </c>
      <c r="C919" t="s">
        <v>1773</v>
      </c>
      <c r="D919" t="s">
        <v>535</v>
      </c>
      <c r="E919">
        <v>3</v>
      </c>
      <c r="F919" s="1" t="s">
        <v>6200</v>
      </c>
      <c r="G919" t="s">
        <v>6202</v>
      </c>
      <c r="H919">
        <v>2.5</v>
      </c>
      <c r="I919">
        <v>27.945</v>
      </c>
      <c r="J919" s="2">
        <v>83.835000000000008</v>
      </c>
      <c r="K919" t="str">
        <f>VLOOKUP(orders[[#This Row],[Customer ID]],'Customer Info'!$A:$I,2,FALSE)</f>
        <v>Isis Hessel</v>
      </c>
      <c r="L919" t="str">
        <f>IF(VLOOKUP(orders[[#This Row],[Customer ID]],'Customer Info'!$A:$I,3,FALSE)=0, "N/A", VLOOKUP(orders[[#This Row],[Customer ID]],'Customer Info'!$A:$I,3,FALSE))</f>
        <v>ihesselpf@ox.ac.uk</v>
      </c>
      <c r="M919" t="str">
        <f>IF(VLOOKUP(orders[[#This Row],[Customer ID]],'Customer Info'!$A:$I,4,FALSE)=0, "N/A", VLOOKUP(orders[[#This Row],[Customer ID]],'Customer Info'!$A:$I,4,FALSE))</f>
        <v>+1 (907) 873-3538</v>
      </c>
      <c r="N919" t="str">
        <f>VLOOKUP(orders[[#This Row],[Customer ID]],'Customer Info'!$A:$I,5,FALSE)</f>
        <v>2900 Pennsylvania Court</v>
      </c>
      <c r="O919" t="str">
        <f>VLOOKUP(orders[[#This Row],[Customer ID]],'Customer Info'!$A:$I,6,FALSE)</f>
        <v>Fairbanks</v>
      </c>
      <c r="P919" t="str">
        <f>VLOOKUP(orders[[#This Row],[Customer ID]],'Customer Info'!$A:$I,7,FALSE)</f>
        <v>United States</v>
      </c>
      <c r="Q919">
        <f>VLOOKUP(orders[[#This Row],[Customer ID]],'Customer Info'!$A:$I,8,FALSE)</f>
        <v>99709</v>
      </c>
      <c r="R919" s="2" t="str">
        <f>VLOOKUP(orders[[#This Row],[Customer ID]],'Customer Info'!$A:$I,9,FALSE)</f>
        <v>Yes</v>
      </c>
    </row>
    <row r="920" spans="1:18" x14ac:dyDescent="0.2">
      <c r="A920" s="1" t="s">
        <v>1774</v>
      </c>
      <c r="B920" s="3">
        <v>44291</v>
      </c>
      <c r="C920" t="s">
        <v>1775</v>
      </c>
      <c r="D920" t="s">
        <v>56</v>
      </c>
      <c r="E920">
        <v>1</v>
      </c>
      <c r="F920" s="1" t="s">
        <v>6200</v>
      </c>
      <c r="G920" t="s">
        <v>6202</v>
      </c>
      <c r="H920">
        <v>0.2</v>
      </c>
      <c r="I920">
        <v>3.645</v>
      </c>
      <c r="J920" s="2">
        <v>3.645</v>
      </c>
      <c r="K920" t="str">
        <f>VLOOKUP(orders[[#This Row],[Customer ID]],'Customer Info'!$A:$I,2,FALSE)</f>
        <v>Harland Trematick</v>
      </c>
      <c r="L920" t="str">
        <f>IF(VLOOKUP(orders[[#This Row],[Customer ID]],'Customer Info'!$A:$I,3,FALSE)=0, "N/A", VLOOKUP(orders[[#This Row],[Customer ID]],'Customer Info'!$A:$I,3,FALSE))</f>
        <v>N/A</v>
      </c>
      <c r="M920" t="str">
        <f>IF(VLOOKUP(orders[[#This Row],[Customer ID]],'Customer Info'!$A:$I,4,FALSE)=0, "N/A", VLOOKUP(orders[[#This Row],[Customer ID]],'Customer Info'!$A:$I,4,FALSE))</f>
        <v>N/A</v>
      </c>
      <c r="N920" t="str">
        <f>VLOOKUP(orders[[#This Row],[Customer ID]],'Customer Info'!$A:$I,5,FALSE)</f>
        <v>1235 Shopko Point</v>
      </c>
      <c r="O920" t="str">
        <f>VLOOKUP(orders[[#This Row],[Customer ID]],'Customer Info'!$A:$I,6,FALSE)</f>
        <v>Monasterevin</v>
      </c>
      <c r="P920" t="str">
        <f>VLOOKUP(orders[[#This Row],[Customer ID]],'Customer Info'!$A:$I,7,FALSE)</f>
        <v>Ireland</v>
      </c>
      <c r="Q920" t="str">
        <f>VLOOKUP(orders[[#This Row],[Customer ID]],'Customer Info'!$A:$I,8,FALSE)</f>
        <v>W34</v>
      </c>
      <c r="R920" s="2" t="str">
        <f>VLOOKUP(orders[[#This Row],[Customer ID]],'Customer Info'!$A:$I,9,FALSE)</f>
        <v>Yes</v>
      </c>
    </row>
    <row r="921" spans="1:18" x14ac:dyDescent="0.2">
      <c r="A921" s="1" t="s">
        <v>1776</v>
      </c>
      <c r="B921" s="3">
        <v>44573</v>
      </c>
      <c r="C921" t="s">
        <v>1777</v>
      </c>
      <c r="D921" t="s">
        <v>72</v>
      </c>
      <c r="E921">
        <v>1</v>
      </c>
      <c r="F921" s="1" t="s">
        <v>6198</v>
      </c>
      <c r="G921" t="s">
        <v>6197</v>
      </c>
      <c r="H921">
        <v>0.5</v>
      </c>
      <c r="I921">
        <v>6.75</v>
      </c>
      <c r="J921" s="2">
        <v>6.75</v>
      </c>
      <c r="K921" t="str">
        <f>VLOOKUP(orders[[#This Row],[Customer ID]],'Customer Info'!$A:$I,2,FALSE)</f>
        <v>Chloris Sorrell</v>
      </c>
      <c r="L921" t="str">
        <f>IF(VLOOKUP(orders[[#This Row],[Customer ID]],'Customer Info'!$A:$I,3,FALSE)=0, "N/A", VLOOKUP(orders[[#This Row],[Customer ID]],'Customer Info'!$A:$I,3,FALSE))</f>
        <v>csorrellph@amazon.com</v>
      </c>
      <c r="M921" t="str">
        <f>IF(VLOOKUP(orders[[#This Row],[Customer ID]],'Customer Info'!$A:$I,4,FALSE)=0, "N/A", VLOOKUP(orders[[#This Row],[Customer ID]],'Customer Info'!$A:$I,4,FALSE))</f>
        <v>+44 (160) 225-1993</v>
      </c>
      <c r="N921" t="str">
        <f>VLOOKUP(orders[[#This Row],[Customer ID]],'Customer Info'!$A:$I,5,FALSE)</f>
        <v>5 Scott Lane</v>
      </c>
      <c r="O921" t="str">
        <f>VLOOKUP(orders[[#This Row],[Customer ID]],'Customer Info'!$A:$I,6,FALSE)</f>
        <v>Norton</v>
      </c>
      <c r="P921" t="str">
        <f>VLOOKUP(orders[[#This Row],[Customer ID]],'Customer Info'!$A:$I,7,FALSE)</f>
        <v>United Kingdom</v>
      </c>
      <c r="Q921" t="str">
        <f>VLOOKUP(orders[[#This Row],[Customer ID]],'Customer Info'!$A:$I,8,FALSE)</f>
        <v>S8</v>
      </c>
      <c r="R921" s="2" t="str">
        <f>VLOOKUP(orders[[#This Row],[Customer ID]],'Customer Info'!$A:$I,9,FALSE)</f>
        <v>No</v>
      </c>
    </row>
    <row r="922" spans="1:18" x14ac:dyDescent="0.2">
      <c r="A922" s="1" t="s">
        <v>1776</v>
      </c>
      <c r="B922" s="3">
        <v>44573</v>
      </c>
      <c r="C922" t="s">
        <v>1777</v>
      </c>
      <c r="D922" t="s">
        <v>21</v>
      </c>
      <c r="E922">
        <v>3</v>
      </c>
      <c r="F922" s="1" t="s">
        <v>6200</v>
      </c>
      <c r="G922" t="s">
        <v>6202</v>
      </c>
      <c r="H922">
        <v>0.5</v>
      </c>
      <c r="I922">
        <v>7.29</v>
      </c>
      <c r="J922" s="2">
        <v>21.87</v>
      </c>
      <c r="K922" t="str">
        <f>VLOOKUP(orders[[#This Row],[Customer ID]],'Customer Info'!$A:$I,2,FALSE)</f>
        <v>Chloris Sorrell</v>
      </c>
      <c r="L922" t="str">
        <f>IF(VLOOKUP(orders[[#This Row],[Customer ID]],'Customer Info'!$A:$I,3,FALSE)=0, "N/A", VLOOKUP(orders[[#This Row],[Customer ID]],'Customer Info'!$A:$I,3,FALSE))</f>
        <v>csorrellph@amazon.com</v>
      </c>
      <c r="M922" t="str">
        <f>IF(VLOOKUP(orders[[#This Row],[Customer ID]],'Customer Info'!$A:$I,4,FALSE)=0, "N/A", VLOOKUP(orders[[#This Row],[Customer ID]],'Customer Info'!$A:$I,4,FALSE))</f>
        <v>+44 (160) 225-1993</v>
      </c>
      <c r="N922" t="str">
        <f>VLOOKUP(orders[[#This Row],[Customer ID]],'Customer Info'!$A:$I,5,FALSE)</f>
        <v>5 Scott Lane</v>
      </c>
      <c r="O922" t="str">
        <f>VLOOKUP(orders[[#This Row],[Customer ID]],'Customer Info'!$A:$I,6,FALSE)</f>
        <v>Norton</v>
      </c>
      <c r="P922" t="str">
        <f>VLOOKUP(orders[[#This Row],[Customer ID]],'Customer Info'!$A:$I,7,FALSE)</f>
        <v>United Kingdom</v>
      </c>
      <c r="Q922" t="str">
        <f>VLOOKUP(orders[[#This Row],[Customer ID]],'Customer Info'!$A:$I,8,FALSE)</f>
        <v>S8</v>
      </c>
      <c r="R922" s="2" t="str">
        <f>VLOOKUP(orders[[#This Row],[Customer ID]],'Customer Info'!$A:$I,9,FALSE)</f>
        <v>No</v>
      </c>
    </row>
    <row r="923" spans="1:18" x14ac:dyDescent="0.2">
      <c r="A923" s="1" t="s">
        <v>1778</v>
      </c>
      <c r="B923" s="3">
        <v>44181</v>
      </c>
      <c r="C923" t="s">
        <v>1779</v>
      </c>
      <c r="D923" t="s">
        <v>106</v>
      </c>
      <c r="E923">
        <v>5</v>
      </c>
      <c r="F923" s="1" t="s">
        <v>6196</v>
      </c>
      <c r="G923" t="s">
        <v>6202</v>
      </c>
      <c r="H923">
        <v>0.2</v>
      </c>
      <c r="I923">
        <v>2.6849999999999996</v>
      </c>
      <c r="J923" s="2">
        <v>13.424999999999997</v>
      </c>
      <c r="K923" t="str">
        <f>VLOOKUP(orders[[#This Row],[Customer ID]],'Customer Info'!$A:$I,2,FALSE)</f>
        <v>Quintina Heavyside</v>
      </c>
      <c r="L923" t="str">
        <f>IF(VLOOKUP(orders[[#This Row],[Customer ID]],'Customer Info'!$A:$I,3,FALSE)=0, "N/A", VLOOKUP(orders[[#This Row],[Customer ID]],'Customer Info'!$A:$I,3,FALSE))</f>
        <v>qheavysidepj@unc.edu</v>
      </c>
      <c r="M923" t="str">
        <f>IF(VLOOKUP(orders[[#This Row],[Customer ID]],'Customer Info'!$A:$I,4,FALSE)=0, "N/A", VLOOKUP(orders[[#This Row],[Customer ID]],'Customer Info'!$A:$I,4,FALSE))</f>
        <v>+1 (859) 572-4305</v>
      </c>
      <c r="N923" t="str">
        <f>VLOOKUP(orders[[#This Row],[Customer ID]],'Customer Info'!$A:$I,5,FALSE)</f>
        <v>7995 Macpherson Drive</v>
      </c>
      <c r="O923" t="str">
        <f>VLOOKUP(orders[[#This Row],[Customer ID]],'Customer Info'!$A:$I,6,FALSE)</f>
        <v>Lexington</v>
      </c>
      <c r="P923" t="str">
        <f>VLOOKUP(orders[[#This Row],[Customer ID]],'Customer Info'!$A:$I,7,FALSE)</f>
        <v>United States</v>
      </c>
      <c r="Q923">
        <f>VLOOKUP(orders[[#This Row],[Customer ID]],'Customer Info'!$A:$I,8,FALSE)</f>
        <v>40515</v>
      </c>
      <c r="R923" s="2" t="str">
        <f>VLOOKUP(orders[[#This Row],[Customer ID]],'Customer Info'!$A:$I,9,FALSE)</f>
        <v>Yes</v>
      </c>
    </row>
    <row r="924" spans="1:18" x14ac:dyDescent="0.2">
      <c r="A924" s="1" t="s">
        <v>1780</v>
      </c>
      <c r="B924" s="3">
        <v>44711</v>
      </c>
      <c r="C924" t="s">
        <v>1781</v>
      </c>
      <c r="D924" t="s">
        <v>40</v>
      </c>
      <c r="E924">
        <v>6</v>
      </c>
      <c r="F924" s="1" t="s">
        <v>6196</v>
      </c>
      <c r="G924" t="s">
        <v>6202</v>
      </c>
      <c r="H924">
        <v>2.5</v>
      </c>
      <c r="I924">
        <v>20.584999999999997</v>
      </c>
      <c r="J924" s="2">
        <v>123.50999999999999</v>
      </c>
      <c r="K924" t="str">
        <f>VLOOKUP(orders[[#This Row],[Customer ID]],'Customer Info'!$A:$I,2,FALSE)</f>
        <v>Hadley Reuven</v>
      </c>
      <c r="L924" t="str">
        <f>IF(VLOOKUP(orders[[#This Row],[Customer ID]],'Customer Info'!$A:$I,3,FALSE)=0, "N/A", VLOOKUP(orders[[#This Row],[Customer ID]],'Customer Info'!$A:$I,3,FALSE))</f>
        <v>hreuvenpk@whitehouse.gov</v>
      </c>
      <c r="M924" t="str">
        <f>IF(VLOOKUP(orders[[#This Row],[Customer ID]],'Customer Info'!$A:$I,4,FALSE)=0, "N/A", VLOOKUP(orders[[#This Row],[Customer ID]],'Customer Info'!$A:$I,4,FALSE))</f>
        <v>+1 (616) 851-0525</v>
      </c>
      <c r="N924" t="str">
        <f>VLOOKUP(orders[[#This Row],[Customer ID]],'Customer Info'!$A:$I,5,FALSE)</f>
        <v>227 Burning Wood Drive</v>
      </c>
      <c r="O924" t="str">
        <f>VLOOKUP(orders[[#This Row],[Customer ID]],'Customer Info'!$A:$I,6,FALSE)</f>
        <v>Grand Rapids</v>
      </c>
      <c r="P924" t="str">
        <f>VLOOKUP(orders[[#This Row],[Customer ID]],'Customer Info'!$A:$I,7,FALSE)</f>
        <v>United States</v>
      </c>
      <c r="Q924">
        <f>VLOOKUP(orders[[#This Row],[Customer ID]],'Customer Info'!$A:$I,8,FALSE)</f>
        <v>49560</v>
      </c>
      <c r="R924" s="2" t="str">
        <f>VLOOKUP(orders[[#This Row],[Customer ID]],'Customer Info'!$A:$I,9,FALSE)</f>
        <v>No</v>
      </c>
    </row>
    <row r="925" spans="1:18" x14ac:dyDescent="0.2">
      <c r="A925" s="1" t="s">
        <v>1782</v>
      </c>
      <c r="B925" s="3">
        <v>44509</v>
      </c>
      <c r="C925" t="s">
        <v>1783</v>
      </c>
      <c r="D925" t="s">
        <v>43</v>
      </c>
      <c r="E925">
        <v>2</v>
      </c>
      <c r="F925" s="1" t="s">
        <v>6201</v>
      </c>
      <c r="G925" t="s">
        <v>6202</v>
      </c>
      <c r="H925">
        <v>0.2</v>
      </c>
      <c r="I925">
        <v>3.8849999999999998</v>
      </c>
      <c r="J925" s="2">
        <v>7.77</v>
      </c>
      <c r="K925" t="str">
        <f>VLOOKUP(orders[[#This Row],[Customer ID]],'Customer Info'!$A:$I,2,FALSE)</f>
        <v>Mitch Attwool</v>
      </c>
      <c r="L925" t="str">
        <f>IF(VLOOKUP(orders[[#This Row],[Customer ID]],'Customer Info'!$A:$I,3,FALSE)=0, "N/A", VLOOKUP(orders[[#This Row],[Customer ID]],'Customer Info'!$A:$I,3,FALSE))</f>
        <v>mattwoolpl@nba.com</v>
      </c>
      <c r="M925" t="str">
        <f>IF(VLOOKUP(orders[[#This Row],[Customer ID]],'Customer Info'!$A:$I,4,FALSE)=0, "N/A", VLOOKUP(orders[[#This Row],[Customer ID]],'Customer Info'!$A:$I,4,FALSE))</f>
        <v>+1 (515) 821-3701</v>
      </c>
      <c r="N925" t="str">
        <f>VLOOKUP(orders[[#This Row],[Customer ID]],'Customer Info'!$A:$I,5,FALSE)</f>
        <v>6229 Dawn Junction</v>
      </c>
      <c r="O925" t="str">
        <f>VLOOKUP(orders[[#This Row],[Customer ID]],'Customer Info'!$A:$I,6,FALSE)</f>
        <v>Des Moines</v>
      </c>
      <c r="P925" t="str">
        <f>VLOOKUP(orders[[#This Row],[Customer ID]],'Customer Info'!$A:$I,7,FALSE)</f>
        <v>United States</v>
      </c>
      <c r="Q925">
        <f>VLOOKUP(orders[[#This Row],[Customer ID]],'Customer Info'!$A:$I,8,FALSE)</f>
        <v>50369</v>
      </c>
      <c r="R925" s="2" t="str">
        <f>VLOOKUP(orders[[#This Row],[Customer ID]],'Customer Info'!$A:$I,9,FALSE)</f>
        <v>No</v>
      </c>
    </row>
    <row r="926" spans="1:18" x14ac:dyDescent="0.2">
      <c r="A926" s="1" t="s">
        <v>1784</v>
      </c>
      <c r="B926" s="3">
        <v>44659</v>
      </c>
      <c r="C926" t="s">
        <v>1785</v>
      </c>
      <c r="D926" t="s">
        <v>66</v>
      </c>
      <c r="E926">
        <v>6</v>
      </c>
      <c r="F926" s="1" t="s">
        <v>6198</v>
      </c>
      <c r="G926" t="s">
        <v>6197</v>
      </c>
      <c r="H926">
        <v>1</v>
      </c>
      <c r="I926">
        <v>11.25</v>
      </c>
      <c r="J926" s="2">
        <v>67.5</v>
      </c>
      <c r="K926" t="str">
        <f>VLOOKUP(orders[[#This Row],[Customer ID]],'Customer Info'!$A:$I,2,FALSE)</f>
        <v>Charin Maplethorp</v>
      </c>
      <c r="L926" t="str">
        <f>IF(VLOOKUP(orders[[#This Row],[Customer ID]],'Customer Info'!$A:$I,3,FALSE)=0, "N/A", VLOOKUP(orders[[#This Row],[Customer ID]],'Customer Info'!$A:$I,3,FALSE))</f>
        <v>N/A</v>
      </c>
      <c r="M926" t="str">
        <f>IF(VLOOKUP(orders[[#This Row],[Customer ID]],'Customer Info'!$A:$I,4,FALSE)=0, "N/A", VLOOKUP(orders[[#This Row],[Customer ID]],'Customer Info'!$A:$I,4,FALSE))</f>
        <v>N/A</v>
      </c>
      <c r="N926" t="str">
        <f>VLOOKUP(orders[[#This Row],[Customer ID]],'Customer Info'!$A:$I,5,FALSE)</f>
        <v>35 Alpine Circle</v>
      </c>
      <c r="O926" t="str">
        <f>VLOOKUP(orders[[#This Row],[Customer ID]],'Customer Info'!$A:$I,6,FALSE)</f>
        <v>Wilmington</v>
      </c>
      <c r="P926" t="str">
        <f>VLOOKUP(orders[[#This Row],[Customer ID]],'Customer Info'!$A:$I,7,FALSE)</f>
        <v>United States</v>
      </c>
      <c r="Q926">
        <f>VLOOKUP(orders[[#This Row],[Customer ID]],'Customer Info'!$A:$I,8,FALSE)</f>
        <v>19810</v>
      </c>
      <c r="R926" s="2" t="str">
        <f>VLOOKUP(orders[[#This Row],[Customer ID]],'Customer Info'!$A:$I,9,FALSE)</f>
        <v>Yes</v>
      </c>
    </row>
    <row r="927" spans="1:18" x14ac:dyDescent="0.2">
      <c r="A927" s="1" t="s">
        <v>1786</v>
      </c>
      <c r="B927" s="3">
        <v>43746</v>
      </c>
      <c r="C927" t="s">
        <v>1787</v>
      </c>
      <c r="D927" t="s">
        <v>535</v>
      </c>
      <c r="E927">
        <v>1</v>
      </c>
      <c r="F927" s="1" t="s">
        <v>6200</v>
      </c>
      <c r="G927" t="s">
        <v>6202</v>
      </c>
      <c r="H927">
        <v>2.5</v>
      </c>
      <c r="I927">
        <v>27.945</v>
      </c>
      <c r="J927" s="2">
        <v>27.945</v>
      </c>
      <c r="K927" t="str">
        <f>VLOOKUP(orders[[#This Row],[Customer ID]],'Customer Info'!$A:$I,2,FALSE)</f>
        <v>Goldie Wynes</v>
      </c>
      <c r="L927" t="str">
        <f>IF(VLOOKUP(orders[[#This Row],[Customer ID]],'Customer Info'!$A:$I,3,FALSE)=0, "N/A", VLOOKUP(orders[[#This Row],[Customer ID]],'Customer Info'!$A:$I,3,FALSE))</f>
        <v>gwynespn@dagondesign.com</v>
      </c>
      <c r="M927" t="str">
        <f>IF(VLOOKUP(orders[[#This Row],[Customer ID]],'Customer Info'!$A:$I,4,FALSE)=0, "N/A", VLOOKUP(orders[[#This Row],[Customer ID]],'Customer Info'!$A:$I,4,FALSE))</f>
        <v>+1 (512) 118-8603</v>
      </c>
      <c r="N927" t="str">
        <f>VLOOKUP(orders[[#This Row],[Customer ID]],'Customer Info'!$A:$I,5,FALSE)</f>
        <v>5251 Everett Way</v>
      </c>
      <c r="O927" t="str">
        <f>VLOOKUP(orders[[#This Row],[Customer ID]],'Customer Info'!$A:$I,6,FALSE)</f>
        <v>Austin</v>
      </c>
      <c r="P927" t="str">
        <f>VLOOKUP(orders[[#This Row],[Customer ID]],'Customer Info'!$A:$I,7,FALSE)</f>
        <v>United States</v>
      </c>
      <c r="Q927">
        <f>VLOOKUP(orders[[#This Row],[Customer ID]],'Customer Info'!$A:$I,8,FALSE)</f>
        <v>78726</v>
      </c>
      <c r="R927" s="2" t="str">
        <f>VLOOKUP(orders[[#This Row],[Customer ID]],'Customer Info'!$A:$I,9,FALSE)</f>
        <v>No</v>
      </c>
    </row>
    <row r="928" spans="1:18" x14ac:dyDescent="0.2">
      <c r="A928" s="1" t="s">
        <v>1788</v>
      </c>
      <c r="B928" s="3">
        <v>44451</v>
      </c>
      <c r="C928" t="s">
        <v>1789</v>
      </c>
      <c r="D928" t="s">
        <v>209</v>
      </c>
      <c r="E928">
        <v>3</v>
      </c>
      <c r="F928" s="1" t="s">
        <v>6198</v>
      </c>
      <c r="G928" t="s">
        <v>6199</v>
      </c>
      <c r="H928">
        <v>2.5</v>
      </c>
      <c r="I928">
        <v>29.784999999999997</v>
      </c>
      <c r="J928" s="2">
        <v>89.35499999999999</v>
      </c>
      <c r="K928" t="str">
        <f>VLOOKUP(orders[[#This Row],[Customer ID]],'Customer Info'!$A:$I,2,FALSE)</f>
        <v>Celie MacCourt</v>
      </c>
      <c r="L928" t="str">
        <f>IF(VLOOKUP(orders[[#This Row],[Customer ID]],'Customer Info'!$A:$I,3,FALSE)=0, "N/A", VLOOKUP(orders[[#This Row],[Customer ID]],'Customer Info'!$A:$I,3,FALSE))</f>
        <v>cmaccourtpo@amazon.com</v>
      </c>
      <c r="M928" t="str">
        <f>IF(VLOOKUP(orders[[#This Row],[Customer ID]],'Customer Info'!$A:$I,4,FALSE)=0, "N/A", VLOOKUP(orders[[#This Row],[Customer ID]],'Customer Info'!$A:$I,4,FALSE))</f>
        <v>N/A</v>
      </c>
      <c r="N928" t="str">
        <f>VLOOKUP(orders[[#This Row],[Customer ID]],'Customer Info'!$A:$I,5,FALSE)</f>
        <v>01678 4th Hill</v>
      </c>
      <c r="O928" t="str">
        <f>VLOOKUP(orders[[#This Row],[Customer ID]],'Customer Info'!$A:$I,6,FALSE)</f>
        <v>Orlando</v>
      </c>
      <c r="P928" t="str">
        <f>VLOOKUP(orders[[#This Row],[Customer ID]],'Customer Info'!$A:$I,7,FALSE)</f>
        <v>United States</v>
      </c>
      <c r="Q928">
        <f>VLOOKUP(orders[[#This Row],[Customer ID]],'Customer Info'!$A:$I,8,FALSE)</f>
        <v>32835</v>
      </c>
      <c r="R928" s="2" t="str">
        <f>VLOOKUP(orders[[#This Row],[Customer ID]],'Customer Info'!$A:$I,9,FALSE)</f>
        <v>No</v>
      </c>
    </row>
    <row r="929" spans="1:18" x14ac:dyDescent="0.2">
      <c r="A929" s="1" t="s">
        <v>1790</v>
      </c>
      <c r="B929" s="3">
        <v>44770</v>
      </c>
      <c r="C929" t="s">
        <v>1734</v>
      </c>
      <c r="D929" t="s">
        <v>72</v>
      </c>
      <c r="E929">
        <v>3</v>
      </c>
      <c r="F929" s="1" t="s">
        <v>6198</v>
      </c>
      <c r="G929" t="s">
        <v>6197</v>
      </c>
      <c r="H929">
        <v>0.5</v>
      </c>
      <c r="I929">
        <v>6.75</v>
      </c>
      <c r="J929" s="2">
        <v>20.25</v>
      </c>
      <c r="K929" t="str">
        <f>VLOOKUP(orders[[#This Row],[Customer ID]],'Customer Info'!$A:$I,2,FALSE)</f>
        <v>Derick Snow</v>
      </c>
      <c r="L929" t="str">
        <f>IF(VLOOKUP(orders[[#This Row],[Customer ID]],'Customer Info'!$A:$I,3,FALSE)=0, "N/A", VLOOKUP(orders[[#This Row],[Customer ID]],'Customer Info'!$A:$I,3,FALSE))</f>
        <v>N/A</v>
      </c>
      <c r="M929" t="str">
        <f>IF(VLOOKUP(orders[[#This Row],[Customer ID]],'Customer Info'!$A:$I,4,FALSE)=0, "N/A", VLOOKUP(orders[[#This Row],[Customer ID]],'Customer Info'!$A:$I,4,FALSE))</f>
        <v>+1 (718) 461-3002</v>
      </c>
      <c r="N929" t="str">
        <f>VLOOKUP(orders[[#This Row],[Customer ID]],'Customer Info'!$A:$I,5,FALSE)</f>
        <v>813 La Follette Place</v>
      </c>
      <c r="O929" t="str">
        <f>VLOOKUP(orders[[#This Row],[Customer ID]],'Customer Info'!$A:$I,6,FALSE)</f>
        <v>New York City</v>
      </c>
      <c r="P929" t="str">
        <f>VLOOKUP(orders[[#This Row],[Customer ID]],'Customer Info'!$A:$I,7,FALSE)</f>
        <v>United States</v>
      </c>
      <c r="Q929">
        <f>VLOOKUP(orders[[#This Row],[Customer ID]],'Customer Info'!$A:$I,8,FALSE)</f>
        <v>10004</v>
      </c>
      <c r="R929" s="2" t="str">
        <f>VLOOKUP(orders[[#This Row],[Customer ID]],'Customer Info'!$A:$I,9,FALSE)</f>
        <v>No</v>
      </c>
    </row>
    <row r="930" spans="1:18" x14ac:dyDescent="0.2">
      <c r="A930" s="1" t="s">
        <v>1791</v>
      </c>
      <c r="B930" s="3">
        <v>44012</v>
      </c>
      <c r="C930" t="s">
        <v>1792</v>
      </c>
      <c r="D930" t="s">
        <v>72</v>
      </c>
      <c r="E930">
        <v>5</v>
      </c>
      <c r="F930" s="1" t="s">
        <v>6198</v>
      </c>
      <c r="G930" t="s">
        <v>6197</v>
      </c>
      <c r="H930">
        <v>0.5</v>
      </c>
      <c r="I930">
        <v>6.75</v>
      </c>
      <c r="J930" s="2">
        <v>33.75</v>
      </c>
      <c r="K930" t="str">
        <f>VLOOKUP(orders[[#This Row],[Customer ID]],'Customer Info'!$A:$I,2,FALSE)</f>
        <v>Evy Wilsone</v>
      </c>
      <c r="L930" t="str">
        <f>IF(VLOOKUP(orders[[#This Row],[Customer ID]],'Customer Info'!$A:$I,3,FALSE)=0, "N/A", VLOOKUP(orders[[#This Row],[Customer ID]],'Customer Info'!$A:$I,3,FALSE))</f>
        <v>ewilsonepq@eepurl.com</v>
      </c>
      <c r="M930" t="str">
        <f>IF(VLOOKUP(orders[[#This Row],[Customer ID]],'Customer Info'!$A:$I,4,FALSE)=0, "N/A", VLOOKUP(orders[[#This Row],[Customer ID]],'Customer Info'!$A:$I,4,FALSE))</f>
        <v>+1 (202) 969-6382</v>
      </c>
      <c r="N930" t="str">
        <f>VLOOKUP(orders[[#This Row],[Customer ID]],'Customer Info'!$A:$I,5,FALSE)</f>
        <v>13130 Heffernan Point</v>
      </c>
      <c r="O930" t="str">
        <f>VLOOKUP(orders[[#This Row],[Customer ID]],'Customer Info'!$A:$I,6,FALSE)</f>
        <v>Washington</v>
      </c>
      <c r="P930" t="str">
        <f>VLOOKUP(orders[[#This Row],[Customer ID]],'Customer Info'!$A:$I,7,FALSE)</f>
        <v>United States</v>
      </c>
      <c r="Q930">
        <f>VLOOKUP(orders[[#This Row],[Customer ID]],'Customer Info'!$A:$I,8,FALSE)</f>
        <v>20238</v>
      </c>
      <c r="R930" s="2" t="str">
        <f>VLOOKUP(orders[[#This Row],[Customer ID]],'Customer Info'!$A:$I,9,FALSE)</f>
        <v>Yes</v>
      </c>
    </row>
    <row r="931" spans="1:18" x14ac:dyDescent="0.2">
      <c r="A931" s="1" t="s">
        <v>1793</v>
      </c>
      <c r="B931" s="3">
        <v>43474</v>
      </c>
      <c r="C931" t="s">
        <v>1794</v>
      </c>
      <c r="D931" t="s">
        <v>535</v>
      </c>
      <c r="E931">
        <v>4</v>
      </c>
      <c r="F931" s="1" t="s">
        <v>6200</v>
      </c>
      <c r="G931" t="s">
        <v>6202</v>
      </c>
      <c r="H931">
        <v>2.5</v>
      </c>
      <c r="I931">
        <v>27.945</v>
      </c>
      <c r="J931" s="2">
        <v>111.78</v>
      </c>
      <c r="K931" t="str">
        <f>VLOOKUP(orders[[#This Row],[Customer ID]],'Customer Info'!$A:$I,2,FALSE)</f>
        <v>Dolores Duffie</v>
      </c>
      <c r="L931" t="str">
        <f>IF(VLOOKUP(orders[[#This Row],[Customer ID]],'Customer Info'!$A:$I,3,FALSE)=0, "N/A", VLOOKUP(orders[[#This Row],[Customer ID]],'Customer Info'!$A:$I,3,FALSE))</f>
        <v>dduffiepr@time.com</v>
      </c>
      <c r="M931" t="str">
        <f>IF(VLOOKUP(orders[[#This Row],[Customer ID]],'Customer Info'!$A:$I,4,FALSE)=0, "N/A", VLOOKUP(orders[[#This Row],[Customer ID]],'Customer Info'!$A:$I,4,FALSE))</f>
        <v>+1 (971) 936-3214</v>
      </c>
      <c r="N931" t="str">
        <f>VLOOKUP(orders[[#This Row],[Customer ID]],'Customer Info'!$A:$I,5,FALSE)</f>
        <v>3 Jenifer Circle</v>
      </c>
      <c r="O931" t="str">
        <f>VLOOKUP(orders[[#This Row],[Customer ID]],'Customer Info'!$A:$I,6,FALSE)</f>
        <v>Portland</v>
      </c>
      <c r="P931" t="str">
        <f>VLOOKUP(orders[[#This Row],[Customer ID]],'Customer Info'!$A:$I,7,FALSE)</f>
        <v>United States</v>
      </c>
      <c r="Q931">
        <f>VLOOKUP(orders[[#This Row],[Customer ID]],'Customer Info'!$A:$I,8,FALSE)</f>
        <v>97271</v>
      </c>
      <c r="R931" s="2" t="str">
        <f>VLOOKUP(orders[[#This Row],[Customer ID]],'Customer Info'!$A:$I,9,FALSE)</f>
        <v>No</v>
      </c>
    </row>
    <row r="932" spans="1:18" x14ac:dyDescent="0.2">
      <c r="A932" s="1" t="s">
        <v>1795</v>
      </c>
      <c r="B932" s="3">
        <v>44754</v>
      </c>
      <c r="C932" t="s">
        <v>1796</v>
      </c>
      <c r="D932" t="s">
        <v>117</v>
      </c>
      <c r="E932">
        <v>2</v>
      </c>
      <c r="F932" s="1" t="s">
        <v>6200</v>
      </c>
      <c r="G932" t="s">
        <v>6197</v>
      </c>
      <c r="H932">
        <v>2.5</v>
      </c>
      <c r="I932">
        <v>31.624999999999996</v>
      </c>
      <c r="J932" s="2">
        <v>63.249999999999993</v>
      </c>
      <c r="K932" t="str">
        <f>VLOOKUP(orders[[#This Row],[Customer ID]],'Customer Info'!$A:$I,2,FALSE)</f>
        <v>Mathilda Matiasek</v>
      </c>
      <c r="L932" t="str">
        <f>IF(VLOOKUP(orders[[#This Row],[Customer ID]],'Customer Info'!$A:$I,3,FALSE)=0, "N/A", VLOOKUP(orders[[#This Row],[Customer ID]],'Customer Info'!$A:$I,3,FALSE))</f>
        <v>mmatiasekps@ucoz.ru</v>
      </c>
      <c r="M932" t="str">
        <f>IF(VLOOKUP(orders[[#This Row],[Customer ID]],'Customer Info'!$A:$I,4,FALSE)=0, "N/A", VLOOKUP(orders[[#This Row],[Customer ID]],'Customer Info'!$A:$I,4,FALSE))</f>
        <v>N/A</v>
      </c>
      <c r="N932" t="str">
        <f>VLOOKUP(orders[[#This Row],[Customer ID]],'Customer Info'!$A:$I,5,FALSE)</f>
        <v>30867 Magdeline Way</v>
      </c>
      <c r="O932" t="str">
        <f>VLOOKUP(orders[[#This Row],[Customer ID]],'Customer Info'!$A:$I,6,FALSE)</f>
        <v>New York City</v>
      </c>
      <c r="P932" t="str">
        <f>VLOOKUP(orders[[#This Row],[Customer ID]],'Customer Info'!$A:$I,7,FALSE)</f>
        <v>United States</v>
      </c>
      <c r="Q932">
        <f>VLOOKUP(orders[[#This Row],[Customer ID]],'Customer Info'!$A:$I,8,FALSE)</f>
        <v>10004</v>
      </c>
      <c r="R932" s="2" t="str">
        <f>VLOOKUP(orders[[#This Row],[Customer ID]],'Customer Info'!$A:$I,9,FALSE)</f>
        <v>Yes</v>
      </c>
    </row>
    <row r="933" spans="1:18" x14ac:dyDescent="0.2">
      <c r="A933" s="1" t="s">
        <v>1797</v>
      </c>
      <c r="B933" s="3">
        <v>44165</v>
      </c>
      <c r="C933" t="s">
        <v>1798</v>
      </c>
      <c r="D933" t="s">
        <v>259</v>
      </c>
      <c r="E933">
        <v>2</v>
      </c>
      <c r="F933" s="1" t="s">
        <v>6200</v>
      </c>
      <c r="G933" t="s">
        <v>6199</v>
      </c>
      <c r="H933">
        <v>0.2</v>
      </c>
      <c r="I933">
        <v>4.4550000000000001</v>
      </c>
      <c r="J933" s="2">
        <v>8.91</v>
      </c>
      <c r="K933" t="str">
        <f>VLOOKUP(orders[[#This Row],[Customer ID]],'Customer Info'!$A:$I,2,FALSE)</f>
        <v>Jarred Camillo</v>
      </c>
      <c r="L933" t="str">
        <f>IF(VLOOKUP(orders[[#This Row],[Customer ID]],'Customer Info'!$A:$I,3,FALSE)=0, "N/A", VLOOKUP(orders[[#This Row],[Customer ID]],'Customer Info'!$A:$I,3,FALSE))</f>
        <v>jcamillopt@shinystat.com</v>
      </c>
      <c r="M933" t="str">
        <f>IF(VLOOKUP(orders[[#This Row],[Customer ID]],'Customer Info'!$A:$I,4,FALSE)=0, "N/A", VLOOKUP(orders[[#This Row],[Customer ID]],'Customer Info'!$A:$I,4,FALSE))</f>
        <v>+1 (202) 572-0994</v>
      </c>
      <c r="N933" t="str">
        <f>VLOOKUP(orders[[#This Row],[Customer ID]],'Customer Info'!$A:$I,5,FALSE)</f>
        <v>48965 Mesta Lane</v>
      </c>
      <c r="O933" t="str">
        <f>VLOOKUP(orders[[#This Row],[Customer ID]],'Customer Info'!$A:$I,6,FALSE)</f>
        <v>Washington</v>
      </c>
      <c r="P933" t="str">
        <f>VLOOKUP(orders[[#This Row],[Customer ID]],'Customer Info'!$A:$I,7,FALSE)</f>
        <v>United States</v>
      </c>
      <c r="Q933">
        <f>VLOOKUP(orders[[#This Row],[Customer ID]],'Customer Info'!$A:$I,8,FALSE)</f>
        <v>20404</v>
      </c>
      <c r="R933" s="2" t="str">
        <f>VLOOKUP(orders[[#This Row],[Customer ID]],'Customer Info'!$A:$I,9,FALSE)</f>
        <v>Yes</v>
      </c>
    </row>
    <row r="934" spans="1:18" x14ac:dyDescent="0.2">
      <c r="A934" s="1" t="s">
        <v>1799</v>
      </c>
      <c r="B934" s="3">
        <v>43546</v>
      </c>
      <c r="C934" t="s">
        <v>1800</v>
      </c>
      <c r="D934" t="s">
        <v>250</v>
      </c>
      <c r="E934">
        <v>1</v>
      </c>
      <c r="F934" s="1" t="s">
        <v>6200</v>
      </c>
      <c r="G934" t="s">
        <v>6202</v>
      </c>
      <c r="H934">
        <v>1</v>
      </c>
      <c r="I934">
        <v>12.15</v>
      </c>
      <c r="J934" s="2">
        <v>12.15</v>
      </c>
      <c r="K934" t="str">
        <f>VLOOKUP(orders[[#This Row],[Customer ID]],'Customer Info'!$A:$I,2,FALSE)</f>
        <v>Kameko Philbrick</v>
      </c>
      <c r="L934" t="str">
        <f>IF(VLOOKUP(orders[[#This Row],[Customer ID]],'Customer Info'!$A:$I,3,FALSE)=0, "N/A", VLOOKUP(orders[[#This Row],[Customer ID]],'Customer Info'!$A:$I,3,FALSE))</f>
        <v>kphilbrickpu@cdc.gov</v>
      </c>
      <c r="M934" t="str">
        <f>IF(VLOOKUP(orders[[#This Row],[Customer ID]],'Customer Info'!$A:$I,4,FALSE)=0, "N/A", VLOOKUP(orders[[#This Row],[Customer ID]],'Customer Info'!$A:$I,4,FALSE))</f>
        <v>N/A</v>
      </c>
      <c r="N934" t="str">
        <f>VLOOKUP(orders[[#This Row],[Customer ID]],'Customer Info'!$A:$I,5,FALSE)</f>
        <v>987 Westridge Terrace</v>
      </c>
      <c r="O934" t="str">
        <f>VLOOKUP(orders[[#This Row],[Customer ID]],'Customer Info'!$A:$I,6,FALSE)</f>
        <v>Washington</v>
      </c>
      <c r="P934" t="str">
        <f>VLOOKUP(orders[[#This Row],[Customer ID]],'Customer Info'!$A:$I,7,FALSE)</f>
        <v>United States</v>
      </c>
      <c r="Q934">
        <f>VLOOKUP(orders[[#This Row],[Customer ID]],'Customer Info'!$A:$I,8,FALSE)</f>
        <v>20067</v>
      </c>
      <c r="R934" s="2" t="str">
        <f>VLOOKUP(orders[[#This Row],[Customer ID]],'Customer Info'!$A:$I,9,FALSE)</f>
        <v>Yes</v>
      </c>
    </row>
    <row r="935" spans="1:18" x14ac:dyDescent="0.2">
      <c r="A935" s="1" t="s">
        <v>1801</v>
      </c>
      <c r="B935" s="3">
        <v>44607</v>
      </c>
      <c r="C935" t="s">
        <v>1802</v>
      </c>
      <c r="D935" t="s">
        <v>77</v>
      </c>
      <c r="E935">
        <v>4</v>
      </c>
      <c r="F935" s="1" t="s">
        <v>6198</v>
      </c>
      <c r="G935" t="s">
        <v>6202</v>
      </c>
      <c r="H935">
        <v>0.5</v>
      </c>
      <c r="I935">
        <v>5.97</v>
      </c>
      <c r="J935" s="2">
        <v>23.88</v>
      </c>
      <c r="K935" t="str">
        <f>VLOOKUP(orders[[#This Row],[Customer ID]],'Customer Info'!$A:$I,2,FALSE)</f>
        <v>Mallory Shrimpling</v>
      </c>
      <c r="L935" t="str">
        <f>IF(VLOOKUP(orders[[#This Row],[Customer ID]],'Customer Info'!$A:$I,3,FALSE)=0, "N/A", VLOOKUP(orders[[#This Row],[Customer ID]],'Customer Info'!$A:$I,3,FALSE))</f>
        <v>N/A</v>
      </c>
      <c r="M935" t="str">
        <f>IF(VLOOKUP(orders[[#This Row],[Customer ID]],'Customer Info'!$A:$I,4,FALSE)=0, "N/A", VLOOKUP(orders[[#This Row],[Customer ID]],'Customer Info'!$A:$I,4,FALSE))</f>
        <v>N/A</v>
      </c>
      <c r="N935" t="str">
        <f>VLOOKUP(orders[[#This Row],[Customer ID]],'Customer Info'!$A:$I,5,FALSE)</f>
        <v>40 Declaration Point</v>
      </c>
      <c r="O935" t="str">
        <f>VLOOKUP(orders[[#This Row],[Customer ID]],'Customer Info'!$A:$I,6,FALSE)</f>
        <v>Allentown</v>
      </c>
      <c r="P935" t="str">
        <f>VLOOKUP(orders[[#This Row],[Customer ID]],'Customer Info'!$A:$I,7,FALSE)</f>
        <v>United States</v>
      </c>
      <c r="Q935">
        <f>VLOOKUP(orders[[#This Row],[Customer ID]],'Customer Info'!$A:$I,8,FALSE)</f>
        <v>18105</v>
      </c>
      <c r="R935" s="2" t="str">
        <f>VLOOKUP(orders[[#This Row],[Customer ID]],'Customer Info'!$A:$I,9,FALSE)</f>
        <v>Yes</v>
      </c>
    </row>
    <row r="936" spans="1:18" x14ac:dyDescent="0.2">
      <c r="A936" s="1" t="s">
        <v>1803</v>
      </c>
      <c r="B936" s="3">
        <v>44117</v>
      </c>
      <c r="C936" t="s">
        <v>1804</v>
      </c>
      <c r="D936" t="s">
        <v>14</v>
      </c>
      <c r="E936">
        <v>4</v>
      </c>
      <c r="F936" s="1" t="s">
        <v>6200</v>
      </c>
      <c r="G936" t="s">
        <v>6197</v>
      </c>
      <c r="H936">
        <v>1</v>
      </c>
      <c r="I936">
        <v>13.75</v>
      </c>
      <c r="J936" s="2">
        <v>55</v>
      </c>
      <c r="K936" t="str">
        <f>VLOOKUP(orders[[#This Row],[Customer ID]],'Customer Info'!$A:$I,2,FALSE)</f>
        <v>Barnett Sillis</v>
      </c>
      <c r="L936" t="str">
        <f>IF(VLOOKUP(orders[[#This Row],[Customer ID]],'Customer Info'!$A:$I,3,FALSE)=0, "N/A", VLOOKUP(orders[[#This Row],[Customer ID]],'Customer Info'!$A:$I,3,FALSE))</f>
        <v>bsillispw@istockphoto.com</v>
      </c>
      <c r="M936" t="str">
        <f>IF(VLOOKUP(orders[[#This Row],[Customer ID]],'Customer Info'!$A:$I,4,FALSE)=0, "N/A", VLOOKUP(orders[[#This Row],[Customer ID]],'Customer Info'!$A:$I,4,FALSE))</f>
        <v>+1 (305) 267-4961</v>
      </c>
      <c r="N936" t="str">
        <f>VLOOKUP(orders[[#This Row],[Customer ID]],'Customer Info'!$A:$I,5,FALSE)</f>
        <v>53 Shasta Plaza</v>
      </c>
      <c r="O936" t="str">
        <f>VLOOKUP(orders[[#This Row],[Customer ID]],'Customer Info'!$A:$I,6,FALSE)</f>
        <v>Miami</v>
      </c>
      <c r="P936" t="str">
        <f>VLOOKUP(orders[[#This Row],[Customer ID]],'Customer Info'!$A:$I,7,FALSE)</f>
        <v>United States</v>
      </c>
      <c r="Q936">
        <f>VLOOKUP(orders[[#This Row],[Customer ID]],'Customer Info'!$A:$I,8,FALSE)</f>
        <v>33169</v>
      </c>
      <c r="R936" s="2" t="str">
        <f>VLOOKUP(orders[[#This Row],[Customer ID]],'Customer Info'!$A:$I,9,FALSE)</f>
        <v>No</v>
      </c>
    </row>
    <row r="937" spans="1:18" x14ac:dyDescent="0.2">
      <c r="A937" s="1" t="s">
        <v>1805</v>
      </c>
      <c r="B937" s="3">
        <v>44557</v>
      </c>
      <c r="C937" t="s">
        <v>1806</v>
      </c>
      <c r="D937" t="s">
        <v>184</v>
      </c>
      <c r="E937">
        <v>3</v>
      </c>
      <c r="F937" s="1" t="s">
        <v>6196</v>
      </c>
      <c r="G937" t="s">
        <v>6202</v>
      </c>
      <c r="H937">
        <v>1</v>
      </c>
      <c r="I937">
        <v>8.9499999999999993</v>
      </c>
      <c r="J937" s="2">
        <v>26.849999999999998</v>
      </c>
      <c r="K937" t="str">
        <f>VLOOKUP(orders[[#This Row],[Customer ID]],'Customer Info'!$A:$I,2,FALSE)</f>
        <v>Brenn Dundredge</v>
      </c>
      <c r="L937" t="str">
        <f>IF(VLOOKUP(orders[[#This Row],[Customer ID]],'Customer Info'!$A:$I,3,FALSE)=0, "N/A", VLOOKUP(orders[[#This Row],[Customer ID]],'Customer Info'!$A:$I,3,FALSE))</f>
        <v>N/A</v>
      </c>
      <c r="M937" t="str">
        <f>IF(VLOOKUP(orders[[#This Row],[Customer ID]],'Customer Info'!$A:$I,4,FALSE)=0, "N/A", VLOOKUP(orders[[#This Row],[Customer ID]],'Customer Info'!$A:$I,4,FALSE))</f>
        <v>+1 (405) 369-5173</v>
      </c>
      <c r="N937" t="str">
        <f>VLOOKUP(orders[[#This Row],[Customer ID]],'Customer Info'!$A:$I,5,FALSE)</f>
        <v>5 Morrow Street</v>
      </c>
      <c r="O937" t="str">
        <f>VLOOKUP(orders[[#This Row],[Customer ID]],'Customer Info'!$A:$I,6,FALSE)</f>
        <v>Oklahoma City</v>
      </c>
      <c r="P937" t="str">
        <f>VLOOKUP(orders[[#This Row],[Customer ID]],'Customer Info'!$A:$I,7,FALSE)</f>
        <v>United States</v>
      </c>
      <c r="Q937">
        <f>VLOOKUP(orders[[#This Row],[Customer ID]],'Customer Info'!$A:$I,8,FALSE)</f>
        <v>73129</v>
      </c>
      <c r="R937" s="2" t="str">
        <f>VLOOKUP(orders[[#This Row],[Customer ID]],'Customer Info'!$A:$I,9,FALSE)</f>
        <v>Yes</v>
      </c>
    </row>
    <row r="938" spans="1:18" x14ac:dyDescent="0.2">
      <c r="A938" s="1" t="s">
        <v>1807</v>
      </c>
      <c r="B938" s="3">
        <v>44409</v>
      </c>
      <c r="C938" t="s">
        <v>1808</v>
      </c>
      <c r="D938" t="s">
        <v>46</v>
      </c>
      <c r="E938">
        <v>5</v>
      </c>
      <c r="F938" s="1" t="s">
        <v>6196</v>
      </c>
      <c r="G938" t="s">
        <v>6197</v>
      </c>
      <c r="H938">
        <v>2.5</v>
      </c>
      <c r="I938">
        <v>22.884999999999998</v>
      </c>
      <c r="J938" s="2">
        <v>114.42499999999998</v>
      </c>
      <c r="K938" t="str">
        <f>VLOOKUP(orders[[#This Row],[Customer ID]],'Customer Info'!$A:$I,2,FALSE)</f>
        <v>Read Cutts</v>
      </c>
      <c r="L938" t="str">
        <f>IF(VLOOKUP(orders[[#This Row],[Customer ID]],'Customer Info'!$A:$I,3,FALSE)=0, "N/A", VLOOKUP(orders[[#This Row],[Customer ID]],'Customer Info'!$A:$I,3,FALSE))</f>
        <v>rcuttspy@techcrunch.com</v>
      </c>
      <c r="M938" t="str">
        <f>IF(VLOOKUP(orders[[#This Row],[Customer ID]],'Customer Info'!$A:$I,4,FALSE)=0, "N/A", VLOOKUP(orders[[#This Row],[Customer ID]],'Customer Info'!$A:$I,4,FALSE))</f>
        <v>+1 (815) 758-8653</v>
      </c>
      <c r="N938" t="str">
        <f>VLOOKUP(orders[[#This Row],[Customer ID]],'Customer Info'!$A:$I,5,FALSE)</f>
        <v>820 Reinke Pass</v>
      </c>
      <c r="O938" t="str">
        <f>VLOOKUP(orders[[#This Row],[Customer ID]],'Customer Info'!$A:$I,6,FALSE)</f>
        <v>Rockford</v>
      </c>
      <c r="P938" t="str">
        <f>VLOOKUP(orders[[#This Row],[Customer ID]],'Customer Info'!$A:$I,7,FALSE)</f>
        <v>United States</v>
      </c>
      <c r="Q938">
        <f>VLOOKUP(orders[[#This Row],[Customer ID]],'Customer Info'!$A:$I,8,FALSE)</f>
        <v>61105</v>
      </c>
      <c r="R938" s="2" t="str">
        <f>VLOOKUP(orders[[#This Row],[Customer ID]],'Customer Info'!$A:$I,9,FALSE)</f>
        <v>No</v>
      </c>
    </row>
    <row r="939" spans="1:18" x14ac:dyDescent="0.2">
      <c r="A939" s="1" t="s">
        <v>1809</v>
      </c>
      <c r="B939" s="3">
        <v>44153</v>
      </c>
      <c r="C939" t="s">
        <v>1810</v>
      </c>
      <c r="D939" t="s">
        <v>176</v>
      </c>
      <c r="E939">
        <v>6</v>
      </c>
      <c r="F939" s="1" t="s">
        <v>6198</v>
      </c>
      <c r="G939" t="s">
        <v>6197</v>
      </c>
      <c r="H939">
        <v>2.5</v>
      </c>
      <c r="I939">
        <v>25.874999999999996</v>
      </c>
      <c r="J939" s="2">
        <v>155.24999999999997</v>
      </c>
      <c r="K939" t="str">
        <f>VLOOKUP(orders[[#This Row],[Customer ID]],'Customer Info'!$A:$I,2,FALSE)</f>
        <v>Michale Delves</v>
      </c>
      <c r="L939" t="str">
        <f>IF(VLOOKUP(orders[[#This Row],[Customer ID]],'Customer Info'!$A:$I,3,FALSE)=0, "N/A", VLOOKUP(orders[[#This Row],[Customer ID]],'Customer Info'!$A:$I,3,FALSE))</f>
        <v>mdelvespz@nature.com</v>
      </c>
      <c r="M939" t="str">
        <f>IF(VLOOKUP(orders[[#This Row],[Customer ID]],'Customer Info'!$A:$I,4,FALSE)=0, "N/A", VLOOKUP(orders[[#This Row],[Customer ID]],'Customer Info'!$A:$I,4,FALSE))</f>
        <v>+1 (334) 881-9178</v>
      </c>
      <c r="N939" t="str">
        <f>VLOOKUP(orders[[#This Row],[Customer ID]],'Customer Info'!$A:$I,5,FALSE)</f>
        <v>670 Shoshone Circle</v>
      </c>
      <c r="O939" t="str">
        <f>VLOOKUP(orders[[#This Row],[Customer ID]],'Customer Info'!$A:$I,6,FALSE)</f>
        <v>Montgomery</v>
      </c>
      <c r="P939" t="str">
        <f>VLOOKUP(orders[[#This Row],[Customer ID]],'Customer Info'!$A:$I,7,FALSE)</f>
        <v>United States</v>
      </c>
      <c r="Q939">
        <f>VLOOKUP(orders[[#This Row],[Customer ID]],'Customer Info'!$A:$I,8,FALSE)</f>
        <v>36177</v>
      </c>
      <c r="R939" s="2" t="str">
        <f>VLOOKUP(orders[[#This Row],[Customer ID]],'Customer Info'!$A:$I,9,FALSE)</f>
        <v>Yes</v>
      </c>
    </row>
    <row r="940" spans="1:18" x14ac:dyDescent="0.2">
      <c r="A940" s="1" t="s">
        <v>1811</v>
      </c>
      <c r="B940" s="3">
        <v>44493</v>
      </c>
      <c r="C940" t="s">
        <v>1812</v>
      </c>
      <c r="D940" t="s">
        <v>128</v>
      </c>
      <c r="E940">
        <v>3</v>
      </c>
      <c r="F940" s="1" t="s">
        <v>6201</v>
      </c>
      <c r="G940" t="s">
        <v>6202</v>
      </c>
      <c r="H940">
        <v>0.5</v>
      </c>
      <c r="I940">
        <v>7.77</v>
      </c>
      <c r="J940" s="2">
        <v>23.31</v>
      </c>
      <c r="K940" t="str">
        <f>VLOOKUP(orders[[#This Row],[Customer ID]],'Customer Info'!$A:$I,2,FALSE)</f>
        <v>Devland Gritton</v>
      </c>
      <c r="L940" t="str">
        <f>IF(VLOOKUP(orders[[#This Row],[Customer ID]],'Customer Info'!$A:$I,3,FALSE)=0, "N/A", VLOOKUP(orders[[#This Row],[Customer ID]],'Customer Info'!$A:$I,3,FALSE))</f>
        <v>dgrittonq0@nydailynews.com</v>
      </c>
      <c r="M940" t="str">
        <f>IF(VLOOKUP(orders[[#This Row],[Customer ID]],'Customer Info'!$A:$I,4,FALSE)=0, "N/A", VLOOKUP(orders[[#This Row],[Customer ID]],'Customer Info'!$A:$I,4,FALSE))</f>
        <v>+1 (626) 968-5148</v>
      </c>
      <c r="N940" t="str">
        <f>VLOOKUP(orders[[#This Row],[Customer ID]],'Customer Info'!$A:$I,5,FALSE)</f>
        <v>095 Jenna Junction</v>
      </c>
      <c r="O940" t="str">
        <f>VLOOKUP(orders[[#This Row],[Customer ID]],'Customer Info'!$A:$I,6,FALSE)</f>
        <v>Pasadena</v>
      </c>
      <c r="P940" t="str">
        <f>VLOOKUP(orders[[#This Row],[Customer ID]],'Customer Info'!$A:$I,7,FALSE)</f>
        <v>United States</v>
      </c>
      <c r="Q940">
        <f>VLOOKUP(orders[[#This Row],[Customer ID]],'Customer Info'!$A:$I,8,FALSE)</f>
        <v>91117</v>
      </c>
      <c r="R940" s="2" t="str">
        <f>VLOOKUP(orders[[#This Row],[Customer ID]],'Customer Info'!$A:$I,9,FALSE)</f>
        <v>Yes</v>
      </c>
    </row>
    <row r="941" spans="1:18" x14ac:dyDescent="0.2">
      <c r="A941" s="1" t="s">
        <v>1811</v>
      </c>
      <c r="B941" s="3">
        <v>44493</v>
      </c>
      <c r="C941" t="s">
        <v>1812</v>
      </c>
      <c r="D941" t="s">
        <v>46</v>
      </c>
      <c r="E941">
        <v>4</v>
      </c>
      <c r="F941" s="1" t="s">
        <v>6196</v>
      </c>
      <c r="G941" t="s">
        <v>6197</v>
      </c>
      <c r="H941">
        <v>2.5</v>
      </c>
      <c r="I941">
        <v>22.884999999999998</v>
      </c>
      <c r="J941" s="2">
        <v>91.539999999999992</v>
      </c>
      <c r="K941" t="str">
        <f>VLOOKUP(orders[[#This Row],[Customer ID]],'Customer Info'!$A:$I,2,FALSE)</f>
        <v>Devland Gritton</v>
      </c>
      <c r="L941" t="str">
        <f>IF(VLOOKUP(orders[[#This Row],[Customer ID]],'Customer Info'!$A:$I,3,FALSE)=0, "N/A", VLOOKUP(orders[[#This Row],[Customer ID]],'Customer Info'!$A:$I,3,FALSE))</f>
        <v>dgrittonq0@nydailynews.com</v>
      </c>
      <c r="M941" t="str">
        <f>IF(VLOOKUP(orders[[#This Row],[Customer ID]],'Customer Info'!$A:$I,4,FALSE)=0, "N/A", VLOOKUP(orders[[#This Row],[Customer ID]],'Customer Info'!$A:$I,4,FALSE))</f>
        <v>+1 (626) 968-5148</v>
      </c>
      <c r="N941" t="str">
        <f>VLOOKUP(orders[[#This Row],[Customer ID]],'Customer Info'!$A:$I,5,FALSE)</f>
        <v>095 Jenna Junction</v>
      </c>
      <c r="O941" t="str">
        <f>VLOOKUP(orders[[#This Row],[Customer ID]],'Customer Info'!$A:$I,6,FALSE)</f>
        <v>Pasadena</v>
      </c>
      <c r="P941" t="str">
        <f>VLOOKUP(orders[[#This Row],[Customer ID]],'Customer Info'!$A:$I,7,FALSE)</f>
        <v>United States</v>
      </c>
      <c r="Q941">
        <f>VLOOKUP(orders[[#This Row],[Customer ID]],'Customer Info'!$A:$I,8,FALSE)</f>
        <v>91117</v>
      </c>
      <c r="R941" s="2" t="str">
        <f>VLOOKUP(orders[[#This Row],[Customer ID]],'Customer Info'!$A:$I,9,FALSE)</f>
        <v>Yes</v>
      </c>
    </row>
    <row r="942" spans="1:18" x14ac:dyDescent="0.2">
      <c r="A942" s="1" t="s">
        <v>1813</v>
      </c>
      <c r="B942" s="3">
        <v>43829</v>
      </c>
      <c r="C942" t="s">
        <v>1814</v>
      </c>
      <c r="D942" t="s">
        <v>142</v>
      </c>
      <c r="E942">
        <v>5</v>
      </c>
      <c r="F942" s="1" t="s">
        <v>6200</v>
      </c>
      <c r="G942" t="s">
        <v>6199</v>
      </c>
      <c r="H942">
        <v>1</v>
      </c>
      <c r="I942">
        <v>14.85</v>
      </c>
      <c r="J942" s="2">
        <v>74.25</v>
      </c>
      <c r="K942" t="str">
        <f>VLOOKUP(orders[[#This Row],[Customer ID]],'Customer Info'!$A:$I,2,FALSE)</f>
        <v>Dell Gut</v>
      </c>
      <c r="L942" t="str">
        <f>IF(VLOOKUP(orders[[#This Row],[Customer ID]],'Customer Info'!$A:$I,3,FALSE)=0, "N/A", VLOOKUP(orders[[#This Row],[Customer ID]],'Customer Info'!$A:$I,3,FALSE))</f>
        <v>dgutq2@umich.edu</v>
      </c>
      <c r="M942" t="str">
        <f>IF(VLOOKUP(orders[[#This Row],[Customer ID]],'Customer Info'!$A:$I,4,FALSE)=0, "N/A", VLOOKUP(orders[[#This Row],[Customer ID]],'Customer Info'!$A:$I,4,FALSE))</f>
        <v>+1 (281) 648-9915</v>
      </c>
      <c r="N942" t="str">
        <f>VLOOKUP(orders[[#This Row],[Customer ID]],'Customer Info'!$A:$I,5,FALSE)</f>
        <v>30506 Bowman Avenue</v>
      </c>
      <c r="O942" t="str">
        <f>VLOOKUP(orders[[#This Row],[Customer ID]],'Customer Info'!$A:$I,6,FALSE)</f>
        <v>Houston</v>
      </c>
      <c r="P942" t="str">
        <f>VLOOKUP(orders[[#This Row],[Customer ID]],'Customer Info'!$A:$I,7,FALSE)</f>
        <v>United States</v>
      </c>
      <c r="Q942">
        <f>VLOOKUP(orders[[#This Row],[Customer ID]],'Customer Info'!$A:$I,8,FALSE)</f>
        <v>77293</v>
      </c>
      <c r="R942" s="2" t="str">
        <f>VLOOKUP(orders[[#This Row],[Customer ID]],'Customer Info'!$A:$I,9,FALSE)</f>
        <v>Yes</v>
      </c>
    </row>
    <row r="943" spans="1:18" x14ac:dyDescent="0.2">
      <c r="A943" s="1" t="s">
        <v>1815</v>
      </c>
      <c r="B943" s="3">
        <v>44229</v>
      </c>
      <c r="C943" t="s">
        <v>1816</v>
      </c>
      <c r="D943" t="s">
        <v>24</v>
      </c>
      <c r="E943">
        <v>6</v>
      </c>
      <c r="F943" s="1" t="s">
        <v>6201</v>
      </c>
      <c r="G943" t="s">
        <v>6199</v>
      </c>
      <c r="H943">
        <v>0.2</v>
      </c>
      <c r="I943">
        <v>4.7549999999999999</v>
      </c>
      <c r="J943" s="2">
        <v>28.53</v>
      </c>
      <c r="K943" t="str">
        <f>VLOOKUP(orders[[#This Row],[Customer ID]],'Customer Info'!$A:$I,2,FALSE)</f>
        <v>Willy Pummery</v>
      </c>
      <c r="L943" t="str">
        <f>IF(VLOOKUP(orders[[#This Row],[Customer ID]],'Customer Info'!$A:$I,3,FALSE)=0, "N/A", VLOOKUP(orders[[#This Row],[Customer ID]],'Customer Info'!$A:$I,3,FALSE))</f>
        <v>wpummeryq3@topsy.com</v>
      </c>
      <c r="M943" t="str">
        <f>IF(VLOOKUP(orders[[#This Row],[Customer ID]],'Customer Info'!$A:$I,4,FALSE)=0, "N/A", VLOOKUP(orders[[#This Row],[Customer ID]],'Customer Info'!$A:$I,4,FALSE))</f>
        <v>+1 (231) 416-9594</v>
      </c>
      <c r="N943" t="str">
        <f>VLOOKUP(orders[[#This Row],[Customer ID]],'Customer Info'!$A:$I,5,FALSE)</f>
        <v>9795 Acker Plaza</v>
      </c>
      <c r="O943" t="str">
        <f>VLOOKUP(orders[[#This Row],[Customer ID]],'Customer Info'!$A:$I,6,FALSE)</f>
        <v>Muskegon</v>
      </c>
      <c r="P943" t="str">
        <f>VLOOKUP(orders[[#This Row],[Customer ID]],'Customer Info'!$A:$I,7,FALSE)</f>
        <v>United States</v>
      </c>
      <c r="Q943">
        <f>VLOOKUP(orders[[#This Row],[Customer ID]],'Customer Info'!$A:$I,8,FALSE)</f>
        <v>49444</v>
      </c>
      <c r="R943" s="2" t="str">
        <f>VLOOKUP(orders[[#This Row],[Customer ID]],'Customer Info'!$A:$I,9,FALSE)</f>
        <v>No</v>
      </c>
    </row>
    <row r="944" spans="1:18" x14ac:dyDescent="0.2">
      <c r="A944" s="1" t="s">
        <v>1817</v>
      </c>
      <c r="B944" s="3">
        <v>44332</v>
      </c>
      <c r="C944" t="s">
        <v>1818</v>
      </c>
      <c r="D944" t="s">
        <v>162</v>
      </c>
      <c r="E944">
        <v>2</v>
      </c>
      <c r="F944" s="1" t="s">
        <v>6196</v>
      </c>
      <c r="G944" t="s">
        <v>6199</v>
      </c>
      <c r="H944">
        <v>0.5</v>
      </c>
      <c r="I944">
        <v>7.169999999999999</v>
      </c>
      <c r="J944" s="2">
        <v>14.339999999999998</v>
      </c>
      <c r="K944" t="str">
        <f>VLOOKUP(orders[[#This Row],[Customer ID]],'Customer Info'!$A:$I,2,FALSE)</f>
        <v>Geoffrey Siuda</v>
      </c>
      <c r="L944" t="str">
        <f>IF(VLOOKUP(orders[[#This Row],[Customer ID]],'Customer Info'!$A:$I,3,FALSE)=0, "N/A", VLOOKUP(orders[[#This Row],[Customer ID]],'Customer Info'!$A:$I,3,FALSE))</f>
        <v>gsiudaq4@nytimes.com</v>
      </c>
      <c r="M944" t="str">
        <f>IF(VLOOKUP(orders[[#This Row],[Customer ID]],'Customer Info'!$A:$I,4,FALSE)=0, "N/A", VLOOKUP(orders[[#This Row],[Customer ID]],'Customer Info'!$A:$I,4,FALSE))</f>
        <v>+1 (202) 315-8135</v>
      </c>
      <c r="N944" t="str">
        <f>VLOOKUP(orders[[#This Row],[Customer ID]],'Customer Info'!$A:$I,5,FALSE)</f>
        <v>64284 Pearson Parkway</v>
      </c>
      <c r="O944" t="str">
        <f>VLOOKUP(orders[[#This Row],[Customer ID]],'Customer Info'!$A:$I,6,FALSE)</f>
        <v>Washington</v>
      </c>
      <c r="P944" t="str">
        <f>VLOOKUP(orders[[#This Row],[Customer ID]],'Customer Info'!$A:$I,7,FALSE)</f>
        <v>United States</v>
      </c>
      <c r="Q944">
        <f>VLOOKUP(orders[[#This Row],[Customer ID]],'Customer Info'!$A:$I,8,FALSE)</f>
        <v>20380</v>
      </c>
      <c r="R944" s="2" t="str">
        <f>VLOOKUP(orders[[#This Row],[Customer ID]],'Customer Info'!$A:$I,9,FALSE)</f>
        <v>Yes</v>
      </c>
    </row>
    <row r="945" spans="1:18" x14ac:dyDescent="0.2">
      <c r="A945" s="1" t="s">
        <v>1819</v>
      </c>
      <c r="B945" s="3">
        <v>44674</v>
      </c>
      <c r="C945" t="s">
        <v>1820</v>
      </c>
      <c r="D945" t="s">
        <v>197</v>
      </c>
      <c r="E945">
        <v>2</v>
      </c>
      <c r="F945" s="1" t="s">
        <v>6198</v>
      </c>
      <c r="G945" t="s">
        <v>6199</v>
      </c>
      <c r="H945">
        <v>0.5</v>
      </c>
      <c r="I945">
        <v>7.77</v>
      </c>
      <c r="J945" s="2">
        <v>15.54</v>
      </c>
      <c r="K945" t="str">
        <f>VLOOKUP(orders[[#This Row],[Customer ID]],'Customer Info'!$A:$I,2,FALSE)</f>
        <v>Henderson Crowne</v>
      </c>
      <c r="L945" t="str">
        <f>IF(VLOOKUP(orders[[#This Row],[Customer ID]],'Customer Info'!$A:$I,3,FALSE)=0, "N/A", VLOOKUP(orders[[#This Row],[Customer ID]],'Customer Info'!$A:$I,3,FALSE))</f>
        <v>hcrowneq5@wufoo.com</v>
      </c>
      <c r="M945" t="str">
        <f>IF(VLOOKUP(orders[[#This Row],[Customer ID]],'Customer Info'!$A:$I,4,FALSE)=0, "N/A", VLOOKUP(orders[[#This Row],[Customer ID]],'Customer Info'!$A:$I,4,FALSE))</f>
        <v>+353 (476) 525-5512</v>
      </c>
      <c r="N945" t="str">
        <f>VLOOKUP(orders[[#This Row],[Customer ID]],'Customer Info'!$A:$I,5,FALSE)</f>
        <v>706 Eagan Lane</v>
      </c>
      <c r="O945" t="str">
        <f>VLOOKUP(orders[[#This Row],[Customer ID]],'Customer Info'!$A:$I,6,FALSE)</f>
        <v>Sallins</v>
      </c>
      <c r="P945" t="str">
        <f>VLOOKUP(orders[[#This Row],[Customer ID]],'Customer Info'!$A:$I,7,FALSE)</f>
        <v>Ireland</v>
      </c>
      <c r="Q945" t="str">
        <f>VLOOKUP(orders[[#This Row],[Customer ID]],'Customer Info'!$A:$I,8,FALSE)</f>
        <v>W91</v>
      </c>
      <c r="R945" s="2" t="str">
        <f>VLOOKUP(orders[[#This Row],[Customer ID]],'Customer Info'!$A:$I,9,FALSE)</f>
        <v>Yes</v>
      </c>
    </row>
    <row r="946" spans="1:18" x14ac:dyDescent="0.2">
      <c r="A946" s="1" t="s">
        <v>1821</v>
      </c>
      <c r="B946" s="3">
        <v>44464</v>
      </c>
      <c r="C946" t="s">
        <v>1822</v>
      </c>
      <c r="D946" t="s">
        <v>194</v>
      </c>
      <c r="E946">
        <v>3</v>
      </c>
      <c r="F946" s="1" t="s">
        <v>6196</v>
      </c>
      <c r="G946" t="s">
        <v>6199</v>
      </c>
      <c r="H946">
        <v>1</v>
      </c>
      <c r="I946">
        <v>11.95</v>
      </c>
      <c r="J946" s="2">
        <v>35.849999999999994</v>
      </c>
      <c r="K946" t="str">
        <f>VLOOKUP(orders[[#This Row],[Customer ID]],'Customer Info'!$A:$I,2,FALSE)</f>
        <v>Vernor Pawsey</v>
      </c>
      <c r="L946" t="str">
        <f>IF(VLOOKUP(orders[[#This Row],[Customer ID]],'Customer Info'!$A:$I,3,FALSE)=0, "N/A", VLOOKUP(orders[[#This Row],[Customer ID]],'Customer Info'!$A:$I,3,FALSE))</f>
        <v>vpawseyq6@tiny.cc</v>
      </c>
      <c r="M946" t="str">
        <f>IF(VLOOKUP(orders[[#This Row],[Customer ID]],'Customer Info'!$A:$I,4,FALSE)=0, "N/A", VLOOKUP(orders[[#This Row],[Customer ID]],'Customer Info'!$A:$I,4,FALSE))</f>
        <v>+1 (478) 568-4944</v>
      </c>
      <c r="N946" t="str">
        <f>VLOOKUP(orders[[#This Row],[Customer ID]],'Customer Info'!$A:$I,5,FALSE)</f>
        <v>883 Eagan Point</v>
      </c>
      <c r="O946" t="str">
        <f>VLOOKUP(orders[[#This Row],[Customer ID]],'Customer Info'!$A:$I,6,FALSE)</f>
        <v>Macon</v>
      </c>
      <c r="P946" t="str">
        <f>VLOOKUP(orders[[#This Row],[Customer ID]],'Customer Info'!$A:$I,7,FALSE)</f>
        <v>United States</v>
      </c>
      <c r="Q946">
        <f>VLOOKUP(orders[[#This Row],[Customer ID]],'Customer Info'!$A:$I,8,FALSE)</f>
        <v>31205</v>
      </c>
      <c r="R946" s="2" t="str">
        <f>VLOOKUP(orders[[#This Row],[Customer ID]],'Customer Info'!$A:$I,9,FALSE)</f>
        <v>No</v>
      </c>
    </row>
    <row r="947" spans="1:18" x14ac:dyDescent="0.2">
      <c r="A947" s="1" t="s">
        <v>1823</v>
      </c>
      <c r="B947" s="3">
        <v>44719</v>
      </c>
      <c r="C947" t="s">
        <v>1824</v>
      </c>
      <c r="D947" t="s">
        <v>197</v>
      </c>
      <c r="E947">
        <v>6</v>
      </c>
      <c r="F947" s="1" t="s">
        <v>6198</v>
      </c>
      <c r="G947" t="s">
        <v>6199</v>
      </c>
      <c r="H947">
        <v>0.5</v>
      </c>
      <c r="I947">
        <v>7.77</v>
      </c>
      <c r="J947" s="2">
        <v>46.62</v>
      </c>
      <c r="K947" t="str">
        <f>VLOOKUP(orders[[#This Row],[Customer ID]],'Customer Info'!$A:$I,2,FALSE)</f>
        <v>Augustin Waterhouse</v>
      </c>
      <c r="L947" t="str">
        <f>IF(VLOOKUP(orders[[#This Row],[Customer ID]],'Customer Info'!$A:$I,3,FALSE)=0, "N/A", VLOOKUP(orders[[#This Row],[Customer ID]],'Customer Info'!$A:$I,3,FALSE))</f>
        <v>awaterhouseq7@istockphoto.com</v>
      </c>
      <c r="M947" t="str">
        <f>IF(VLOOKUP(orders[[#This Row],[Customer ID]],'Customer Info'!$A:$I,4,FALSE)=0, "N/A", VLOOKUP(orders[[#This Row],[Customer ID]],'Customer Info'!$A:$I,4,FALSE))</f>
        <v>+1 (318) 129-0806</v>
      </c>
      <c r="N947" t="str">
        <f>VLOOKUP(orders[[#This Row],[Customer ID]],'Customer Info'!$A:$I,5,FALSE)</f>
        <v>23530 Lake View Trail</v>
      </c>
      <c r="O947" t="str">
        <f>VLOOKUP(orders[[#This Row],[Customer ID]],'Customer Info'!$A:$I,6,FALSE)</f>
        <v>Shreveport</v>
      </c>
      <c r="P947" t="str">
        <f>VLOOKUP(orders[[#This Row],[Customer ID]],'Customer Info'!$A:$I,7,FALSE)</f>
        <v>United States</v>
      </c>
      <c r="Q947">
        <f>VLOOKUP(orders[[#This Row],[Customer ID]],'Customer Info'!$A:$I,8,FALSE)</f>
        <v>71105</v>
      </c>
      <c r="R947" s="2" t="str">
        <f>VLOOKUP(orders[[#This Row],[Customer ID]],'Customer Info'!$A:$I,9,FALSE)</f>
        <v>No</v>
      </c>
    </row>
    <row r="948" spans="1:18" x14ac:dyDescent="0.2">
      <c r="A948" s="1" t="s">
        <v>1825</v>
      </c>
      <c r="B948" s="3">
        <v>44054</v>
      </c>
      <c r="C948" t="s">
        <v>1826</v>
      </c>
      <c r="D948" t="s">
        <v>162</v>
      </c>
      <c r="E948">
        <v>5</v>
      </c>
      <c r="F948" s="1" t="s">
        <v>6196</v>
      </c>
      <c r="G948" t="s">
        <v>6199</v>
      </c>
      <c r="H948">
        <v>0.5</v>
      </c>
      <c r="I948">
        <v>7.169999999999999</v>
      </c>
      <c r="J948" s="2">
        <v>35.849999999999994</v>
      </c>
      <c r="K948" t="str">
        <f>VLOOKUP(orders[[#This Row],[Customer ID]],'Customer Info'!$A:$I,2,FALSE)</f>
        <v>Fanchon Haughian</v>
      </c>
      <c r="L948" t="str">
        <f>IF(VLOOKUP(orders[[#This Row],[Customer ID]],'Customer Info'!$A:$I,3,FALSE)=0, "N/A", VLOOKUP(orders[[#This Row],[Customer ID]],'Customer Info'!$A:$I,3,FALSE))</f>
        <v>fhaughianq8@1688.com</v>
      </c>
      <c r="M948" t="str">
        <f>IF(VLOOKUP(orders[[#This Row],[Customer ID]],'Customer Info'!$A:$I,4,FALSE)=0, "N/A", VLOOKUP(orders[[#This Row],[Customer ID]],'Customer Info'!$A:$I,4,FALSE))</f>
        <v>+1 (253) 974-5538</v>
      </c>
      <c r="N948" t="str">
        <f>VLOOKUP(orders[[#This Row],[Customer ID]],'Customer Info'!$A:$I,5,FALSE)</f>
        <v>2017 Ronald Regan Trail</v>
      </c>
      <c r="O948" t="str">
        <f>VLOOKUP(orders[[#This Row],[Customer ID]],'Customer Info'!$A:$I,6,FALSE)</f>
        <v>Tacoma</v>
      </c>
      <c r="P948" t="str">
        <f>VLOOKUP(orders[[#This Row],[Customer ID]],'Customer Info'!$A:$I,7,FALSE)</f>
        <v>United States</v>
      </c>
      <c r="Q948">
        <f>VLOOKUP(orders[[#This Row],[Customer ID]],'Customer Info'!$A:$I,8,FALSE)</f>
        <v>98405</v>
      </c>
      <c r="R948" s="2" t="str">
        <f>VLOOKUP(orders[[#This Row],[Customer ID]],'Customer Info'!$A:$I,9,FALSE)</f>
        <v>No</v>
      </c>
    </row>
    <row r="949" spans="1:18" x14ac:dyDescent="0.2">
      <c r="A949" s="1" t="s">
        <v>1827</v>
      </c>
      <c r="B949" s="3">
        <v>43524</v>
      </c>
      <c r="C949" t="s">
        <v>1828</v>
      </c>
      <c r="D949" t="s">
        <v>114</v>
      </c>
      <c r="E949">
        <v>4</v>
      </c>
      <c r="F949" s="1" t="s">
        <v>6201</v>
      </c>
      <c r="G949" t="s">
        <v>6202</v>
      </c>
      <c r="H949">
        <v>2.5</v>
      </c>
      <c r="I949">
        <v>29.784999999999997</v>
      </c>
      <c r="J949" s="2">
        <v>119.13999999999999</v>
      </c>
      <c r="K949" t="str">
        <f>VLOOKUP(orders[[#This Row],[Customer ID]],'Customer Info'!$A:$I,2,FALSE)</f>
        <v>Jaimie Hatz</v>
      </c>
      <c r="L949" t="str">
        <f>IF(VLOOKUP(orders[[#This Row],[Customer ID]],'Customer Info'!$A:$I,3,FALSE)=0, "N/A", VLOOKUP(orders[[#This Row],[Customer ID]],'Customer Info'!$A:$I,3,FALSE))</f>
        <v>N/A</v>
      </c>
      <c r="M949" t="str">
        <f>IF(VLOOKUP(orders[[#This Row],[Customer ID]],'Customer Info'!$A:$I,4,FALSE)=0, "N/A", VLOOKUP(orders[[#This Row],[Customer ID]],'Customer Info'!$A:$I,4,FALSE))</f>
        <v>+1 (915) 920-9318</v>
      </c>
      <c r="N949" t="str">
        <f>VLOOKUP(orders[[#This Row],[Customer ID]],'Customer Info'!$A:$I,5,FALSE)</f>
        <v>3 Atwood Avenue</v>
      </c>
      <c r="O949" t="str">
        <f>VLOOKUP(orders[[#This Row],[Customer ID]],'Customer Info'!$A:$I,6,FALSE)</f>
        <v>El Paso</v>
      </c>
      <c r="P949" t="str">
        <f>VLOOKUP(orders[[#This Row],[Customer ID]],'Customer Info'!$A:$I,7,FALSE)</f>
        <v>United States</v>
      </c>
      <c r="Q949">
        <f>VLOOKUP(orders[[#This Row],[Customer ID]],'Customer Info'!$A:$I,8,FALSE)</f>
        <v>79934</v>
      </c>
      <c r="R949" s="2" t="str">
        <f>VLOOKUP(orders[[#This Row],[Customer ID]],'Customer Info'!$A:$I,9,FALSE)</f>
        <v>No</v>
      </c>
    </row>
    <row r="950" spans="1:18" x14ac:dyDescent="0.2">
      <c r="A950" s="1" t="s">
        <v>1829</v>
      </c>
      <c r="B950" s="3">
        <v>43719</v>
      </c>
      <c r="C950" t="s">
        <v>1830</v>
      </c>
      <c r="D950" t="s">
        <v>128</v>
      </c>
      <c r="E950">
        <v>3</v>
      </c>
      <c r="F950" s="1" t="s">
        <v>6201</v>
      </c>
      <c r="G950" t="s">
        <v>6202</v>
      </c>
      <c r="H950">
        <v>0.5</v>
      </c>
      <c r="I950">
        <v>7.77</v>
      </c>
      <c r="J950" s="2">
        <v>23.31</v>
      </c>
      <c r="K950" t="str">
        <f>VLOOKUP(orders[[#This Row],[Customer ID]],'Customer Info'!$A:$I,2,FALSE)</f>
        <v>Edeline Edney</v>
      </c>
      <c r="L950" t="str">
        <f>IF(VLOOKUP(orders[[#This Row],[Customer ID]],'Customer Info'!$A:$I,3,FALSE)=0, "N/A", VLOOKUP(orders[[#This Row],[Customer ID]],'Customer Info'!$A:$I,3,FALSE))</f>
        <v>N/A</v>
      </c>
      <c r="M950" t="str">
        <f>IF(VLOOKUP(orders[[#This Row],[Customer ID]],'Customer Info'!$A:$I,4,FALSE)=0, "N/A", VLOOKUP(orders[[#This Row],[Customer ID]],'Customer Info'!$A:$I,4,FALSE))</f>
        <v>+1 (205) 866-7629</v>
      </c>
      <c r="N950" t="str">
        <f>VLOOKUP(orders[[#This Row],[Customer ID]],'Customer Info'!$A:$I,5,FALSE)</f>
        <v>43 Crest Line Road</v>
      </c>
      <c r="O950" t="str">
        <f>VLOOKUP(orders[[#This Row],[Customer ID]],'Customer Info'!$A:$I,6,FALSE)</f>
        <v>Birmingham</v>
      </c>
      <c r="P950" t="str">
        <f>VLOOKUP(orders[[#This Row],[Customer ID]],'Customer Info'!$A:$I,7,FALSE)</f>
        <v>United States</v>
      </c>
      <c r="Q950">
        <f>VLOOKUP(orders[[#This Row],[Customer ID]],'Customer Info'!$A:$I,8,FALSE)</f>
        <v>35263</v>
      </c>
      <c r="R950" s="2" t="str">
        <f>VLOOKUP(orders[[#This Row],[Customer ID]],'Customer Info'!$A:$I,9,FALSE)</f>
        <v>No</v>
      </c>
    </row>
    <row r="951" spans="1:18" x14ac:dyDescent="0.2">
      <c r="A951" s="1" t="s">
        <v>1831</v>
      </c>
      <c r="B951" s="3">
        <v>44294</v>
      </c>
      <c r="C951" t="s">
        <v>1832</v>
      </c>
      <c r="D951" t="s">
        <v>66</v>
      </c>
      <c r="E951">
        <v>1</v>
      </c>
      <c r="F951" s="1" t="s">
        <v>6198</v>
      </c>
      <c r="G951" t="s">
        <v>6197</v>
      </c>
      <c r="H951">
        <v>1</v>
      </c>
      <c r="I951">
        <v>11.25</v>
      </c>
      <c r="J951" s="2">
        <v>11.25</v>
      </c>
      <c r="K951" t="str">
        <f>VLOOKUP(orders[[#This Row],[Customer ID]],'Customer Info'!$A:$I,2,FALSE)</f>
        <v>Rickie Faltin</v>
      </c>
      <c r="L951" t="str">
        <f>IF(VLOOKUP(orders[[#This Row],[Customer ID]],'Customer Info'!$A:$I,3,FALSE)=0, "N/A", VLOOKUP(orders[[#This Row],[Customer ID]],'Customer Info'!$A:$I,3,FALSE))</f>
        <v>rfaltinqb@topsy.com</v>
      </c>
      <c r="M951" t="str">
        <f>IF(VLOOKUP(orders[[#This Row],[Customer ID]],'Customer Info'!$A:$I,4,FALSE)=0, "N/A", VLOOKUP(orders[[#This Row],[Customer ID]],'Customer Info'!$A:$I,4,FALSE))</f>
        <v>N/A</v>
      </c>
      <c r="N951" t="str">
        <f>VLOOKUP(orders[[#This Row],[Customer ID]],'Customer Info'!$A:$I,5,FALSE)</f>
        <v>2 Laurel Drive</v>
      </c>
      <c r="O951" t="str">
        <f>VLOOKUP(orders[[#This Row],[Customer ID]],'Customer Info'!$A:$I,6,FALSE)</f>
        <v>Portumna</v>
      </c>
      <c r="P951" t="str">
        <f>VLOOKUP(orders[[#This Row],[Customer ID]],'Customer Info'!$A:$I,7,FALSE)</f>
        <v>Ireland</v>
      </c>
      <c r="Q951" t="str">
        <f>VLOOKUP(orders[[#This Row],[Customer ID]],'Customer Info'!$A:$I,8,FALSE)</f>
        <v>V31</v>
      </c>
      <c r="R951" s="2" t="str">
        <f>VLOOKUP(orders[[#This Row],[Customer ID]],'Customer Info'!$A:$I,9,FALSE)</f>
        <v>No</v>
      </c>
    </row>
    <row r="952" spans="1:18" x14ac:dyDescent="0.2">
      <c r="A952" s="1" t="s">
        <v>1833</v>
      </c>
      <c r="B952" s="3">
        <v>44445</v>
      </c>
      <c r="C952" t="s">
        <v>1834</v>
      </c>
      <c r="D952" t="s">
        <v>535</v>
      </c>
      <c r="E952">
        <v>3</v>
      </c>
      <c r="F952" s="1" t="s">
        <v>6200</v>
      </c>
      <c r="G952" t="s">
        <v>6202</v>
      </c>
      <c r="H952">
        <v>2.5</v>
      </c>
      <c r="I952">
        <v>27.945</v>
      </c>
      <c r="J952" s="2">
        <v>83.835000000000008</v>
      </c>
      <c r="K952" t="str">
        <f>VLOOKUP(orders[[#This Row],[Customer ID]],'Customer Info'!$A:$I,2,FALSE)</f>
        <v>Gnni Cheeke</v>
      </c>
      <c r="L952" t="str">
        <f>IF(VLOOKUP(orders[[#This Row],[Customer ID]],'Customer Info'!$A:$I,3,FALSE)=0, "N/A", VLOOKUP(orders[[#This Row],[Customer ID]],'Customer Info'!$A:$I,3,FALSE))</f>
        <v>gcheekeqc@sitemeter.com</v>
      </c>
      <c r="M952" t="str">
        <f>IF(VLOOKUP(orders[[#This Row],[Customer ID]],'Customer Info'!$A:$I,4,FALSE)=0, "N/A", VLOOKUP(orders[[#This Row],[Customer ID]],'Customer Info'!$A:$I,4,FALSE))</f>
        <v>+44 (677) 694-1404</v>
      </c>
      <c r="N952" t="str">
        <f>VLOOKUP(orders[[#This Row],[Customer ID]],'Customer Info'!$A:$I,5,FALSE)</f>
        <v>934 Loomis Junction</v>
      </c>
      <c r="O952" t="str">
        <f>VLOOKUP(orders[[#This Row],[Customer ID]],'Customer Info'!$A:$I,6,FALSE)</f>
        <v>London</v>
      </c>
      <c r="P952" t="str">
        <f>VLOOKUP(orders[[#This Row],[Customer ID]],'Customer Info'!$A:$I,7,FALSE)</f>
        <v>United Kingdom</v>
      </c>
      <c r="Q952" t="str">
        <f>VLOOKUP(orders[[#This Row],[Customer ID]],'Customer Info'!$A:$I,8,FALSE)</f>
        <v>EC3M</v>
      </c>
      <c r="R952" s="2" t="str">
        <f>VLOOKUP(orders[[#This Row],[Customer ID]],'Customer Info'!$A:$I,9,FALSE)</f>
        <v>Yes</v>
      </c>
    </row>
    <row r="953" spans="1:18" x14ac:dyDescent="0.2">
      <c r="A953" s="1" t="s">
        <v>1835</v>
      </c>
      <c r="B953" s="3">
        <v>44449</v>
      </c>
      <c r="C953" t="s">
        <v>1836</v>
      </c>
      <c r="D953" t="s">
        <v>15</v>
      </c>
      <c r="E953">
        <v>4</v>
      </c>
      <c r="F953" s="1" t="s">
        <v>6196</v>
      </c>
      <c r="G953" t="s">
        <v>6199</v>
      </c>
      <c r="H953">
        <v>2.5</v>
      </c>
      <c r="I953">
        <v>27.484999999999996</v>
      </c>
      <c r="J953" s="2">
        <v>109.93999999999998</v>
      </c>
      <c r="K953" t="str">
        <f>VLOOKUP(orders[[#This Row],[Customer ID]],'Customer Info'!$A:$I,2,FALSE)</f>
        <v>Gwenni Ratt</v>
      </c>
      <c r="L953" t="str">
        <f>IF(VLOOKUP(orders[[#This Row],[Customer ID]],'Customer Info'!$A:$I,3,FALSE)=0, "N/A", VLOOKUP(orders[[#This Row],[Customer ID]],'Customer Info'!$A:$I,3,FALSE))</f>
        <v>grattqd@phpbb.com</v>
      </c>
      <c r="M953" t="str">
        <f>IF(VLOOKUP(orders[[#This Row],[Customer ID]],'Customer Info'!$A:$I,4,FALSE)=0, "N/A", VLOOKUP(orders[[#This Row],[Customer ID]],'Customer Info'!$A:$I,4,FALSE))</f>
        <v>+353 (878) 618-9723</v>
      </c>
      <c r="N953" t="str">
        <f>VLOOKUP(orders[[#This Row],[Customer ID]],'Customer Info'!$A:$I,5,FALSE)</f>
        <v>55 Montana Road</v>
      </c>
      <c r="O953" t="str">
        <f>VLOOKUP(orders[[#This Row],[Customer ID]],'Customer Info'!$A:$I,6,FALSE)</f>
        <v>Castlemartyr</v>
      </c>
      <c r="P953" t="str">
        <f>VLOOKUP(orders[[#This Row],[Customer ID]],'Customer Info'!$A:$I,7,FALSE)</f>
        <v>Ireland</v>
      </c>
      <c r="Q953" t="str">
        <f>VLOOKUP(orders[[#This Row],[Customer ID]],'Customer Info'!$A:$I,8,FALSE)</f>
        <v>H71</v>
      </c>
      <c r="R953" s="2" t="str">
        <f>VLOOKUP(orders[[#This Row],[Customer ID]],'Customer Info'!$A:$I,9,FALSE)</f>
        <v>No</v>
      </c>
    </row>
    <row r="954" spans="1:18" x14ac:dyDescent="0.2">
      <c r="A954" s="1" t="s">
        <v>1837</v>
      </c>
      <c r="B954" s="3">
        <v>44703</v>
      </c>
      <c r="C954" t="s">
        <v>1838</v>
      </c>
      <c r="D954" t="s">
        <v>187</v>
      </c>
      <c r="E954">
        <v>4</v>
      </c>
      <c r="F954" s="1" t="s">
        <v>6196</v>
      </c>
      <c r="G954" t="s">
        <v>6199</v>
      </c>
      <c r="H954">
        <v>0.2</v>
      </c>
      <c r="I954">
        <v>3.5849999999999995</v>
      </c>
      <c r="J954" s="2">
        <v>14.339999999999998</v>
      </c>
      <c r="K954" t="str">
        <f>VLOOKUP(orders[[#This Row],[Customer ID]],'Customer Info'!$A:$I,2,FALSE)</f>
        <v>Johnath Fairebrother</v>
      </c>
      <c r="L954" t="str">
        <f>IF(VLOOKUP(orders[[#This Row],[Customer ID]],'Customer Info'!$A:$I,3,FALSE)=0, "N/A", VLOOKUP(orders[[#This Row],[Customer ID]],'Customer Info'!$A:$I,3,FALSE))</f>
        <v>N/A</v>
      </c>
      <c r="M954" t="str">
        <f>IF(VLOOKUP(orders[[#This Row],[Customer ID]],'Customer Info'!$A:$I,4,FALSE)=0, "N/A", VLOOKUP(orders[[#This Row],[Customer ID]],'Customer Info'!$A:$I,4,FALSE))</f>
        <v>+1 (302) 159-1841</v>
      </c>
      <c r="N954" t="str">
        <f>VLOOKUP(orders[[#This Row],[Customer ID]],'Customer Info'!$A:$I,5,FALSE)</f>
        <v>05 Bluestem Street</v>
      </c>
      <c r="O954" t="str">
        <f>VLOOKUP(orders[[#This Row],[Customer ID]],'Customer Info'!$A:$I,6,FALSE)</f>
        <v>Wilmington</v>
      </c>
      <c r="P954" t="str">
        <f>VLOOKUP(orders[[#This Row],[Customer ID]],'Customer Info'!$A:$I,7,FALSE)</f>
        <v>United States</v>
      </c>
      <c r="Q954">
        <f>VLOOKUP(orders[[#This Row],[Customer ID]],'Customer Info'!$A:$I,8,FALSE)</f>
        <v>19810</v>
      </c>
      <c r="R954" s="2" t="str">
        <f>VLOOKUP(orders[[#This Row],[Customer ID]],'Customer Info'!$A:$I,9,FALSE)</f>
        <v>Yes</v>
      </c>
    </row>
    <row r="955" spans="1:18" x14ac:dyDescent="0.2">
      <c r="A955" s="1" t="s">
        <v>1839</v>
      </c>
      <c r="B955" s="3">
        <v>44092</v>
      </c>
      <c r="C955" t="s">
        <v>1840</v>
      </c>
      <c r="D955" t="s">
        <v>187</v>
      </c>
      <c r="E955">
        <v>6</v>
      </c>
      <c r="F955" s="1" t="s">
        <v>6196</v>
      </c>
      <c r="G955" t="s">
        <v>6199</v>
      </c>
      <c r="H955">
        <v>0.2</v>
      </c>
      <c r="I955">
        <v>3.5849999999999995</v>
      </c>
      <c r="J955" s="2">
        <v>21.509999999999998</v>
      </c>
      <c r="K955" t="str">
        <f>VLOOKUP(orders[[#This Row],[Customer ID]],'Customer Info'!$A:$I,2,FALSE)</f>
        <v>Ingamar Eberlein</v>
      </c>
      <c r="L955" t="str">
        <f>IF(VLOOKUP(orders[[#This Row],[Customer ID]],'Customer Info'!$A:$I,3,FALSE)=0, "N/A", VLOOKUP(orders[[#This Row],[Customer ID]],'Customer Info'!$A:$I,3,FALSE))</f>
        <v>ieberleinqf@hc360.com</v>
      </c>
      <c r="M955" t="str">
        <f>IF(VLOOKUP(orders[[#This Row],[Customer ID]],'Customer Info'!$A:$I,4,FALSE)=0, "N/A", VLOOKUP(orders[[#This Row],[Customer ID]],'Customer Info'!$A:$I,4,FALSE))</f>
        <v>+1 (717) 323-3451</v>
      </c>
      <c r="N955" t="str">
        <f>VLOOKUP(orders[[#This Row],[Customer ID]],'Customer Info'!$A:$I,5,FALSE)</f>
        <v>8 Delaware Circle</v>
      </c>
      <c r="O955" t="str">
        <f>VLOOKUP(orders[[#This Row],[Customer ID]],'Customer Info'!$A:$I,6,FALSE)</f>
        <v>Harrisburg</v>
      </c>
      <c r="P955" t="str">
        <f>VLOOKUP(orders[[#This Row],[Customer ID]],'Customer Info'!$A:$I,7,FALSE)</f>
        <v>United States</v>
      </c>
      <c r="Q955">
        <f>VLOOKUP(orders[[#This Row],[Customer ID]],'Customer Info'!$A:$I,8,FALSE)</f>
        <v>17121</v>
      </c>
      <c r="R955" s="2" t="str">
        <f>VLOOKUP(orders[[#This Row],[Customer ID]],'Customer Info'!$A:$I,9,FALSE)</f>
        <v>No</v>
      </c>
    </row>
    <row r="956" spans="1:18" x14ac:dyDescent="0.2">
      <c r="A956" s="1" t="s">
        <v>1841</v>
      </c>
      <c r="B956" s="3">
        <v>44439</v>
      </c>
      <c r="C956" t="s">
        <v>1842</v>
      </c>
      <c r="D956" t="s">
        <v>66</v>
      </c>
      <c r="E956">
        <v>2</v>
      </c>
      <c r="F956" s="1" t="s">
        <v>6198</v>
      </c>
      <c r="G956" t="s">
        <v>6197</v>
      </c>
      <c r="H956">
        <v>1</v>
      </c>
      <c r="I956">
        <v>11.25</v>
      </c>
      <c r="J956" s="2">
        <v>22.5</v>
      </c>
      <c r="K956" t="str">
        <f>VLOOKUP(orders[[#This Row],[Customer ID]],'Customer Info'!$A:$I,2,FALSE)</f>
        <v>Jilly Dreng</v>
      </c>
      <c r="L956" t="str">
        <f>IF(VLOOKUP(orders[[#This Row],[Customer ID]],'Customer Info'!$A:$I,3,FALSE)=0, "N/A", VLOOKUP(orders[[#This Row],[Customer ID]],'Customer Info'!$A:$I,3,FALSE))</f>
        <v>jdrengqg@uiuc.edu</v>
      </c>
      <c r="M956" t="str">
        <f>IF(VLOOKUP(orders[[#This Row],[Customer ID]],'Customer Info'!$A:$I,4,FALSE)=0, "N/A", VLOOKUP(orders[[#This Row],[Customer ID]],'Customer Info'!$A:$I,4,FALSE))</f>
        <v>+353 (350) 974-1489</v>
      </c>
      <c r="N956" t="str">
        <f>VLOOKUP(orders[[#This Row],[Customer ID]],'Customer Info'!$A:$I,5,FALSE)</f>
        <v>0 Cardinal Park</v>
      </c>
      <c r="O956" t="str">
        <f>VLOOKUP(orders[[#This Row],[Customer ID]],'Customer Info'!$A:$I,6,FALSE)</f>
        <v>Sallins</v>
      </c>
      <c r="P956" t="str">
        <f>VLOOKUP(orders[[#This Row],[Customer ID]],'Customer Info'!$A:$I,7,FALSE)</f>
        <v>Ireland</v>
      </c>
      <c r="Q956" t="str">
        <f>VLOOKUP(orders[[#This Row],[Customer ID]],'Customer Info'!$A:$I,8,FALSE)</f>
        <v>W91</v>
      </c>
      <c r="R956" s="2" t="str">
        <f>VLOOKUP(orders[[#This Row],[Customer ID]],'Customer Info'!$A:$I,9,FALSE)</f>
        <v>Yes</v>
      </c>
    </row>
    <row r="957" spans="1:18" x14ac:dyDescent="0.2">
      <c r="A957" s="1" t="s">
        <v>1843</v>
      </c>
      <c r="B957" s="3">
        <v>44582</v>
      </c>
      <c r="C957" t="s">
        <v>1806</v>
      </c>
      <c r="D957" t="s">
        <v>120</v>
      </c>
      <c r="E957">
        <v>1</v>
      </c>
      <c r="F957" s="1" t="s">
        <v>6198</v>
      </c>
      <c r="G957" t="s">
        <v>6199</v>
      </c>
      <c r="H957">
        <v>0.2</v>
      </c>
      <c r="I957">
        <v>3.8849999999999998</v>
      </c>
      <c r="J957" s="2">
        <v>3.8849999999999998</v>
      </c>
      <c r="K957" t="str">
        <f>VLOOKUP(orders[[#This Row],[Customer ID]],'Customer Info'!$A:$I,2,FALSE)</f>
        <v>Brenn Dundredge</v>
      </c>
      <c r="L957" t="str">
        <f>IF(VLOOKUP(orders[[#This Row],[Customer ID]],'Customer Info'!$A:$I,3,FALSE)=0, "N/A", VLOOKUP(orders[[#This Row],[Customer ID]],'Customer Info'!$A:$I,3,FALSE))</f>
        <v>N/A</v>
      </c>
      <c r="M957" t="str">
        <f>IF(VLOOKUP(orders[[#This Row],[Customer ID]],'Customer Info'!$A:$I,4,FALSE)=0, "N/A", VLOOKUP(orders[[#This Row],[Customer ID]],'Customer Info'!$A:$I,4,FALSE))</f>
        <v>+1 (405) 369-5173</v>
      </c>
      <c r="N957" t="str">
        <f>VLOOKUP(orders[[#This Row],[Customer ID]],'Customer Info'!$A:$I,5,FALSE)</f>
        <v>5 Morrow Street</v>
      </c>
      <c r="O957" t="str">
        <f>VLOOKUP(orders[[#This Row],[Customer ID]],'Customer Info'!$A:$I,6,FALSE)</f>
        <v>Oklahoma City</v>
      </c>
      <c r="P957" t="str">
        <f>VLOOKUP(orders[[#This Row],[Customer ID]],'Customer Info'!$A:$I,7,FALSE)</f>
        <v>United States</v>
      </c>
      <c r="Q957">
        <f>VLOOKUP(orders[[#This Row],[Customer ID]],'Customer Info'!$A:$I,8,FALSE)</f>
        <v>73129</v>
      </c>
      <c r="R957" s="2" t="str">
        <f>VLOOKUP(orders[[#This Row],[Customer ID]],'Customer Info'!$A:$I,9,FALSE)</f>
        <v>Yes</v>
      </c>
    </row>
    <row r="958" spans="1:18" x14ac:dyDescent="0.2">
      <c r="A958" s="1" t="s">
        <v>1844</v>
      </c>
      <c r="B958" s="3">
        <v>44722</v>
      </c>
      <c r="C958" t="s">
        <v>1806</v>
      </c>
      <c r="D958" t="s">
        <v>535</v>
      </c>
      <c r="E958">
        <v>1</v>
      </c>
      <c r="F958" s="1" t="s">
        <v>6200</v>
      </c>
      <c r="G958" t="s">
        <v>6202</v>
      </c>
      <c r="H958">
        <v>2.5</v>
      </c>
      <c r="I958">
        <v>27.945</v>
      </c>
      <c r="J958" s="2">
        <v>27.945</v>
      </c>
      <c r="K958" t="str">
        <f>VLOOKUP(orders[[#This Row],[Customer ID]],'Customer Info'!$A:$I,2,FALSE)</f>
        <v>Brenn Dundredge</v>
      </c>
      <c r="L958" t="str">
        <f>IF(VLOOKUP(orders[[#This Row],[Customer ID]],'Customer Info'!$A:$I,3,FALSE)=0, "N/A", VLOOKUP(orders[[#This Row],[Customer ID]],'Customer Info'!$A:$I,3,FALSE))</f>
        <v>N/A</v>
      </c>
      <c r="M958" t="str">
        <f>IF(VLOOKUP(orders[[#This Row],[Customer ID]],'Customer Info'!$A:$I,4,FALSE)=0, "N/A", VLOOKUP(orders[[#This Row],[Customer ID]],'Customer Info'!$A:$I,4,FALSE))</f>
        <v>+1 (405) 369-5173</v>
      </c>
      <c r="N958" t="str">
        <f>VLOOKUP(orders[[#This Row],[Customer ID]],'Customer Info'!$A:$I,5,FALSE)</f>
        <v>5 Morrow Street</v>
      </c>
      <c r="O958" t="str">
        <f>VLOOKUP(orders[[#This Row],[Customer ID]],'Customer Info'!$A:$I,6,FALSE)</f>
        <v>Oklahoma City</v>
      </c>
      <c r="P958" t="str">
        <f>VLOOKUP(orders[[#This Row],[Customer ID]],'Customer Info'!$A:$I,7,FALSE)</f>
        <v>United States</v>
      </c>
      <c r="Q958">
        <f>VLOOKUP(orders[[#This Row],[Customer ID]],'Customer Info'!$A:$I,8,FALSE)</f>
        <v>73129</v>
      </c>
      <c r="R958" s="2" t="str">
        <f>VLOOKUP(orders[[#This Row],[Customer ID]],'Customer Info'!$A:$I,9,FALSE)</f>
        <v>Yes</v>
      </c>
    </row>
    <row r="959" spans="1:18" x14ac:dyDescent="0.2">
      <c r="A959" s="1" t="s">
        <v>1845</v>
      </c>
      <c r="B959" s="3">
        <v>43582</v>
      </c>
      <c r="C959" t="s">
        <v>1806</v>
      </c>
      <c r="D959" t="s">
        <v>35</v>
      </c>
      <c r="E959">
        <v>5</v>
      </c>
      <c r="F959" s="1" t="s">
        <v>6200</v>
      </c>
      <c r="G959" t="s">
        <v>6199</v>
      </c>
      <c r="H959">
        <v>2.5</v>
      </c>
      <c r="I959">
        <v>34.154999999999994</v>
      </c>
      <c r="J959" s="2">
        <v>170.77499999999998</v>
      </c>
      <c r="K959" t="str">
        <f>VLOOKUP(orders[[#This Row],[Customer ID]],'Customer Info'!$A:$I,2,FALSE)</f>
        <v>Brenn Dundredge</v>
      </c>
      <c r="L959" t="str">
        <f>IF(VLOOKUP(orders[[#This Row],[Customer ID]],'Customer Info'!$A:$I,3,FALSE)=0, "N/A", VLOOKUP(orders[[#This Row],[Customer ID]],'Customer Info'!$A:$I,3,FALSE))</f>
        <v>N/A</v>
      </c>
      <c r="M959" t="str">
        <f>IF(VLOOKUP(orders[[#This Row],[Customer ID]],'Customer Info'!$A:$I,4,FALSE)=0, "N/A", VLOOKUP(orders[[#This Row],[Customer ID]],'Customer Info'!$A:$I,4,FALSE))</f>
        <v>+1 (405) 369-5173</v>
      </c>
      <c r="N959" t="str">
        <f>VLOOKUP(orders[[#This Row],[Customer ID]],'Customer Info'!$A:$I,5,FALSE)</f>
        <v>5 Morrow Street</v>
      </c>
      <c r="O959" t="str">
        <f>VLOOKUP(orders[[#This Row],[Customer ID]],'Customer Info'!$A:$I,6,FALSE)</f>
        <v>Oklahoma City</v>
      </c>
      <c r="P959" t="str">
        <f>VLOOKUP(orders[[#This Row],[Customer ID]],'Customer Info'!$A:$I,7,FALSE)</f>
        <v>United States</v>
      </c>
      <c r="Q959">
        <f>VLOOKUP(orders[[#This Row],[Customer ID]],'Customer Info'!$A:$I,8,FALSE)</f>
        <v>73129</v>
      </c>
      <c r="R959" s="2" t="str">
        <f>VLOOKUP(orders[[#This Row],[Customer ID]],'Customer Info'!$A:$I,9,FALSE)</f>
        <v>Yes</v>
      </c>
    </row>
    <row r="960" spans="1:18" x14ac:dyDescent="0.2">
      <c r="A960" s="1" t="s">
        <v>1845</v>
      </c>
      <c r="B960" s="3">
        <v>43582</v>
      </c>
      <c r="C960" t="s">
        <v>1806</v>
      </c>
      <c r="D960" t="s">
        <v>15</v>
      </c>
      <c r="E960">
        <v>2</v>
      </c>
      <c r="F960" s="1" t="s">
        <v>6196</v>
      </c>
      <c r="G960" t="s">
        <v>6199</v>
      </c>
      <c r="H960">
        <v>2.5</v>
      </c>
      <c r="I960">
        <v>27.484999999999996</v>
      </c>
      <c r="J960" s="2">
        <v>54.969999999999992</v>
      </c>
      <c r="K960" t="str">
        <f>VLOOKUP(orders[[#This Row],[Customer ID]],'Customer Info'!$A:$I,2,FALSE)</f>
        <v>Brenn Dundredge</v>
      </c>
      <c r="L960" t="str">
        <f>IF(VLOOKUP(orders[[#This Row],[Customer ID]],'Customer Info'!$A:$I,3,FALSE)=0, "N/A", VLOOKUP(orders[[#This Row],[Customer ID]],'Customer Info'!$A:$I,3,FALSE))</f>
        <v>N/A</v>
      </c>
      <c r="M960" t="str">
        <f>IF(VLOOKUP(orders[[#This Row],[Customer ID]],'Customer Info'!$A:$I,4,FALSE)=0, "N/A", VLOOKUP(orders[[#This Row],[Customer ID]],'Customer Info'!$A:$I,4,FALSE))</f>
        <v>+1 (405) 369-5173</v>
      </c>
      <c r="N960" t="str">
        <f>VLOOKUP(orders[[#This Row],[Customer ID]],'Customer Info'!$A:$I,5,FALSE)</f>
        <v>5 Morrow Street</v>
      </c>
      <c r="O960" t="str">
        <f>VLOOKUP(orders[[#This Row],[Customer ID]],'Customer Info'!$A:$I,6,FALSE)</f>
        <v>Oklahoma City</v>
      </c>
      <c r="P960" t="str">
        <f>VLOOKUP(orders[[#This Row],[Customer ID]],'Customer Info'!$A:$I,7,FALSE)</f>
        <v>United States</v>
      </c>
      <c r="Q960">
        <f>VLOOKUP(orders[[#This Row],[Customer ID]],'Customer Info'!$A:$I,8,FALSE)</f>
        <v>73129</v>
      </c>
      <c r="R960" s="2" t="str">
        <f>VLOOKUP(orders[[#This Row],[Customer ID]],'Customer Info'!$A:$I,9,FALSE)</f>
        <v>Yes</v>
      </c>
    </row>
    <row r="961" spans="1:18" x14ac:dyDescent="0.2">
      <c r="A961" s="1" t="s">
        <v>1845</v>
      </c>
      <c r="B961" s="3">
        <v>43582</v>
      </c>
      <c r="C961" t="s">
        <v>1806</v>
      </c>
      <c r="D961" t="s">
        <v>142</v>
      </c>
      <c r="E961">
        <v>1</v>
      </c>
      <c r="F961" s="1" t="s">
        <v>6200</v>
      </c>
      <c r="G961" t="s">
        <v>6199</v>
      </c>
      <c r="H961">
        <v>1</v>
      </c>
      <c r="I961">
        <v>14.85</v>
      </c>
      <c r="J961" s="2">
        <v>14.85</v>
      </c>
      <c r="K961" t="str">
        <f>VLOOKUP(orders[[#This Row],[Customer ID]],'Customer Info'!$A:$I,2,FALSE)</f>
        <v>Brenn Dundredge</v>
      </c>
      <c r="L961" t="str">
        <f>IF(VLOOKUP(orders[[#This Row],[Customer ID]],'Customer Info'!$A:$I,3,FALSE)=0, "N/A", VLOOKUP(orders[[#This Row],[Customer ID]],'Customer Info'!$A:$I,3,FALSE))</f>
        <v>N/A</v>
      </c>
      <c r="M961" t="str">
        <f>IF(VLOOKUP(orders[[#This Row],[Customer ID]],'Customer Info'!$A:$I,4,FALSE)=0, "N/A", VLOOKUP(orders[[#This Row],[Customer ID]],'Customer Info'!$A:$I,4,FALSE))</f>
        <v>+1 (405) 369-5173</v>
      </c>
      <c r="N961" t="str">
        <f>VLOOKUP(orders[[#This Row],[Customer ID]],'Customer Info'!$A:$I,5,FALSE)</f>
        <v>5 Morrow Street</v>
      </c>
      <c r="O961" t="str">
        <f>VLOOKUP(orders[[#This Row],[Customer ID]],'Customer Info'!$A:$I,6,FALSE)</f>
        <v>Oklahoma City</v>
      </c>
      <c r="P961" t="str">
        <f>VLOOKUP(orders[[#This Row],[Customer ID]],'Customer Info'!$A:$I,7,FALSE)</f>
        <v>United States</v>
      </c>
      <c r="Q961">
        <f>VLOOKUP(orders[[#This Row],[Customer ID]],'Customer Info'!$A:$I,8,FALSE)</f>
        <v>73129</v>
      </c>
      <c r="R961" s="2" t="str">
        <f>VLOOKUP(orders[[#This Row],[Customer ID]],'Customer Info'!$A:$I,9,FALSE)</f>
        <v>Yes</v>
      </c>
    </row>
    <row r="962" spans="1:18" x14ac:dyDescent="0.2">
      <c r="A962" s="1" t="s">
        <v>1845</v>
      </c>
      <c r="B962" s="3">
        <v>43582</v>
      </c>
      <c r="C962" t="s">
        <v>1806</v>
      </c>
      <c r="D962" t="s">
        <v>120</v>
      </c>
      <c r="E962">
        <v>2</v>
      </c>
      <c r="F962" s="1" t="s">
        <v>6198</v>
      </c>
      <c r="G962" t="s">
        <v>6199</v>
      </c>
      <c r="H962">
        <v>0.2</v>
      </c>
      <c r="I962">
        <v>3.8849999999999998</v>
      </c>
      <c r="J962" s="2">
        <v>7.77</v>
      </c>
      <c r="K962" t="str">
        <f>VLOOKUP(orders[[#This Row],[Customer ID]],'Customer Info'!$A:$I,2,FALSE)</f>
        <v>Brenn Dundredge</v>
      </c>
      <c r="L962" t="str">
        <f>IF(VLOOKUP(orders[[#This Row],[Customer ID]],'Customer Info'!$A:$I,3,FALSE)=0, "N/A", VLOOKUP(orders[[#This Row],[Customer ID]],'Customer Info'!$A:$I,3,FALSE))</f>
        <v>N/A</v>
      </c>
      <c r="M962" t="str">
        <f>IF(VLOOKUP(orders[[#This Row],[Customer ID]],'Customer Info'!$A:$I,4,FALSE)=0, "N/A", VLOOKUP(orders[[#This Row],[Customer ID]],'Customer Info'!$A:$I,4,FALSE))</f>
        <v>+1 (405) 369-5173</v>
      </c>
      <c r="N962" t="str">
        <f>VLOOKUP(orders[[#This Row],[Customer ID]],'Customer Info'!$A:$I,5,FALSE)</f>
        <v>5 Morrow Street</v>
      </c>
      <c r="O962" t="str">
        <f>VLOOKUP(orders[[#This Row],[Customer ID]],'Customer Info'!$A:$I,6,FALSE)</f>
        <v>Oklahoma City</v>
      </c>
      <c r="P962" t="str">
        <f>VLOOKUP(orders[[#This Row],[Customer ID]],'Customer Info'!$A:$I,7,FALSE)</f>
        <v>United States</v>
      </c>
      <c r="Q962">
        <f>VLOOKUP(orders[[#This Row],[Customer ID]],'Customer Info'!$A:$I,8,FALSE)</f>
        <v>73129</v>
      </c>
      <c r="R962" s="2" t="str">
        <f>VLOOKUP(orders[[#This Row],[Customer ID]],'Customer Info'!$A:$I,9,FALSE)</f>
        <v>Yes</v>
      </c>
    </row>
    <row r="963" spans="1:18" x14ac:dyDescent="0.2">
      <c r="A963" s="1" t="s">
        <v>1846</v>
      </c>
      <c r="B963" s="3">
        <v>44598</v>
      </c>
      <c r="C963" t="s">
        <v>1847</v>
      </c>
      <c r="D963" t="s">
        <v>24</v>
      </c>
      <c r="E963">
        <v>5</v>
      </c>
      <c r="F963" s="1" t="s">
        <v>6201</v>
      </c>
      <c r="G963" t="s">
        <v>6199</v>
      </c>
      <c r="H963">
        <v>0.2</v>
      </c>
      <c r="I963">
        <v>4.7549999999999999</v>
      </c>
      <c r="J963" s="2">
        <v>23.774999999999999</v>
      </c>
      <c r="K963" t="str">
        <f>VLOOKUP(orders[[#This Row],[Customer ID]],'Customer Info'!$A:$I,2,FALSE)</f>
        <v>Rhodie Strathern</v>
      </c>
      <c r="L963" t="str">
        <f>IF(VLOOKUP(orders[[#This Row],[Customer ID]],'Customer Info'!$A:$I,3,FALSE)=0, "N/A", VLOOKUP(orders[[#This Row],[Customer ID]],'Customer Info'!$A:$I,3,FALSE))</f>
        <v>rstrathernqn@devhub.com</v>
      </c>
      <c r="M963" t="str">
        <f>IF(VLOOKUP(orders[[#This Row],[Customer ID]],'Customer Info'!$A:$I,4,FALSE)=0, "N/A", VLOOKUP(orders[[#This Row],[Customer ID]],'Customer Info'!$A:$I,4,FALSE))</f>
        <v>N/A</v>
      </c>
      <c r="N963" t="str">
        <f>VLOOKUP(orders[[#This Row],[Customer ID]],'Customer Info'!$A:$I,5,FALSE)</f>
        <v>63071 Warner Terrace</v>
      </c>
      <c r="O963" t="str">
        <f>VLOOKUP(orders[[#This Row],[Customer ID]],'Customer Info'!$A:$I,6,FALSE)</f>
        <v>Little Rock</v>
      </c>
      <c r="P963" t="str">
        <f>VLOOKUP(orders[[#This Row],[Customer ID]],'Customer Info'!$A:$I,7,FALSE)</f>
        <v>United States</v>
      </c>
      <c r="Q963">
        <f>VLOOKUP(orders[[#This Row],[Customer ID]],'Customer Info'!$A:$I,8,FALSE)</f>
        <v>72215</v>
      </c>
      <c r="R963" s="2" t="str">
        <f>VLOOKUP(orders[[#This Row],[Customer ID]],'Customer Info'!$A:$I,9,FALSE)</f>
        <v>Yes</v>
      </c>
    </row>
    <row r="964" spans="1:18" x14ac:dyDescent="0.2">
      <c r="A964" s="1" t="s">
        <v>1848</v>
      </c>
      <c r="B964" s="3">
        <v>44591</v>
      </c>
      <c r="C964" t="s">
        <v>1849</v>
      </c>
      <c r="D964" t="s">
        <v>137</v>
      </c>
      <c r="E964">
        <v>5</v>
      </c>
      <c r="F964" s="1" t="s">
        <v>6201</v>
      </c>
      <c r="G964" t="s">
        <v>6199</v>
      </c>
      <c r="H964">
        <v>1</v>
      </c>
      <c r="I964">
        <v>15.85</v>
      </c>
      <c r="J964" s="2">
        <v>79.25</v>
      </c>
      <c r="K964" t="str">
        <f>VLOOKUP(orders[[#This Row],[Customer ID]],'Customer Info'!$A:$I,2,FALSE)</f>
        <v>Chad Miguel</v>
      </c>
      <c r="L964" t="str">
        <f>IF(VLOOKUP(orders[[#This Row],[Customer ID]],'Customer Info'!$A:$I,3,FALSE)=0, "N/A", VLOOKUP(orders[[#This Row],[Customer ID]],'Customer Info'!$A:$I,3,FALSE))</f>
        <v>cmiguelqo@exblog.jp</v>
      </c>
      <c r="M964" t="str">
        <f>IF(VLOOKUP(orders[[#This Row],[Customer ID]],'Customer Info'!$A:$I,4,FALSE)=0, "N/A", VLOOKUP(orders[[#This Row],[Customer ID]],'Customer Info'!$A:$I,4,FALSE))</f>
        <v>+1 (240) 449-8992</v>
      </c>
      <c r="N964" t="str">
        <f>VLOOKUP(orders[[#This Row],[Customer ID]],'Customer Info'!$A:$I,5,FALSE)</f>
        <v>83 Sauthoff Junction</v>
      </c>
      <c r="O964" t="str">
        <f>VLOOKUP(orders[[#This Row],[Customer ID]],'Customer Info'!$A:$I,6,FALSE)</f>
        <v>Hagerstown</v>
      </c>
      <c r="P964" t="str">
        <f>VLOOKUP(orders[[#This Row],[Customer ID]],'Customer Info'!$A:$I,7,FALSE)</f>
        <v>United States</v>
      </c>
      <c r="Q964">
        <f>VLOOKUP(orders[[#This Row],[Customer ID]],'Customer Info'!$A:$I,8,FALSE)</f>
        <v>21747</v>
      </c>
      <c r="R964" s="2" t="str">
        <f>VLOOKUP(orders[[#This Row],[Customer ID]],'Customer Info'!$A:$I,9,FALSE)</f>
        <v>Yes</v>
      </c>
    </row>
    <row r="965" spans="1:18" x14ac:dyDescent="0.2">
      <c r="A965" s="1" t="s">
        <v>1850</v>
      </c>
      <c r="B965" s="3">
        <v>44158</v>
      </c>
      <c r="C965" t="s">
        <v>1851</v>
      </c>
      <c r="D965" t="s">
        <v>123</v>
      </c>
      <c r="E965">
        <v>2</v>
      </c>
      <c r="F965" s="1" t="s">
        <v>6198</v>
      </c>
      <c r="G965" t="s">
        <v>6202</v>
      </c>
      <c r="H965">
        <v>2.5</v>
      </c>
      <c r="I965">
        <v>22.884999999999998</v>
      </c>
      <c r="J965" s="2">
        <v>45.769999999999996</v>
      </c>
      <c r="K965" t="str">
        <f>VLOOKUP(orders[[#This Row],[Customer ID]],'Customer Info'!$A:$I,2,FALSE)</f>
        <v>Florinda Matusovsky</v>
      </c>
      <c r="L965" t="str">
        <f>IF(VLOOKUP(orders[[#This Row],[Customer ID]],'Customer Info'!$A:$I,3,FALSE)=0, "N/A", VLOOKUP(orders[[#This Row],[Customer ID]],'Customer Info'!$A:$I,3,FALSE))</f>
        <v>N/A</v>
      </c>
      <c r="M965" t="str">
        <f>IF(VLOOKUP(orders[[#This Row],[Customer ID]],'Customer Info'!$A:$I,4,FALSE)=0, "N/A", VLOOKUP(orders[[#This Row],[Customer ID]],'Customer Info'!$A:$I,4,FALSE))</f>
        <v>+1 (518) 618-9919</v>
      </c>
      <c r="N965" t="str">
        <f>VLOOKUP(orders[[#This Row],[Customer ID]],'Customer Info'!$A:$I,5,FALSE)</f>
        <v>2 Moland Court</v>
      </c>
      <c r="O965" t="str">
        <f>VLOOKUP(orders[[#This Row],[Customer ID]],'Customer Info'!$A:$I,6,FALSE)</f>
        <v>Albany</v>
      </c>
      <c r="P965" t="str">
        <f>VLOOKUP(orders[[#This Row],[Customer ID]],'Customer Info'!$A:$I,7,FALSE)</f>
        <v>United States</v>
      </c>
      <c r="Q965">
        <f>VLOOKUP(orders[[#This Row],[Customer ID]],'Customer Info'!$A:$I,8,FALSE)</f>
        <v>12205</v>
      </c>
      <c r="R965" s="2" t="str">
        <f>VLOOKUP(orders[[#This Row],[Customer ID]],'Customer Info'!$A:$I,9,FALSE)</f>
        <v>Yes</v>
      </c>
    </row>
    <row r="966" spans="1:18" x14ac:dyDescent="0.2">
      <c r="A966" s="1" t="s">
        <v>1852</v>
      </c>
      <c r="B966" s="3">
        <v>44664</v>
      </c>
      <c r="C966" t="s">
        <v>1853</v>
      </c>
      <c r="D966" t="s">
        <v>184</v>
      </c>
      <c r="E966">
        <v>1</v>
      </c>
      <c r="F966" s="1" t="s">
        <v>6196</v>
      </c>
      <c r="G966" t="s">
        <v>6202</v>
      </c>
      <c r="H966">
        <v>1</v>
      </c>
      <c r="I966">
        <v>8.9499999999999993</v>
      </c>
      <c r="J966" s="2">
        <v>8.9499999999999993</v>
      </c>
      <c r="K966" t="str">
        <f>VLOOKUP(orders[[#This Row],[Customer ID]],'Customer Info'!$A:$I,2,FALSE)</f>
        <v>Morly Rocks</v>
      </c>
      <c r="L966" t="str">
        <f>IF(VLOOKUP(orders[[#This Row],[Customer ID]],'Customer Info'!$A:$I,3,FALSE)=0, "N/A", VLOOKUP(orders[[#This Row],[Customer ID]],'Customer Info'!$A:$I,3,FALSE))</f>
        <v>mrocksqq@exblog.jp</v>
      </c>
      <c r="M966" t="str">
        <f>IF(VLOOKUP(orders[[#This Row],[Customer ID]],'Customer Info'!$A:$I,4,FALSE)=0, "N/A", VLOOKUP(orders[[#This Row],[Customer ID]],'Customer Info'!$A:$I,4,FALSE))</f>
        <v>+353 (731) 124-0228</v>
      </c>
      <c r="N966" t="str">
        <f>VLOOKUP(orders[[#This Row],[Customer ID]],'Customer Info'!$A:$I,5,FALSE)</f>
        <v>21 Spenser Court</v>
      </c>
      <c r="O966" t="str">
        <f>VLOOKUP(orders[[#This Row],[Customer ID]],'Customer Info'!$A:$I,6,FALSE)</f>
        <v>Crossmolina</v>
      </c>
      <c r="P966" t="str">
        <f>VLOOKUP(orders[[#This Row],[Customer ID]],'Customer Info'!$A:$I,7,FALSE)</f>
        <v>Ireland</v>
      </c>
      <c r="Q966" t="str">
        <f>VLOOKUP(orders[[#This Row],[Customer ID]],'Customer Info'!$A:$I,8,FALSE)</f>
        <v>A98</v>
      </c>
      <c r="R966" s="2" t="str">
        <f>VLOOKUP(orders[[#This Row],[Customer ID]],'Customer Info'!$A:$I,9,FALSE)</f>
        <v>Yes</v>
      </c>
    </row>
    <row r="967" spans="1:18" x14ac:dyDescent="0.2">
      <c r="A967" s="1" t="s">
        <v>1854</v>
      </c>
      <c r="B967" s="3">
        <v>44203</v>
      </c>
      <c r="C967" t="s">
        <v>1855</v>
      </c>
      <c r="D967" t="s">
        <v>27</v>
      </c>
      <c r="E967">
        <v>4</v>
      </c>
      <c r="F967" s="1" t="s">
        <v>6196</v>
      </c>
      <c r="G967" t="s">
        <v>6197</v>
      </c>
      <c r="H967">
        <v>0.5</v>
      </c>
      <c r="I967">
        <v>5.97</v>
      </c>
      <c r="J967" s="2">
        <v>23.88</v>
      </c>
      <c r="K967" t="str">
        <f>VLOOKUP(orders[[#This Row],[Customer ID]],'Customer Info'!$A:$I,2,FALSE)</f>
        <v>Yuri Burrells</v>
      </c>
      <c r="L967" t="str">
        <f>IF(VLOOKUP(orders[[#This Row],[Customer ID]],'Customer Info'!$A:$I,3,FALSE)=0, "N/A", VLOOKUP(orders[[#This Row],[Customer ID]],'Customer Info'!$A:$I,3,FALSE))</f>
        <v>yburrellsqr@vinaora.com</v>
      </c>
      <c r="M967" t="str">
        <f>IF(VLOOKUP(orders[[#This Row],[Customer ID]],'Customer Info'!$A:$I,4,FALSE)=0, "N/A", VLOOKUP(orders[[#This Row],[Customer ID]],'Customer Info'!$A:$I,4,FALSE))</f>
        <v>+1 (859) 101-4742</v>
      </c>
      <c r="N967" t="str">
        <f>VLOOKUP(orders[[#This Row],[Customer ID]],'Customer Info'!$A:$I,5,FALSE)</f>
        <v>4 Brickson Park Court</v>
      </c>
      <c r="O967" t="str">
        <f>VLOOKUP(orders[[#This Row],[Customer ID]],'Customer Info'!$A:$I,6,FALSE)</f>
        <v>Lexington</v>
      </c>
      <c r="P967" t="str">
        <f>VLOOKUP(orders[[#This Row],[Customer ID]],'Customer Info'!$A:$I,7,FALSE)</f>
        <v>United States</v>
      </c>
      <c r="Q967">
        <f>VLOOKUP(orders[[#This Row],[Customer ID]],'Customer Info'!$A:$I,8,FALSE)</f>
        <v>40510</v>
      </c>
      <c r="R967" s="2" t="str">
        <f>VLOOKUP(orders[[#This Row],[Customer ID]],'Customer Info'!$A:$I,9,FALSE)</f>
        <v>Yes</v>
      </c>
    </row>
    <row r="968" spans="1:18" x14ac:dyDescent="0.2">
      <c r="A968" s="1" t="s">
        <v>1856</v>
      </c>
      <c r="B968" s="3">
        <v>43865</v>
      </c>
      <c r="C968" t="s">
        <v>1857</v>
      </c>
      <c r="D968" t="s">
        <v>259</v>
      </c>
      <c r="E968">
        <v>5</v>
      </c>
      <c r="F968" s="1" t="s">
        <v>6200</v>
      </c>
      <c r="G968" t="s">
        <v>6199</v>
      </c>
      <c r="H968">
        <v>0.2</v>
      </c>
      <c r="I968">
        <v>4.4550000000000001</v>
      </c>
      <c r="J968" s="2">
        <v>22.274999999999999</v>
      </c>
      <c r="K968" t="str">
        <f>VLOOKUP(orders[[#This Row],[Customer ID]],'Customer Info'!$A:$I,2,FALSE)</f>
        <v>Cleopatra Goodrum</v>
      </c>
      <c r="L968" t="str">
        <f>IF(VLOOKUP(orders[[#This Row],[Customer ID]],'Customer Info'!$A:$I,3,FALSE)=0, "N/A", VLOOKUP(orders[[#This Row],[Customer ID]],'Customer Info'!$A:$I,3,FALSE))</f>
        <v>cgoodrumqs@goodreads.com</v>
      </c>
      <c r="M968" t="str">
        <f>IF(VLOOKUP(orders[[#This Row],[Customer ID]],'Customer Info'!$A:$I,4,FALSE)=0, "N/A", VLOOKUP(orders[[#This Row],[Customer ID]],'Customer Info'!$A:$I,4,FALSE))</f>
        <v>+1 (619) 944-5888</v>
      </c>
      <c r="N968" t="str">
        <f>VLOOKUP(orders[[#This Row],[Customer ID]],'Customer Info'!$A:$I,5,FALSE)</f>
        <v>94 Roxbury Road</v>
      </c>
      <c r="O968" t="str">
        <f>VLOOKUP(orders[[#This Row],[Customer ID]],'Customer Info'!$A:$I,6,FALSE)</f>
        <v>San Diego</v>
      </c>
      <c r="P968" t="str">
        <f>VLOOKUP(orders[[#This Row],[Customer ID]],'Customer Info'!$A:$I,7,FALSE)</f>
        <v>United States</v>
      </c>
      <c r="Q968">
        <f>VLOOKUP(orders[[#This Row],[Customer ID]],'Customer Info'!$A:$I,8,FALSE)</f>
        <v>92165</v>
      </c>
      <c r="R968" s="2" t="str">
        <f>VLOOKUP(orders[[#This Row],[Customer ID]],'Customer Info'!$A:$I,9,FALSE)</f>
        <v>No</v>
      </c>
    </row>
    <row r="969" spans="1:18" x14ac:dyDescent="0.2">
      <c r="A969" s="1" t="s">
        <v>1858</v>
      </c>
      <c r="B969" s="3">
        <v>43724</v>
      </c>
      <c r="C969" t="s">
        <v>1859</v>
      </c>
      <c r="D969" t="s">
        <v>7</v>
      </c>
      <c r="E969">
        <v>3</v>
      </c>
      <c r="F969" s="1" t="s">
        <v>6196</v>
      </c>
      <c r="G969" t="s">
        <v>6197</v>
      </c>
      <c r="H969">
        <v>1</v>
      </c>
      <c r="I969">
        <v>9.9499999999999993</v>
      </c>
      <c r="J969" s="2">
        <v>29.849999999999998</v>
      </c>
      <c r="K969" t="str">
        <f>VLOOKUP(orders[[#This Row],[Customer ID]],'Customer Info'!$A:$I,2,FALSE)</f>
        <v>Joey Jefferys</v>
      </c>
      <c r="L969" t="str">
        <f>IF(VLOOKUP(orders[[#This Row],[Customer ID]],'Customer Info'!$A:$I,3,FALSE)=0, "N/A", VLOOKUP(orders[[#This Row],[Customer ID]],'Customer Info'!$A:$I,3,FALSE))</f>
        <v>jjefferysqt@blog.com</v>
      </c>
      <c r="M969" t="str">
        <f>IF(VLOOKUP(orders[[#This Row],[Customer ID]],'Customer Info'!$A:$I,4,FALSE)=0, "N/A", VLOOKUP(orders[[#This Row],[Customer ID]],'Customer Info'!$A:$I,4,FALSE))</f>
        <v>N/A</v>
      </c>
      <c r="N969" t="str">
        <f>VLOOKUP(orders[[#This Row],[Customer ID]],'Customer Info'!$A:$I,5,FALSE)</f>
        <v>526 Helena Crossing</v>
      </c>
      <c r="O969" t="str">
        <f>VLOOKUP(orders[[#This Row],[Customer ID]],'Customer Info'!$A:$I,6,FALSE)</f>
        <v>Los Angeles</v>
      </c>
      <c r="P969" t="str">
        <f>VLOOKUP(orders[[#This Row],[Customer ID]],'Customer Info'!$A:$I,7,FALSE)</f>
        <v>United States</v>
      </c>
      <c r="Q969">
        <f>VLOOKUP(orders[[#This Row],[Customer ID]],'Customer Info'!$A:$I,8,FALSE)</f>
        <v>90040</v>
      </c>
      <c r="R969" s="2" t="str">
        <f>VLOOKUP(orders[[#This Row],[Customer ID]],'Customer Info'!$A:$I,9,FALSE)</f>
        <v>Yes</v>
      </c>
    </row>
    <row r="970" spans="1:18" x14ac:dyDescent="0.2">
      <c r="A970" s="1" t="s">
        <v>1860</v>
      </c>
      <c r="B970" s="3">
        <v>43491</v>
      </c>
      <c r="C970" t="s">
        <v>1861</v>
      </c>
      <c r="D970" t="s">
        <v>181</v>
      </c>
      <c r="E970">
        <v>6</v>
      </c>
      <c r="F970" s="1" t="s">
        <v>6200</v>
      </c>
      <c r="G970" t="s">
        <v>6199</v>
      </c>
      <c r="H970">
        <v>0.5</v>
      </c>
      <c r="I970">
        <v>8.91</v>
      </c>
      <c r="J970" s="2">
        <v>53.46</v>
      </c>
      <c r="K970" t="str">
        <f>VLOOKUP(orders[[#This Row],[Customer ID]],'Customer Info'!$A:$I,2,FALSE)</f>
        <v>Bearnard Wardell</v>
      </c>
      <c r="L970" t="str">
        <f>IF(VLOOKUP(orders[[#This Row],[Customer ID]],'Customer Info'!$A:$I,3,FALSE)=0, "N/A", VLOOKUP(orders[[#This Row],[Customer ID]],'Customer Info'!$A:$I,3,FALSE))</f>
        <v>bwardellqu@adobe.com</v>
      </c>
      <c r="M970" t="str">
        <f>IF(VLOOKUP(orders[[#This Row],[Customer ID]],'Customer Info'!$A:$I,4,FALSE)=0, "N/A", VLOOKUP(orders[[#This Row],[Customer ID]],'Customer Info'!$A:$I,4,FALSE))</f>
        <v>+1 (347) 311-2289</v>
      </c>
      <c r="N970" t="str">
        <f>VLOOKUP(orders[[#This Row],[Customer ID]],'Customer Info'!$A:$I,5,FALSE)</f>
        <v>57299 Tennessee Hill</v>
      </c>
      <c r="O970" t="str">
        <f>VLOOKUP(orders[[#This Row],[Customer ID]],'Customer Info'!$A:$I,6,FALSE)</f>
        <v>Brooklyn</v>
      </c>
      <c r="P970" t="str">
        <f>VLOOKUP(orders[[#This Row],[Customer ID]],'Customer Info'!$A:$I,7,FALSE)</f>
        <v>United States</v>
      </c>
      <c r="Q970">
        <f>VLOOKUP(orders[[#This Row],[Customer ID]],'Customer Info'!$A:$I,8,FALSE)</f>
        <v>11210</v>
      </c>
      <c r="R970" s="2" t="str">
        <f>VLOOKUP(orders[[#This Row],[Customer ID]],'Customer Info'!$A:$I,9,FALSE)</f>
        <v>Yes</v>
      </c>
    </row>
    <row r="971" spans="1:18" x14ac:dyDescent="0.2">
      <c r="A971" s="1" t="s">
        <v>1862</v>
      </c>
      <c r="B971" s="3">
        <v>44246</v>
      </c>
      <c r="C971" t="s">
        <v>1863</v>
      </c>
      <c r="D971" t="s">
        <v>106</v>
      </c>
      <c r="E971">
        <v>1</v>
      </c>
      <c r="F971" s="1" t="s">
        <v>6196</v>
      </c>
      <c r="G971" t="s">
        <v>6202</v>
      </c>
      <c r="H971">
        <v>0.2</v>
      </c>
      <c r="I971">
        <v>2.6849999999999996</v>
      </c>
      <c r="J971" s="2">
        <v>2.6849999999999996</v>
      </c>
      <c r="K971" t="str">
        <f>VLOOKUP(orders[[#This Row],[Customer ID]],'Customer Info'!$A:$I,2,FALSE)</f>
        <v>Zeke Walisiak</v>
      </c>
      <c r="L971" t="str">
        <f>IF(VLOOKUP(orders[[#This Row],[Customer ID]],'Customer Info'!$A:$I,3,FALSE)=0, "N/A", VLOOKUP(orders[[#This Row],[Customer ID]],'Customer Info'!$A:$I,3,FALSE))</f>
        <v>zwalisiakqv@ucsd.edu</v>
      </c>
      <c r="M971" t="str">
        <f>IF(VLOOKUP(orders[[#This Row],[Customer ID]],'Customer Info'!$A:$I,4,FALSE)=0, "N/A", VLOOKUP(orders[[#This Row],[Customer ID]],'Customer Info'!$A:$I,4,FALSE))</f>
        <v>+353 (848) 172-8155</v>
      </c>
      <c r="N971" t="str">
        <f>VLOOKUP(orders[[#This Row],[Customer ID]],'Customer Info'!$A:$I,5,FALSE)</f>
        <v>7 Birchwood Street</v>
      </c>
      <c r="O971" t="str">
        <f>VLOOKUP(orders[[#This Row],[Customer ID]],'Customer Info'!$A:$I,6,FALSE)</f>
        <v>Booterstown</v>
      </c>
      <c r="P971" t="str">
        <f>VLOOKUP(orders[[#This Row],[Customer ID]],'Customer Info'!$A:$I,7,FALSE)</f>
        <v>Ireland</v>
      </c>
      <c r="Q971" t="str">
        <f>VLOOKUP(orders[[#This Row],[Customer ID]],'Customer Info'!$A:$I,8,FALSE)</f>
        <v>D04</v>
      </c>
      <c r="R971" s="2" t="str">
        <f>VLOOKUP(orders[[#This Row],[Customer ID]],'Customer Info'!$A:$I,9,FALSE)</f>
        <v>Yes</v>
      </c>
    </row>
    <row r="972" spans="1:18" x14ac:dyDescent="0.2">
      <c r="A972" s="1" t="s">
        <v>1864</v>
      </c>
      <c r="B972" s="3">
        <v>44642</v>
      </c>
      <c r="C972" t="s">
        <v>1865</v>
      </c>
      <c r="D972" t="s">
        <v>167</v>
      </c>
      <c r="E972">
        <v>2</v>
      </c>
      <c r="F972" s="1" t="s">
        <v>6196</v>
      </c>
      <c r="G972" t="s">
        <v>6197</v>
      </c>
      <c r="H972">
        <v>0.2</v>
      </c>
      <c r="I972">
        <v>2.9849999999999999</v>
      </c>
      <c r="J972" s="2">
        <v>5.97</v>
      </c>
      <c r="K972" t="str">
        <f>VLOOKUP(orders[[#This Row],[Customer ID]],'Customer Info'!$A:$I,2,FALSE)</f>
        <v>Wiley Leopold</v>
      </c>
      <c r="L972" t="str">
        <f>IF(VLOOKUP(orders[[#This Row],[Customer ID]],'Customer Info'!$A:$I,3,FALSE)=0, "N/A", VLOOKUP(orders[[#This Row],[Customer ID]],'Customer Info'!$A:$I,3,FALSE))</f>
        <v>wleopoldqw@blogspot.com</v>
      </c>
      <c r="M972" t="str">
        <f>IF(VLOOKUP(orders[[#This Row],[Customer ID]],'Customer Info'!$A:$I,4,FALSE)=0, "N/A", VLOOKUP(orders[[#This Row],[Customer ID]],'Customer Info'!$A:$I,4,FALSE))</f>
        <v>+1 (352) 173-9191</v>
      </c>
      <c r="N972" t="str">
        <f>VLOOKUP(orders[[#This Row],[Customer ID]],'Customer Info'!$A:$I,5,FALSE)</f>
        <v>5 Elmside Terrace</v>
      </c>
      <c r="O972" t="str">
        <f>VLOOKUP(orders[[#This Row],[Customer ID]],'Customer Info'!$A:$I,6,FALSE)</f>
        <v>Gainesville</v>
      </c>
      <c r="P972" t="str">
        <f>VLOOKUP(orders[[#This Row],[Customer ID]],'Customer Info'!$A:$I,7,FALSE)</f>
        <v>United States</v>
      </c>
      <c r="Q972">
        <f>VLOOKUP(orders[[#This Row],[Customer ID]],'Customer Info'!$A:$I,8,FALSE)</f>
        <v>32627</v>
      </c>
      <c r="R972" s="2" t="str">
        <f>VLOOKUP(orders[[#This Row],[Customer ID]],'Customer Info'!$A:$I,9,FALSE)</f>
        <v>No</v>
      </c>
    </row>
    <row r="973" spans="1:18" x14ac:dyDescent="0.2">
      <c r="A973" s="1" t="s">
        <v>1866</v>
      </c>
      <c r="B973" s="3">
        <v>43649</v>
      </c>
      <c r="C973" t="s">
        <v>1867</v>
      </c>
      <c r="D973" t="s">
        <v>18</v>
      </c>
      <c r="E973">
        <v>1</v>
      </c>
      <c r="F973" s="1" t="s">
        <v>6201</v>
      </c>
      <c r="G973" t="s">
        <v>6202</v>
      </c>
      <c r="H973">
        <v>1</v>
      </c>
      <c r="I973">
        <v>12.95</v>
      </c>
      <c r="J973" s="2">
        <v>12.95</v>
      </c>
      <c r="K973" t="str">
        <f>VLOOKUP(orders[[#This Row],[Customer ID]],'Customer Info'!$A:$I,2,FALSE)</f>
        <v>Chiarra Shalders</v>
      </c>
      <c r="L973" t="str">
        <f>IF(VLOOKUP(orders[[#This Row],[Customer ID]],'Customer Info'!$A:$I,3,FALSE)=0, "N/A", VLOOKUP(orders[[#This Row],[Customer ID]],'Customer Info'!$A:$I,3,FALSE))</f>
        <v>cshaldersqx@cisco.com</v>
      </c>
      <c r="M973" t="str">
        <f>IF(VLOOKUP(orders[[#This Row],[Customer ID]],'Customer Info'!$A:$I,4,FALSE)=0, "N/A", VLOOKUP(orders[[#This Row],[Customer ID]],'Customer Info'!$A:$I,4,FALSE))</f>
        <v>+1 (305) 787-2810</v>
      </c>
      <c r="N973" t="str">
        <f>VLOOKUP(orders[[#This Row],[Customer ID]],'Customer Info'!$A:$I,5,FALSE)</f>
        <v>445 Heath Terrace</v>
      </c>
      <c r="O973" t="str">
        <f>VLOOKUP(orders[[#This Row],[Customer ID]],'Customer Info'!$A:$I,6,FALSE)</f>
        <v>Clearwater</v>
      </c>
      <c r="P973" t="str">
        <f>VLOOKUP(orders[[#This Row],[Customer ID]],'Customer Info'!$A:$I,7,FALSE)</f>
        <v>United States</v>
      </c>
      <c r="Q973">
        <f>VLOOKUP(orders[[#This Row],[Customer ID]],'Customer Info'!$A:$I,8,FALSE)</f>
        <v>34620</v>
      </c>
      <c r="R973" s="2" t="str">
        <f>VLOOKUP(orders[[#This Row],[Customer ID]],'Customer Info'!$A:$I,9,FALSE)</f>
        <v>Yes</v>
      </c>
    </row>
    <row r="974" spans="1:18" x14ac:dyDescent="0.2">
      <c r="A974" s="1" t="s">
        <v>1868</v>
      </c>
      <c r="B974" s="3">
        <v>43729</v>
      </c>
      <c r="C974" t="s">
        <v>1869</v>
      </c>
      <c r="D974" t="s">
        <v>8</v>
      </c>
      <c r="E974">
        <v>1</v>
      </c>
      <c r="F974" s="1" t="s">
        <v>6200</v>
      </c>
      <c r="G974" t="s">
        <v>6197</v>
      </c>
      <c r="H974">
        <v>0.5</v>
      </c>
      <c r="I974">
        <v>8.25</v>
      </c>
      <c r="J974" s="2">
        <v>8.25</v>
      </c>
      <c r="K974" t="str">
        <f>VLOOKUP(orders[[#This Row],[Customer ID]],'Customer Info'!$A:$I,2,FALSE)</f>
        <v>Sharl Southerill</v>
      </c>
      <c r="L974" t="str">
        <f>IF(VLOOKUP(orders[[#This Row],[Customer ID]],'Customer Info'!$A:$I,3,FALSE)=0, "N/A", VLOOKUP(orders[[#This Row],[Customer ID]],'Customer Info'!$A:$I,3,FALSE))</f>
        <v>N/A</v>
      </c>
      <c r="M974" t="str">
        <f>IF(VLOOKUP(orders[[#This Row],[Customer ID]],'Customer Info'!$A:$I,4,FALSE)=0, "N/A", VLOOKUP(orders[[#This Row],[Customer ID]],'Customer Info'!$A:$I,4,FALSE))</f>
        <v>+1 (865) 959-4075</v>
      </c>
      <c r="N974" t="str">
        <f>VLOOKUP(orders[[#This Row],[Customer ID]],'Customer Info'!$A:$I,5,FALSE)</f>
        <v>39 Nelson Pass</v>
      </c>
      <c r="O974" t="str">
        <f>VLOOKUP(orders[[#This Row],[Customer ID]],'Customer Info'!$A:$I,6,FALSE)</f>
        <v>Amarillo</v>
      </c>
      <c r="P974" t="str">
        <f>VLOOKUP(orders[[#This Row],[Customer ID]],'Customer Info'!$A:$I,7,FALSE)</f>
        <v>United States</v>
      </c>
      <c r="Q974">
        <f>VLOOKUP(orders[[#This Row],[Customer ID]],'Customer Info'!$A:$I,8,FALSE)</f>
        <v>79165</v>
      </c>
      <c r="R974" s="2" t="str">
        <f>VLOOKUP(orders[[#This Row],[Customer ID]],'Customer Info'!$A:$I,9,FALSE)</f>
        <v>No</v>
      </c>
    </row>
    <row r="975" spans="1:18" x14ac:dyDescent="0.2">
      <c r="A975" s="1" t="s">
        <v>1870</v>
      </c>
      <c r="B975" s="3">
        <v>43703</v>
      </c>
      <c r="C975" t="s">
        <v>1871</v>
      </c>
      <c r="D975" t="s">
        <v>209</v>
      </c>
      <c r="E975">
        <v>5</v>
      </c>
      <c r="F975" s="1" t="s">
        <v>6198</v>
      </c>
      <c r="G975" t="s">
        <v>6199</v>
      </c>
      <c r="H975">
        <v>2.5</v>
      </c>
      <c r="I975">
        <v>29.784999999999997</v>
      </c>
      <c r="J975" s="2">
        <v>148.92499999999998</v>
      </c>
      <c r="K975" t="str">
        <f>VLOOKUP(orders[[#This Row],[Customer ID]],'Customer Info'!$A:$I,2,FALSE)</f>
        <v>Noni Furber</v>
      </c>
      <c r="L975" t="str">
        <f>IF(VLOOKUP(orders[[#This Row],[Customer ID]],'Customer Info'!$A:$I,3,FALSE)=0, "N/A", VLOOKUP(orders[[#This Row],[Customer ID]],'Customer Info'!$A:$I,3,FALSE))</f>
        <v>nfurberqz@jugem.jp</v>
      </c>
      <c r="M975" t="str">
        <f>IF(VLOOKUP(orders[[#This Row],[Customer ID]],'Customer Info'!$A:$I,4,FALSE)=0, "N/A", VLOOKUP(orders[[#This Row],[Customer ID]],'Customer Info'!$A:$I,4,FALSE))</f>
        <v>+1 (817) 813-2784</v>
      </c>
      <c r="N975" t="str">
        <f>VLOOKUP(orders[[#This Row],[Customer ID]],'Customer Info'!$A:$I,5,FALSE)</f>
        <v>565 Sloan Avenue</v>
      </c>
      <c r="O975" t="str">
        <f>VLOOKUP(orders[[#This Row],[Customer ID]],'Customer Info'!$A:$I,6,FALSE)</f>
        <v>Fort Worth</v>
      </c>
      <c r="P975" t="str">
        <f>VLOOKUP(orders[[#This Row],[Customer ID]],'Customer Info'!$A:$I,7,FALSE)</f>
        <v>United States</v>
      </c>
      <c r="Q975">
        <f>VLOOKUP(orders[[#This Row],[Customer ID]],'Customer Info'!$A:$I,8,FALSE)</f>
        <v>76121</v>
      </c>
      <c r="R975" s="2" t="str">
        <f>VLOOKUP(orders[[#This Row],[Customer ID]],'Customer Info'!$A:$I,9,FALSE)</f>
        <v>No</v>
      </c>
    </row>
    <row r="976" spans="1:18" x14ac:dyDescent="0.2">
      <c r="A976" s="1" t="s">
        <v>1872</v>
      </c>
      <c r="B976" s="3">
        <v>44411</v>
      </c>
      <c r="C976" t="s">
        <v>1873</v>
      </c>
      <c r="D976" t="s">
        <v>209</v>
      </c>
      <c r="E976">
        <v>3</v>
      </c>
      <c r="F976" s="1" t="s">
        <v>6198</v>
      </c>
      <c r="G976" t="s">
        <v>6199</v>
      </c>
      <c r="H976">
        <v>2.5</v>
      </c>
      <c r="I976">
        <v>29.784999999999997</v>
      </c>
      <c r="J976" s="2">
        <v>89.35499999999999</v>
      </c>
      <c r="K976" t="str">
        <f>VLOOKUP(orders[[#This Row],[Customer ID]],'Customer Info'!$A:$I,2,FALSE)</f>
        <v>Dinah Crutcher</v>
      </c>
      <c r="L976" t="str">
        <f>IF(VLOOKUP(orders[[#This Row],[Customer ID]],'Customer Info'!$A:$I,3,FALSE)=0, "N/A", VLOOKUP(orders[[#This Row],[Customer ID]],'Customer Info'!$A:$I,3,FALSE))</f>
        <v>N/A</v>
      </c>
      <c r="M976" t="str">
        <f>IF(VLOOKUP(orders[[#This Row],[Customer ID]],'Customer Info'!$A:$I,4,FALSE)=0, "N/A", VLOOKUP(orders[[#This Row],[Customer ID]],'Customer Info'!$A:$I,4,FALSE))</f>
        <v>+353 (706) 448-6304</v>
      </c>
      <c r="N976" t="str">
        <f>VLOOKUP(orders[[#This Row],[Customer ID]],'Customer Info'!$A:$I,5,FALSE)</f>
        <v>89147 Northport Trail</v>
      </c>
      <c r="O976" t="str">
        <f>VLOOKUP(orders[[#This Row],[Customer ID]],'Customer Info'!$A:$I,6,FALSE)</f>
        <v>Lusk</v>
      </c>
      <c r="P976" t="str">
        <f>VLOOKUP(orders[[#This Row],[Customer ID]],'Customer Info'!$A:$I,7,FALSE)</f>
        <v>Ireland</v>
      </c>
      <c r="Q976" t="str">
        <f>VLOOKUP(orders[[#This Row],[Customer ID]],'Customer Info'!$A:$I,8,FALSE)</f>
        <v>K45</v>
      </c>
      <c r="R976" s="2" t="str">
        <f>VLOOKUP(orders[[#This Row],[Customer ID]],'Customer Info'!$A:$I,9,FALSE)</f>
        <v>Yes</v>
      </c>
    </row>
    <row r="977" spans="1:18" x14ac:dyDescent="0.2">
      <c r="A977" s="1" t="s">
        <v>1874</v>
      </c>
      <c r="B977" s="3">
        <v>44493</v>
      </c>
      <c r="C977" t="s">
        <v>1875</v>
      </c>
      <c r="D977" t="s">
        <v>101</v>
      </c>
      <c r="E977">
        <v>6</v>
      </c>
      <c r="F977" s="1" t="s">
        <v>6201</v>
      </c>
      <c r="G977" t="s">
        <v>6197</v>
      </c>
      <c r="H977">
        <v>1</v>
      </c>
      <c r="I977">
        <v>14.55</v>
      </c>
      <c r="J977" s="2">
        <v>87.300000000000011</v>
      </c>
      <c r="K977" t="str">
        <f>VLOOKUP(orders[[#This Row],[Customer ID]],'Customer Info'!$A:$I,2,FALSE)</f>
        <v>Charlean Keave</v>
      </c>
      <c r="L977" t="str">
        <f>IF(VLOOKUP(orders[[#This Row],[Customer ID]],'Customer Info'!$A:$I,3,FALSE)=0, "N/A", VLOOKUP(orders[[#This Row],[Customer ID]],'Customer Info'!$A:$I,3,FALSE))</f>
        <v>ckeaver1@ucoz.com</v>
      </c>
      <c r="M977" t="str">
        <f>IF(VLOOKUP(orders[[#This Row],[Customer ID]],'Customer Info'!$A:$I,4,FALSE)=0, "N/A", VLOOKUP(orders[[#This Row],[Customer ID]],'Customer Info'!$A:$I,4,FALSE))</f>
        <v>+1 (850) 410-9647</v>
      </c>
      <c r="N977" t="str">
        <f>VLOOKUP(orders[[#This Row],[Customer ID]],'Customer Info'!$A:$I,5,FALSE)</f>
        <v>08019 Fairfield Pass</v>
      </c>
      <c r="O977" t="str">
        <f>VLOOKUP(orders[[#This Row],[Customer ID]],'Customer Info'!$A:$I,6,FALSE)</f>
        <v>Pensacola</v>
      </c>
      <c r="P977" t="str">
        <f>VLOOKUP(orders[[#This Row],[Customer ID]],'Customer Info'!$A:$I,7,FALSE)</f>
        <v>United States</v>
      </c>
      <c r="Q977">
        <f>VLOOKUP(orders[[#This Row],[Customer ID]],'Customer Info'!$A:$I,8,FALSE)</f>
        <v>32575</v>
      </c>
      <c r="R977" s="2" t="str">
        <f>VLOOKUP(orders[[#This Row],[Customer ID]],'Customer Info'!$A:$I,9,FALSE)</f>
        <v>No</v>
      </c>
    </row>
    <row r="978" spans="1:18" x14ac:dyDescent="0.2">
      <c r="A978" s="1" t="s">
        <v>1876</v>
      </c>
      <c r="B978" s="3">
        <v>43556</v>
      </c>
      <c r="C978" t="s">
        <v>1877</v>
      </c>
      <c r="D978" t="s">
        <v>151</v>
      </c>
      <c r="E978">
        <v>1</v>
      </c>
      <c r="F978" s="1" t="s">
        <v>6196</v>
      </c>
      <c r="G978" t="s">
        <v>6202</v>
      </c>
      <c r="H978">
        <v>0.5</v>
      </c>
      <c r="I978">
        <v>5.3699999999999992</v>
      </c>
      <c r="J978" s="2">
        <v>5.3699999999999992</v>
      </c>
      <c r="K978" t="str">
        <f>VLOOKUP(orders[[#This Row],[Customer ID]],'Customer Info'!$A:$I,2,FALSE)</f>
        <v>Sada Roseborough</v>
      </c>
      <c r="L978" t="str">
        <f>IF(VLOOKUP(orders[[#This Row],[Customer ID]],'Customer Info'!$A:$I,3,FALSE)=0, "N/A", VLOOKUP(orders[[#This Row],[Customer ID]],'Customer Info'!$A:$I,3,FALSE))</f>
        <v>sroseboroughr2@virginia.edu</v>
      </c>
      <c r="M978" t="str">
        <f>IF(VLOOKUP(orders[[#This Row],[Customer ID]],'Customer Info'!$A:$I,4,FALSE)=0, "N/A", VLOOKUP(orders[[#This Row],[Customer ID]],'Customer Info'!$A:$I,4,FALSE))</f>
        <v>+1 (253) 735-5179</v>
      </c>
      <c r="N978" t="str">
        <f>VLOOKUP(orders[[#This Row],[Customer ID]],'Customer Info'!$A:$I,5,FALSE)</f>
        <v>779 Memorial Avenue</v>
      </c>
      <c r="O978" t="str">
        <f>VLOOKUP(orders[[#This Row],[Customer ID]],'Customer Info'!$A:$I,6,FALSE)</f>
        <v>Tacoma</v>
      </c>
      <c r="P978" t="str">
        <f>VLOOKUP(orders[[#This Row],[Customer ID]],'Customer Info'!$A:$I,7,FALSE)</f>
        <v>United States</v>
      </c>
      <c r="Q978">
        <f>VLOOKUP(orders[[#This Row],[Customer ID]],'Customer Info'!$A:$I,8,FALSE)</f>
        <v>98405</v>
      </c>
      <c r="R978" s="2" t="str">
        <f>VLOOKUP(orders[[#This Row],[Customer ID]],'Customer Info'!$A:$I,9,FALSE)</f>
        <v>Yes</v>
      </c>
    </row>
    <row r="979" spans="1:18" x14ac:dyDescent="0.2">
      <c r="A979" s="1" t="s">
        <v>1878</v>
      </c>
      <c r="B979" s="3">
        <v>44538</v>
      </c>
      <c r="C979" t="s">
        <v>1879</v>
      </c>
      <c r="D979" t="s">
        <v>59</v>
      </c>
      <c r="E979">
        <v>3</v>
      </c>
      <c r="F979" s="1" t="s">
        <v>6198</v>
      </c>
      <c r="G979" t="s">
        <v>6202</v>
      </c>
      <c r="H979">
        <v>0.2</v>
      </c>
      <c r="I979">
        <v>2.9849999999999999</v>
      </c>
      <c r="J979" s="2">
        <v>8.9550000000000001</v>
      </c>
      <c r="K979" t="str">
        <f>VLOOKUP(orders[[#This Row],[Customer ID]],'Customer Info'!$A:$I,2,FALSE)</f>
        <v>Clayton Kingwell</v>
      </c>
      <c r="L979" t="str">
        <f>IF(VLOOKUP(orders[[#This Row],[Customer ID]],'Customer Info'!$A:$I,3,FALSE)=0, "N/A", VLOOKUP(orders[[#This Row],[Customer ID]],'Customer Info'!$A:$I,3,FALSE))</f>
        <v>ckingwellr3@squarespace.com</v>
      </c>
      <c r="M979" t="str">
        <f>IF(VLOOKUP(orders[[#This Row],[Customer ID]],'Customer Info'!$A:$I,4,FALSE)=0, "N/A", VLOOKUP(orders[[#This Row],[Customer ID]],'Customer Info'!$A:$I,4,FALSE))</f>
        <v>+353 (182) 469-0985</v>
      </c>
      <c r="N979" t="str">
        <f>VLOOKUP(orders[[#This Row],[Customer ID]],'Customer Info'!$A:$I,5,FALSE)</f>
        <v>947 Burrows Park</v>
      </c>
      <c r="O979" t="str">
        <f>VLOOKUP(orders[[#This Row],[Customer ID]],'Customer Info'!$A:$I,6,FALSE)</f>
        <v>Rathnew</v>
      </c>
      <c r="P979" t="str">
        <f>VLOOKUP(orders[[#This Row],[Customer ID]],'Customer Info'!$A:$I,7,FALSE)</f>
        <v>Ireland</v>
      </c>
      <c r="Q979" t="str">
        <f>VLOOKUP(orders[[#This Row],[Customer ID]],'Customer Info'!$A:$I,8,FALSE)</f>
        <v>R35</v>
      </c>
      <c r="R979" s="2" t="str">
        <f>VLOOKUP(orders[[#This Row],[Customer ID]],'Customer Info'!$A:$I,9,FALSE)</f>
        <v>Yes</v>
      </c>
    </row>
    <row r="980" spans="1:18" x14ac:dyDescent="0.2">
      <c r="A980" s="1" t="s">
        <v>1880</v>
      </c>
      <c r="B980" s="3">
        <v>43643</v>
      </c>
      <c r="C980" t="s">
        <v>1881</v>
      </c>
      <c r="D980" t="s">
        <v>15</v>
      </c>
      <c r="E980">
        <v>5</v>
      </c>
      <c r="F980" s="1" t="s">
        <v>6196</v>
      </c>
      <c r="G980" t="s">
        <v>6199</v>
      </c>
      <c r="H980">
        <v>2.5</v>
      </c>
      <c r="I980">
        <v>27.484999999999996</v>
      </c>
      <c r="J980" s="2">
        <v>137.42499999999998</v>
      </c>
      <c r="K980" t="str">
        <f>VLOOKUP(orders[[#This Row],[Customer ID]],'Customer Info'!$A:$I,2,FALSE)</f>
        <v>Kacy Canto</v>
      </c>
      <c r="L980" t="str">
        <f>IF(VLOOKUP(orders[[#This Row],[Customer ID]],'Customer Info'!$A:$I,3,FALSE)=0, "N/A", VLOOKUP(orders[[#This Row],[Customer ID]],'Customer Info'!$A:$I,3,FALSE))</f>
        <v>kcantor4@gmpg.org</v>
      </c>
      <c r="M980" t="str">
        <f>IF(VLOOKUP(orders[[#This Row],[Customer ID]],'Customer Info'!$A:$I,4,FALSE)=0, "N/A", VLOOKUP(orders[[#This Row],[Customer ID]],'Customer Info'!$A:$I,4,FALSE))</f>
        <v>+1 (260) 735-9621</v>
      </c>
      <c r="N980" t="str">
        <f>VLOOKUP(orders[[#This Row],[Customer ID]],'Customer Info'!$A:$I,5,FALSE)</f>
        <v>43 Doe Crossing Center</v>
      </c>
      <c r="O980" t="str">
        <f>VLOOKUP(orders[[#This Row],[Customer ID]],'Customer Info'!$A:$I,6,FALSE)</f>
        <v>Fort Wayne</v>
      </c>
      <c r="P980" t="str">
        <f>VLOOKUP(orders[[#This Row],[Customer ID]],'Customer Info'!$A:$I,7,FALSE)</f>
        <v>United States</v>
      </c>
      <c r="Q980">
        <f>VLOOKUP(orders[[#This Row],[Customer ID]],'Customer Info'!$A:$I,8,FALSE)</f>
        <v>46896</v>
      </c>
      <c r="R980" s="2" t="str">
        <f>VLOOKUP(orders[[#This Row],[Customer ID]],'Customer Info'!$A:$I,9,FALSE)</f>
        <v>Yes</v>
      </c>
    </row>
    <row r="981" spans="1:18" x14ac:dyDescent="0.2">
      <c r="A981" s="1" t="s">
        <v>1882</v>
      </c>
      <c r="B981" s="3">
        <v>44026</v>
      </c>
      <c r="C981" t="s">
        <v>1883</v>
      </c>
      <c r="D981" t="s">
        <v>194</v>
      </c>
      <c r="E981">
        <v>5</v>
      </c>
      <c r="F981" s="1" t="s">
        <v>6196</v>
      </c>
      <c r="G981" t="s">
        <v>6199</v>
      </c>
      <c r="H981">
        <v>1</v>
      </c>
      <c r="I981">
        <v>11.95</v>
      </c>
      <c r="J981" s="2">
        <v>59.75</v>
      </c>
      <c r="K981" t="str">
        <f>VLOOKUP(orders[[#This Row],[Customer ID]],'Customer Info'!$A:$I,2,FALSE)</f>
        <v>Mab Blakemore</v>
      </c>
      <c r="L981" t="str">
        <f>IF(VLOOKUP(orders[[#This Row],[Customer ID]],'Customer Info'!$A:$I,3,FALSE)=0, "N/A", VLOOKUP(orders[[#This Row],[Customer ID]],'Customer Info'!$A:$I,3,FALSE))</f>
        <v>mblakemorer5@nsw.gov.au</v>
      </c>
      <c r="M981" t="str">
        <f>IF(VLOOKUP(orders[[#This Row],[Customer ID]],'Customer Info'!$A:$I,4,FALSE)=0, "N/A", VLOOKUP(orders[[#This Row],[Customer ID]],'Customer Info'!$A:$I,4,FALSE))</f>
        <v>+1 (806) 227-6812</v>
      </c>
      <c r="N981" t="str">
        <f>VLOOKUP(orders[[#This Row],[Customer ID]],'Customer Info'!$A:$I,5,FALSE)</f>
        <v>70 Crescent Oaks Junction</v>
      </c>
      <c r="O981" t="str">
        <f>VLOOKUP(orders[[#This Row],[Customer ID]],'Customer Info'!$A:$I,6,FALSE)</f>
        <v>Amarillo</v>
      </c>
      <c r="P981" t="str">
        <f>VLOOKUP(orders[[#This Row],[Customer ID]],'Customer Info'!$A:$I,7,FALSE)</f>
        <v>United States</v>
      </c>
      <c r="Q981">
        <f>VLOOKUP(orders[[#This Row],[Customer ID]],'Customer Info'!$A:$I,8,FALSE)</f>
        <v>79105</v>
      </c>
      <c r="R981" s="2" t="str">
        <f>VLOOKUP(orders[[#This Row],[Customer ID]],'Customer Info'!$A:$I,9,FALSE)</f>
        <v>No</v>
      </c>
    </row>
    <row r="982" spans="1:18" x14ac:dyDescent="0.2">
      <c r="A982" s="1" t="s">
        <v>1884</v>
      </c>
      <c r="B982" s="3">
        <v>43913</v>
      </c>
      <c r="C982" t="s">
        <v>1875</v>
      </c>
      <c r="D982" t="s">
        <v>197</v>
      </c>
      <c r="E982">
        <v>3</v>
      </c>
      <c r="F982" s="1" t="s">
        <v>6198</v>
      </c>
      <c r="G982" t="s">
        <v>6199</v>
      </c>
      <c r="H982">
        <v>0.5</v>
      </c>
      <c r="I982">
        <v>7.77</v>
      </c>
      <c r="J982" s="2">
        <v>23.31</v>
      </c>
      <c r="K982" t="str">
        <f>VLOOKUP(orders[[#This Row],[Customer ID]],'Customer Info'!$A:$I,2,FALSE)</f>
        <v>Charlean Keave</v>
      </c>
      <c r="L982" t="str">
        <f>IF(VLOOKUP(orders[[#This Row],[Customer ID]],'Customer Info'!$A:$I,3,FALSE)=0, "N/A", VLOOKUP(orders[[#This Row],[Customer ID]],'Customer Info'!$A:$I,3,FALSE))</f>
        <v>ckeaver1@ucoz.com</v>
      </c>
      <c r="M982" t="str">
        <f>IF(VLOOKUP(orders[[#This Row],[Customer ID]],'Customer Info'!$A:$I,4,FALSE)=0, "N/A", VLOOKUP(orders[[#This Row],[Customer ID]],'Customer Info'!$A:$I,4,FALSE))</f>
        <v>+1 (850) 410-9647</v>
      </c>
      <c r="N982" t="str">
        <f>VLOOKUP(orders[[#This Row],[Customer ID]],'Customer Info'!$A:$I,5,FALSE)</f>
        <v>08019 Fairfield Pass</v>
      </c>
      <c r="O982" t="str">
        <f>VLOOKUP(orders[[#This Row],[Customer ID]],'Customer Info'!$A:$I,6,FALSE)</f>
        <v>Pensacola</v>
      </c>
      <c r="P982" t="str">
        <f>VLOOKUP(orders[[#This Row],[Customer ID]],'Customer Info'!$A:$I,7,FALSE)</f>
        <v>United States</v>
      </c>
      <c r="Q982">
        <f>VLOOKUP(orders[[#This Row],[Customer ID]],'Customer Info'!$A:$I,8,FALSE)</f>
        <v>32575</v>
      </c>
      <c r="R982" s="2" t="str">
        <f>VLOOKUP(orders[[#This Row],[Customer ID]],'Customer Info'!$A:$I,9,FALSE)</f>
        <v>No</v>
      </c>
    </row>
    <row r="983" spans="1:18" x14ac:dyDescent="0.2">
      <c r="A983" s="1" t="s">
        <v>1885</v>
      </c>
      <c r="B983" s="3">
        <v>43856</v>
      </c>
      <c r="C983" t="s">
        <v>1886</v>
      </c>
      <c r="D983" t="s">
        <v>151</v>
      </c>
      <c r="E983">
        <v>2</v>
      </c>
      <c r="F983" s="1" t="s">
        <v>6196</v>
      </c>
      <c r="G983" t="s">
        <v>6202</v>
      </c>
      <c r="H983">
        <v>0.5</v>
      </c>
      <c r="I983">
        <v>5.3699999999999992</v>
      </c>
      <c r="J983" s="2">
        <v>10.739999999999998</v>
      </c>
      <c r="K983" t="str">
        <f>VLOOKUP(orders[[#This Row],[Customer ID]],'Customer Info'!$A:$I,2,FALSE)</f>
        <v>Javier Causnett</v>
      </c>
      <c r="L983" t="str">
        <f>IF(VLOOKUP(orders[[#This Row],[Customer ID]],'Customer Info'!$A:$I,3,FALSE)=0, "N/A", VLOOKUP(orders[[#This Row],[Customer ID]],'Customer Info'!$A:$I,3,FALSE))</f>
        <v>N/A</v>
      </c>
      <c r="M983" t="str">
        <f>IF(VLOOKUP(orders[[#This Row],[Customer ID]],'Customer Info'!$A:$I,4,FALSE)=0, "N/A", VLOOKUP(orders[[#This Row],[Customer ID]],'Customer Info'!$A:$I,4,FALSE))</f>
        <v>+1 (301) 396-9701</v>
      </c>
      <c r="N983" t="str">
        <f>VLOOKUP(orders[[#This Row],[Customer ID]],'Customer Info'!$A:$I,5,FALSE)</f>
        <v>511 Rowland Alley</v>
      </c>
      <c r="O983" t="str">
        <f>VLOOKUP(orders[[#This Row],[Customer ID]],'Customer Info'!$A:$I,6,FALSE)</f>
        <v>Silver Spring</v>
      </c>
      <c r="P983" t="str">
        <f>VLOOKUP(orders[[#This Row],[Customer ID]],'Customer Info'!$A:$I,7,FALSE)</f>
        <v>United States</v>
      </c>
      <c r="Q983">
        <f>VLOOKUP(orders[[#This Row],[Customer ID]],'Customer Info'!$A:$I,8,FALSE)</f>
        <v>20910</v>
      </c>
      <c r="R983" s="2" t="str">
        <f>VLOOKUP(orders[[#This Row],[Customer ID]],'Customer Info'!$A:$I,9,FALSE)</f>
        <v>No</v>
      </c>
    </row>
    <row r="984" spans="1:18" x14ac:dyDescent="0.2">
      <c r="A984" s="1" t="s">
        <v>1887</v>
      </c>
      <c r="B984" s="3">
        <v>43982</v>
      </c>
      <c r="C984" t="s">
        <v>1888</v>
      </c>
      <c r="D984" t="s">
        <v>535</v>
      </c>
      <c r="E984">
        <v>6</v>
      </c>
      <c r="F984" s="1" t="s">
        <v>6200</v>
      </c>
      <c r="G984" t="s">
        <v>6202</v>
      </c>
      <c r="H984">
        <v>2.5</v>
      </c>
      <c r="I984">
        <v>27.945</v>
      </c>
      <c r="J984" s="2">
        <v>167.67000000000002</v>
      </c>
      <c r="K984" t="str">
        <f>VLOOKUP(orders[[#This Row],[Customer ID]],'Customer Info'!$A:$I,2,FALSE)</f>
        <v>Demetris Micheli</v>
      </c>
      <c r="L984" t="str">
        <f>IF(VLOOKUP(orders[[#This Row],[Customer ID]],'Customer Info'!$A:$I,3,FALSE)=0, "N/A", VLOOKUP(orders[[#This Row],[Customer ID]],'Customer Info'!$A:$I,3,FALSE))</f>
        <v>N/A</v>
      </c>
      <c r="M984" t="str">
        <f>IF(VLOOKUP(orders[[#This Row],[Customer ID]],'Customer Info'!$A:$I,4,FALSE)=0, "N/A", VLOOKUP(orders[[#This Row],[Customer ID]],'Customer Info'!$A:$I,4,FALSE))</f>
        <v>+1 (608) 138-8374</v>
      </c>
      <c r="N984" t="str">
        <f>VLOOKUP(orders[[#This Row],[Customer ID]],'Customer Info'!$A:$I,5,FALSE)</f>
        <v>33123 Rigney Pass</v>
      </c>
      <c r="O984" t="str">
        <f>VLOOKUP(orders[[#This Row],[Customer ID]],'Customer Info'!$A:$I,6,FALSE)</f>
        <v>Madison</v>
      </c>
      <c r="P984" t="str">
        <f>VLOOKUP(orders[[#This Row],[Customer ID]],'Customer Info'!$A:$I,7,FALSE)</f>
        <v>United States</v>
      </c>
      <c r="Q984">
        <f>VLOOKUP(orders[[#This Row],[Customer ID]],'Customer Info'!$A:$I,8,FALSE)</f>
        <v>53726</v>
      </c>
      <c r="R984" s="2" t="str">
        <f>VLOOKUP(orders[[#This Row],[Customer ID]],'Customer Info'!$A:$I,9,FALSE)</f>
        <v>Yes</v>
      </c>
    </row>
    <row r="985" spans="1:18" x14ac:dyDescent="0.2">
      <c r="A985" s="1" t="s">
        <v>1889</v>
      </c>
      <c r="B985" s="3">
        <v>44397</v>
      </c>
      <c r="C985" t="s">
        <v>1890</v>
      </c>
      <c r="D985" t="s">
        <v>56</v>
      </c>
      <c r="E985">
        <v>6</v>
      </c>
      <c r="F985" s="1" t="s">
        <v>6200</v>
      </c>
      <c r="G985" t="s">
        <v>6202</v>
      </c>
      <c r="H985">
        <v>0.2</v>
      </c>
      <c r="I985">
        <v>3.645</v>
      </c>
      <c r="J985" s="2">
        <v>21.87</v>
      </c>
      <c r="K985" t="str">
        <f>VLOOKUP(orders[[#This Row],[Customer ID]],'Customer Info'!$A:$I,2,FALSE)</f>
        <v>Chloette Bernardot</v>
      </c>
      <c r="L985" t="str">
        <f>IF(VLOOKUP(orders[[#This Row],[Customer ID]],'Customer Info'!$A:$I,3,FALSE)=0, "N/A", VLOOKUP(orders[[#This Row],[Customer ID]],'Customer Info'!$A:$I,3,FALSE))</f>
        <v>cbernardotr9@wix.com</v>
      </c>
      <c r="M985" t="str">
        <f>IF(VLOOKUP(orders[[#This Row],[Customer ID]],'Customer Info'!$A:$I,4,FALSE)=0, "N/A", VLOOKUP(orders[[#This Row],[Customer ID]],'Customer Info'!$A:$I,4,FALSE))</f>
        <v>+1 (936) 783-5732</v>
      </c>
      <c r="N985" t="str">
        <f>VLOOKUP(orders[[#This Row],[Customer ID]],'Customer Info'!$A:$I,5,FALSE)</f>
        <v>6672 Cordelia Point</v>
      </c>
      <c r="O985" t="str">
        <f>VLOOKUP(orders[[#This Row],[Customer ID]],'Customer Info'!$A:$I,6,FALSE)</f>
        <v>Conroe</v>
      </c>
      <c r="P985" t="str">
        <f>VLOOKUP(orders[[#This Row],[Customer ID]],'Customer Info'!$A:$I,7,FALSE)</f>
        <v>United States</v>
      </c>
      <c r="Q985">
        <f>VLOOKUP(orders[[#This Row],[Customer ID]],'Customer Info'!$A:$I,8,FALSE)</f>
        <v>77305</v>
      </c>
      <c r="R985" s="2" t="str">
        <f>VLOOKUP(orders[[#This Row],[Customer ID]],'Customer Info'!$A:$I,9,FALSE)</f>
        <v>Yes</v>
      </c>
    </row>
    <row r="986" spans="1:18" x14ac:dyDescent="0.2">
      <c r="A986" s="1" t="s">
        <v>1891</v>
      </c>
      <c r="B986" s="3">
        <v>44785</v>
      </c>
      <c r="C986" t="s">
        <v>1892</v>
      </c>
      <c r="D986" t="s">
        <v>194</v>
      </c>
      <c r="E986">
        <v>2</v>
      </c>
      <c r="F986" s="1" t="s">
        <v>6196</v>
      </c>
      <c r="G986" t="s">
        <v>6199</v>
      </c>
      <c r="H986">
        <v>1</v>
      </c>
      <c r="I986">
        <v>11.95</v>
      </c>
      <c r="J986" s="2">
        <v>23.9</v>
      </c>
      <c r="K986" t="str">
        <f>VLOOKUP(orders[[#This Row],[Customer ID]],'Customer Info'!$A:$I,2,FALSE)</f>
        <v>Kim Kemery</v>
      </c>
      <c r="L986" t="str">
        <f>IF(VLOOKUP(orders[[#This Row],[Customer ID]],'Customer Info'!$A:$I,3,FALSE)=0, "N/A", VLOOKUP(orders[[#This Row],[Customer ID]],'Customer Info'!$A:$I,3,FALSE))</f>
        <v>kkemeryra@t.co</v>
      </c>
      <c r="M986" t="str">
        <f>IF(VLOOKUP(orders[[#This Row],[Customer ID]],'Customer Info'!$A:$I,4,FALSE)=0, "N/A", VLOOKUP(orders[[#This Row],[Customer ID]],'Customer Info'!$A:$I,4,FALSE))</f>
        <v>+1 (817) 407-3513</v>
      </c>
      <c r="N986" t="str">
        <f>VLOOKUP(orders[[#This Row],[Customer ID]],'Customer Info'!$A:$I,5,FALSE)</f>
        <v>95 Delladonna Parkway</v>
      </c>
      <c r="O986" t="str">
        <f>VLOOKUP(orders[[#This Row],[Customer ID]],'Customer Info'!$A:$I,6,FALSE)</f>
        <v>Denton</v>
      </c>
      <c r="P986" t="str">
        <f>VLOOKUP(orders[[#This Row],[Customer ID]],'Customer Info'!$A:$I,7,FALSE)</f>
        <v>United States</v>
      </c>
      <c r="Q986">
        <f>VLOOKUP(orders[[#This Row],[Customer ID]],'Customer Info'!$A:$I,8,FALSE)</f>
        <v>76205</v>
      </c>
      <c r="R986" s="2" t="str">
        <f>VLOOKUP(orders[[#This Row],[Customer ID]],'Customer Info'!$A:$I,9,FALSE)</f>
        <v>Yes</v>
      </c>
    </row>
    <row r="987" spans="1:18" x14ac:dyDescent="0.2">
      <c r="A987" s="1" t="s">
        <v>1893</v>
      </c>
      <c r="B987" s="3">
        <v>43831</v>
      </c>
      <c r="C987" t="s">
        <v>1894</v>
      </c>
      <c r="D987" t="s">
        <v>49</v>
      </c>
      <c r="E987">
        <v>2</v>
      </c>
      <c r="F987" s="1" t="s">
        <v>6198</v>
      </c>
      <c r="G987" t="s">
        <v>6197</v>
      </c>
      <c r="H987">
        <v>0.2</v>
      </c>
      <c r="I987">
        <v>3.375</v>
      </c>
      <c r="J987" s="2">
        <v>6.75</v>
      </c>
      <c r="K987" t="str">
        <f>VLOOKUP(orders[[#This Row],[Customer ID]],'Customer Info'!$A:$I,2,FALSE)</f>
        <v>Fanchette Parlot</v>
      </c>
      <c r="L987" t="str">
        <f>IF(VLOOKUP(orders[[#This Row],[Customer ID]],'Customer Info'!$A:$I,3,FALSE)=0, "N/A", VLOOKUP(orders[[#This Row],[Customer ID]],'Customer Info'!$A:$I,3,FALSE))</f>
        <v>fparlotrb@forbes.com</v>
      </c>
      <c r="M987" t="str">
        <f>IF(VLOOKUP(orders[[#This Row],[Customer ID]],'Customer Info'!$A:$I,4,FALSE)=0, "N/A", VLOOKUP(orders[[#This Row],[Customer ID]],'Customer Info'!$A:$I,4,FALSE))</f>
        <v>+1 (614) 706-1246</v>
      </c>
      <c r="N987" t="str">
        <f>VLOOKUP(orders[[#This Row],[Customer ID]],'Customer Info'!$A:$I,5,FALSE)</f>
        <v>7765 Westridge Lane</v>
      </c>
      <c r="O987" t="str">
        <f>VLOOKUP(orders[[#This Row],[Customer ID]],'Customer Info'!$A:$I,6,FALSE)</f>
        <v>Columbus</v>
      </c>
      <c r="P987" t="str">
        <f>VLOOKUP(orders[[#This Row],[Customer ID]],'Customer Info'!$A:$I,7,FALSE)</f>
        <v>United States</v>
      </c>
      <c r="Q987">
        <f>VLOOKUP(orders[[#This Row],[Customer ID]],'Customer Info'!$A:$I,8,FALSE)</f>
        <v>43231</v>
      </c>
      <c r="R987" s="2" t="str">
        <f>VLOOKUP(orders[[#This Row],[Customer ID]],'Customer Info'!$A:$I,9,FALSE)</f>
        <v>Yes</v>
      </c>
    </row>
    <row r="988" spans="1:18" x14ac:dyDescent="0.2">
      <c r="A988" s="1" t="s">
        <v>1895</v>
      </c>
      <c r="B988" s="3">
        <v>44214</v>
      </c>
      <c r="C988" t="s">
        <v>1896</v>
      </c>
      <c r="D988" t="s">
        <v>117</v>
      </c>
      <c r="E988">
        <v>1</v>
      </c>
      <c r="F988" s="1" t="s">
        <v>6200</v>
      </c>
      <c r="G988" t="s">
        <v>6197</v>
      </c>
      <c r="H988">
        <v>2.5</v>
      </c>
      <c r="I988">
        <v>31.624999999999996</v>
      </c>
      <c r="J988" s="2">
        <v>31.624999999999996</v>
      </c>
      <c r="K988" t="str">
        <f>VLOOKUP(orders[[#This Row],[Customer ID]],'Customer Info'!$A:$I,2,FALSE)</f>
        <v>Ramon Cheak</v>
      </c>
      <c r="L988" t="str">
        <f>IF(VLOOKUP(orders[[#This Row],[Customer ID]],'Customer Info'!$A:$I,3,FALSE)=0, "N/A", VLOOKUP(orders[[#This Row],[Customer ID]],'Customer Info'!$A:$I,3,FALSE))</f>
        <v>rcheakrc@tripadvisor.com</v>
      </c>
      <c r="M988" t="str">
        <f>IF(VLOOKUP(orders[[#This Row],[Customer ID]],'Customer Info'!$A:$I,4,FALSE)=0, "N/A", VLOOKUP(orders[[#This Row],[Customer ID]],'Customer Info'!$A:$I,4,FALSE))</f>
        <v>N/A</v>
      </c>
      <c r="N988" t="str">
        <f>VLOOKUP(orders[[#This Row],[Customer ID]],'Customer Info'!$A:$I,5,FALSE)</f>
        <v>23 Paget Point</v>
      </c>
      <c r="O988" t="str">
        <f>VLOOKUP(orders[[#This Row],[Customer ID]],'Customer Info'!$A:$I,6,FALSE)</f>
        <v>Bundoran</v>
      </c>
      <c r="P988" t="str">
        <f>VLOOKUP(orders[[#This Row],[Customer ID]],'Customer Info'!$A:$I,7,FALSE)</f>
        <v>Ireland</v>
      </c>
      <c r="Q988" t="str">
        <f>VLOOKUP(orders[[#This Row],[Customer ID]],'Customer Info'!$A:$I,8,FALSE)</f>
        <v>F94</v>
      </c>
      <c r="R988" s="2" t="str">
        <f>VLOOKUP(orders[[#This Row],[Customer ID]],'Customer Info'!$A:$I,9,FALSE)</f>
        <v>Yes</v>
      </c>
    </row>
    <row r="989" spans="1:18" x14ac:dyDescent="0.2">
      <c r="A989" s="1" t="s">
        <v>1897</v>
      </c>
      <c r="B989" s="3">
        <v>44561</v>
      </c>
      <c r="C989" t="s">
        <v>1898</v>
      </c>
      <c r="D989" t="s">
        <v>194</v>
      </c>
      <c r="E989">
        <v>4</v>
      </c>
      <c r="F989" s="1" t="s">
        <v>6196</v>
      </c>
      <c r="G989" t="s">
        <v>6199</v>
      </c>
      <c r="H989">
        <v>1</v>
      </c>
      <c r="I989">
        <v>11.95</v>
      </c>
      <c r="J989" s="2">
        <v>47.8</v>
      </c>
      <c r="K989" t="str">
        <f>VLOOKUP(orders[[#This Row],[Customer ID]],'Customer Info'!$A:$I,2,FALSE)</f>
        <v>Koressa O'Geneay</v>
      </c>
      <c r="L989" t="str">
        <f>IF(VLOOKUP(orders[[#This Row],[Customer ID]],'Customer Info'!$A:$I,3,FALSE)=0, "N/A", VLOOKUP(orders[[#This Row],[Customer ID]],'Customer Info'!$A:$I,3,FALSE))</f>
        <v>kogeneayrd@utexas.edu</v>
      </c>
      <c r="M989" t="str">
        <f>IF(VLOOKUP(orders[[#This Row],[Customer ID]],'Customer Info'!$A:$I,4,FALSE)=0, "N/A", VLOOKUP(orders[[#This Row],[Customer ID]],'Customer Info'!$A:$I,4,FALSE))</f>
        <v>+1 (303) 637-0326</v>
      </c>
      <c r="N989" t="str">
        <f>VLOOKUP(orders[[#This Row],[Customer ID]],'Customer Info'!$A:$I,5,FALSE)</f>
        <v>77 Rigney Hill</v>
      </c>
      <c r="O989" t="str">
        <f>VLOOKUP(orders[[#This Row],[Customer ID]],'Customer Info'!$A:$I,6,FALSE)</f>
        <v>Aurora</v>
      </c>
      <c r="P989" t="str">
        <f>VLOOKUP(orders[[#This Row],[Customer ID]],'Customer Info'!$A:$I,7,FALSE)</f>
        <v>United States</v>
      </c>
      <c r="Q989">
        <f>VLOOKUP(orders[[#This Row],[Customer ID]],'Customer Info'!$A:$I,8,FALSE)</f>
        <v>80045</v>
      </c>
      <c r="R989" s="2" t="str">
        <f>VLOOKUP(orders[[#This Row],[Customer ID]],'Customer Info'!$A:$I,9,FALSE)</f>
        <v>No</v>
      </c>
    </row>
    <row r="990" spans="1:18" x14ac:dyDescent="0.2">
      <c r="A990" s="1" t="s">
        <v>1899</v>
      </c>
      <c r="B990" s="3">
        <v>43955</v>
      </c>
      <c r="C990" t="s">
        <v>1900</v>
      </c>
      <c r="D990" t="s">
        <v>202</v>
      </c>
      <c r="E990">
        <v>1</v>
      </c>
      <c r="F990" s="1" t="s">
        <v>6201</v>
      </c>
      <c r="G990" t="s">
        <v>6197</v>
      </c>
      <c r="H990">
        <v>2.5</v>
      </c>
      <c r="I990">
        <v>33.464999999999996</v>
      </c>
      <c r="J990" s="2">
        <v>33.464999999999996</v>
      </c>
      <c r="K990" t="str">
        <f>VLOOKUP(orders[[#This Row],[Customer ID]],'Customer Info'!$A:$I,2,FALSE)</f>
        <v>Claudell Ayre</v>
      </c>
      <c r="L990" t="str">
        <f>IF(VLOOKUP(orders[[#This Row],[Customer ID]],'Customer Info'!$A:$I,3,FALSE)=0, "N/A", VLOOKUP(orders[[#This Row],[Customer ID]],'Customer Info'!$A:$I,3,FALSE))</f>
        <v>cayrere@symantec.com</v>
      </c>
      <c r="M990" t="str">
        <f>IF(VLOOKUP(orders[[#This Row],[Customer ID]],'Customer Info'!$A:$I,4,FALSE)=0, "N/A", VLOOKUP(orders[[#This Row],[Customer ID]],'Customer Info'!$A:$I,4,FALSE))</f>
        <v>+1 (386) 573-2575</v>
      </c>
      <c r="N990" t="str">
        <f>VLOOKUP(orders[[#This Row],[Customer ID]],'Customer Info'!$A:$I,5,FALSE)</f>
        <v>5645 Lotheville Crossing</v>
      </c>
      <c r="O990" t="str">
        <f>VLOOKUP(orders[[#This Row],[Customer ID]],'Customer Info'!$A:$I,6,FALSE)</f>
        <v>Daytona Beach</v>
      </c>
      <c r="P990" t="str">
        <f>VLOOKUP(orders[[#This Row],[Customer ID]],'Customer Info'!$A:$I,7,FALSE)</f>
        <v>United States</v>
      </c>
      <c r="Q990">
        <f>VLOOKUP(orders[[#This Row],[Customer ID]],'Customer Info'!$A:$I,8,FALSE)</f>
        <v>32128</v>
      </c>
      <c r="R990" s="2" t="str">
        <f>VLOOKUP(orders[[#This Row],[Customer ID]],'Customer Info'!$A:$I,9,FALSE)</f>
        <v>No</v>
      </c>
    </row>
    <row r="991" spans="1:18" x14ac:dyDescent="0.2">
      <c r="A991" s="1" t="s">
        <v>1901</v>
      </c>
      <c r="B991" s="3">
        <v>44247</v>
      </c>
      <c r="C991" t="s">
        <v>1902</v>
      </c>
      <c r="D991" t="s">
        <v>77</v>
      </c>
      <c r="E991">
        <v>5</v>
      </c>
      <c r="F991" s="1" t="s">
        <v>6198</v>
      </c>
      <c r="G991" t="s">
        <v>6202</v>
      </c>
      <c r="H991">
        <v>0.5</v>
      </c>
      <c r="I991">
        <v>5.97</v>
      </c>
      <c r="J991" s="2">
        <v>29.849999999999998</v>
      </c>
      <c r="K991" t="str">
        <f>VLOOKUP(orders[[#This Row],[Customer ID]],'Customer Info'!$A:$I,2,FALSE)</f>
        <v>Lorianne Kyneton</v>
      </c>
      <c r="L991" t="str">
        <f>IF(VLOOKUP(orders[[#This Row],[Customer ID]],'Customer Info'!$A:$I,3,FALSE)=0, "N/A", VLOOKUP(orders[[#This Row],[Customer ID]],'Customer Info'!$A:$I,3,FALSE))</f>
        <v>lkynetonrf@macromedia.com</v>
      </c>
      <c r="M991" t="str">
        <f>IF(VLOOKUP(orders[[#This Row],[Customer ID]],'Customer Info'!$A:$I,4,FALSE)=0, "N/A", VLOOKUP(orders[[#This Row],[Customer ID]],'Customer Info'!$A:$I,4,FALSE))</f>
        <v>+44 (618) 634-9365</v>
      </c>
      <c r="N991" t="str">
        <f>VLOOKUP(orders[[#This Row],[Customer ID]],'Customer Info'!$A:$I,5,FALSE)</f>
        <v>1926 3rd Center</v>
      </c>
      <c r="O991" t="str">
        <f>VLOOKUP(orders[[#This Row],[Customer ID]],'Customer Info'!$A:$I,6,FALSE)</f>
        <v>Seaton</v>
      </c>
      <c r="P991" t="str">
        <f>VLOOKUP(orders[[#This Row],[Customer ID]],'Customer Info'!$A:$I,7,FALSE)</f>
        <v>United Kingdom</v>
      </c>
      <c r="Q991" t="str">
        <f>VLOOKUP(orders[[#This Row],[Customer ID]],'Customer Info'!$A:$I,8,FALSE)</f>
        <v>LE15</v>
      </c>
      <c r="R991" s="2" t="str">
        <f>VLOOKUP(orders[[#This Row],[Customer ID]],'Customer Info'!$A:$I,9,FALSE)</f>
        <v>Yes</v>
      </c>
    </row>
    <row r="992" spans="1:18" x14ac:dyDescent="0.2">
      <c r="A992" s="1" t="s">
        <v>1903</v>
      </c>
      <c r="B992" s="3">
        <v>43897</v>
      </c>
      <c r="C992" t="s">
        <v>1904</v>
      </c>
      <c r="D992" t="s">
        <v>7</v>
      </c>
      <c r="E992">
        <v>3</v>
      </c>
      <c r="F992" s="1" t="s">
        <v>6196</v>
      </c>
      <c r="G992" t="s">
        <v>6197</v>
      </c>
      <c r="H992">
        <v>1</v>
      </c>
      <c r="I992">
        <v>9.9499999999999993</v>
      </c>
      <c r="J992" s="2">
        <v>29.849999999999998</v>
      </c>
      <c r="K992" t="str">
        <f>VLOOKUP(orders[[#This Row],[Customer ID]],'Customer Info'!$A:$I,2,FALSE)</f>
        <v>Adele McFayden</v>
      </c>
      <c r="L992" t="str">
        <f>IF(VLOOKUP(orders[[#This Row],[Customer ID]],'Customer Info'!$A:$I,3,FALSE)=0, "N/A", VLOOKUP(orders[[#This Row],[Customer ID]],'Customer Info'!$A:$I,3,FALSE))</f>
        <v>N/A</v>
      </c>
      <c r="M992" t="str">
        <f>IF(VLOOKUP(orders[[#This Row],[Customer ID]],'Customer Info'!$A:$I,4,FALSE)=0, "N/A", VLOOKUP(orders[[#This Row],[Customer ID]],'Customer Info'!$A:$I,4,FALSE))</f>
        <v>+44 (123) 755-7484</v>
      </c>
      <c r="N992" t="str">
        <f>VLOOKUP(orders[[#This Row],[Customer ID]],'Customer Info'!$A:$I,5,FALSE)</f>
        <v>28 Darwin Terrace</v>
      </c>
      <c r="O992" t="str">
        <f>VLOOKUP(orders[[#This Row],[Customer ID]],'Customer Info'!$A:$I,6,FALSE)</f>
        <v>Wirral</v>
      </c>
      <c r="P992" t="str">
        <f>VLOOKUP(orders[[#This Row],[Customer ID]],'Customer Info'!$A:$I,7,FALSE)</f>
        <v>United Kingdom</v>
      </c>
      <c r="Q992" t="str">
        <f>VLOOKUP(orders[[#This Row],[Customer ID]],'Customer Info'!$A:$I,8,FALSE)</f>
        <v>CH48</v>
      </c>
      <c r="R992" s="2" t="str">
        <f>VLOOKUP(orders[[#This Row],[Customer ID]],'Customer Info'!$A:$I,9,FALSE)</f>
        <v>Yes</v>
      </c>
    </row>
    <row r="993" spans="1:18" x14ac:dyDescent="0.2">
      <c r="A993" s="1" t="s">
        <v>1905</v>
      </c>
      <c r="B993" s="3">
        <v>43560</v>
      </c>
      <c r="C993" t="s">
        <v>1906</v>
      </c>
      <c r="D993" t="s">
        <v>176</v>
      </c>
      <c r="E993">
        <v>6</v>
      </c>
      <c r="F993" s="1" t="s">
        <v>6198</v>
      </c>
      <c r="G993" t="s">
        <v>6197</v>
      </c>
      <c r="H993">
        <v>2.5</v>
      </c>
      <c r="I993">
        <v>25.874999999999996</v>
      </c>
      <c r="J993" s="2">
        <v>155.24999999999997</v>
      </c>
      <c r="K993" t="str">
        <f>VLOOKUP(orders[[#This Row],[Customer ID]],'Customer Info'!$A:$I,2,FALSE)</f>
        <v>Herta Layne</v>
      </c>
      <c r="L993" t="str">
        <f>IF(VLOOKUP(orders[[#This Row],[Customer ID]],'Customer Info'!$A:$I,3,FALSE)=0, "N/A", VLOOKUP(orders[[#This Row],[Customer ID]],'Customer Info'!$A:$I,3,FALSE))</f>
        <v>N/A</v>
      </c>
      <c r="M993" t="str">
        <f>IF(VLOOKUP(orders[[#This Row],[Customer ID]],'Customer Info'!$A:$I,4,FALSE)=0, "N/A", VLOOKUP(orders[[#This Row],[Customer ID]],'Customer Info'!$A:$I,4,FALSE))</f>
        <v>+1 (636) 143-8338</v>
      </c>
      <c r="N993" t="str">
        <f>VLOOKUP(orders[[#This Row],[Customer ID]],'Customer Info'!$A:$I,5,FALSE)</f>
        <v>5495 Talisman Plaza</v>
      </c>
      <c r="O993" t="str">
        <f>VLOOKUP(orders[[#This Row],[Customer ID]],'Customer Info'!$A:$I,6,FALSE)</f>
        <v>Saint Louis</v>
      </c>
      <c r="P993" t="str">
        <f>VLOOKUP(orders[[#This Row],[Customer ID]],'Customer Info'!$A:$I,7,FALSE)</f>
        <v>United States</v>
      </c>
      <c r="Q993">
        <f>VLOOKUP(orders[[#This Row],[Customer ID]],'Customer Info'!$A:$I,8,FALSE)</f>
        <v>63131</v>
      </c>
      <c r="R993" s="2" t="str">
        <f>VLOOKUP(orders[[#This Row],[Customer ID]],'Customer Info'!$A:$I,9,FALSE)</f>
        <v>Yes</v>
      </c>
    </row>
    <row r="994" spans="1:18" x14ac:dyDescent="0.2">
      <c r="A994" s="1" t="s">
        <v>1907</v>
      </c>
      <c r="B994" s="3">
        <v>44718</v>
      </c>
      <c r="C994" t="s">
        <v>1908</v>
      </c>
      <c r="D994" t="s">
        <v>56</v>
      </c>
      <c r="E994">
        <v>5</v>
      </c>
      <c r="F994" s="1" t="s">
        <v>6200</v>
      </c>
      <c r="G994" t="s">
        <v>6202</v>
      </c>
      <c r="H994">
        <v>0.2</v>
      </c>
      <c r="I994">
        <v>3.645</v>
      </c>
      <c r="J994" s="2">
        <v>18.225000000000001</v>
      </c>
      <c r="K994" t="str">
        <f>VLOOKUP(orders[[#This Row],[Customer ID]],'Customer Info'!$A:$I,2,FALSE)</f>
        <v>Marguerite Graves</v>
      </c>
      <c r="L994" t="str">
        <f>IF(VLOOKUP(orders[[#This Row],[Customer ID]],'Customer Info'!$A:$I,3,FALSE)=0, "N/A", VLOOKUP(orders[[#This Row],[Customer ID]],'Customer Info'!$A:$I,3,FALSE))</f>
        <v>N/A</v>
      </c>
      <c r="M994" t="str">
        <f>IF(VLOOKUP(orders[[#This Row],[Customer ID]],'Customer Info'!$A:$I,4,FALSE)=0, "N/A", VLOOKUP(orders[[#This Row],[Customer ID]],'Customer Info'!$A:$I,4,FALSE))</f>
        <v>+1 (479) 204-9111</v>
      </c>
      <c r="N994" t="str">
        <f>VLOOKUP(orders[[#This Row],[Customer ID]],'Customer Info'!$A:$I,5,FALSE)</f>
        <v>91413 Scott Way</v>
      </c>
      <c r="O994" t="str">
        <f>VLOOKUP(orders[[#This Row],[Customer ID]],'Customer Info'!$A:$I,6,FALSE)</f>
        <v>Fort Smith</v>
      </c>
      <c r="P994" t="str">
        <f>VLOOKUP(orders[[#This Row],[Customer ID]],'Customer Info'!$A:$I,7,FALSE)</f>
        <v>United States</v>
      </c>
      <c r="Q994">
        <f>VLOOKUP(orders[[#This Row],[Customer ID]],'Customer Info'!$A:$I,8,FALSE)</f>
        <v>72905</v>
      </c>
      <c r="R994" s="2" t="str">
        <f>VLOOKUP(orders[[#This Row],[Customer ID]],'Customer Info'!$A:$I,9,FALSE)</f>
        <v>No</v>
      </c>
    </row>
    <row r="995" spans="1:18" x14ac:dyDescent="0.2">
      <c r="A995" s="1" t="s">
        <v>1907</v>
      </c>
      <c r="B995" s="3">
        <v>44718</v>
      </c>
      <c r="C995" t="s">
        <v>1908</v>
      </c>
      <c r="D995" t="s">
        <v>128</v>
      </c>
      <c r="E995">
        <v>2</v>
      </c>
      <c r="F995" s="1" t="s">
        <v>6201</v>
      </c>
      <c r="G995" t="s">
        <v>6202</v>
      </c>
      <c r="H995">
        <v>0.5</v>
      </c>
      <c r="I995">
        <v>7.77</v>
      </c>
      <c r="J995" s="2">
        <v>15.54</v>
      </c>
      <c r="K995" t="str">
        <f>VLOOKUP(orders[[#This Row],[Customer ID]],'Customer Info'!$A:$I,2,FALSE)</f>
        <v>Marguerite Graves</v>
      </c>
      <c r="L995" t="str">
        <f>IF(VLOOKUP(orders[[#This Row],[Customer ID]],'Customer Info'!$A:$I,3,FALSE)=0, "N/A", VLOOKUP(orders[[#This Row],[Customer ID]],'Customer Info'!$A:$I,3,FALSE))</f>
        <v>N/A</v>
      </c>
      <c r="M995" t="str">
        <f>IF(VLOOKUP(orders[[#This Row],[Customer ID]],'Customer Info'!$A:$I,4,FALSE)=0, "N/A", VLOOKUP(orders[[#This Row],[Customer ID]],'Customer Info'!$A:$I,4,FALSE))</f>
        <v>+1 (479) 204-9111</v>
      </c>
      <c r="N995" t="str">
        <f>VLOOKUP(orders[[#This Row],[Customer ID]],'Customer Info'!$A:$I,5,FALSE)</f>
        <v>91413 Scott Way</v>
      </c>
      <c r="O995" t="str">
        <f>VLOOKUP(orders[[#This Row],[Customer ID]],'Customer Info'!$A:$I,6,FALSE)</f>
        <v>Fort Smith</v>
      </c>
      <c r="P995" t="str">
        <f>VLOOKUP(orders[[#This Row],[Customer ID]],'Customer Info'!$A:$I,7,FALSE)</f>
        <v>United States</v>
      </c>
      <c r="Q995">
        <f>VLOOKUP(orders[[#This Row],[Customer ID]],'Customer Info'!$A:$I,8,FALSE)</f>
        <v>72905</v>
      </c>
      <c r="R995" s="2" t="str">
        <f>VLOOKUP(orders[[#This Row],[Customer ID]],'Customer Info'!$A:$I,9,FALSE)</f>
        <v>No</v>
      </c>
    </row>
    <row r="996" spans="1:18" x14ac:dyDescent="0.2">
      <c r="A996" s="1" t="s">
        <v>1909</v>
      </c>
      <c r="B996" s="3">
        <v>44276</v>
      </c>
      <c r="C996" t="s">
        <v>1910</v>
      </c>
      <c r="D996" t="s">
        <v>109</v>
      </c>
      <c r="E996">
        <v>3</v>
      </c>
      <c r="F996" s="1" t="s">
        <v>6201</v>
      </c>
      <c r="G996" t="s">
        <v>6199</v>
      </c>
      <c r="H996">
        <v>2.5</v>
      </c>
      <c r="I996">
        <v>36.454999999999998</v>
      </c>
      <c r="J996" s="2">
        <v>109.36499999999999</v>
      </c>
      <c r="K996" t="str">
        <f>VLOOKUP(orders[[#This Row],[Customer ID]],'Customer Info'!$A:$I,2,FALSE)</f>
        <v>Desdemona Eye</v>
      </c>
      <c r="L996" t="str">
        <f>IF(VLOOKUP(orders[[#This Row],[Customer ID]],'Customer Info'!$A:$I,3,FALSE)=0, "N/A", VLOOKUP(orders[[#This Row],[Customer ID]],'Customer Info'!$A:$I,3,FALSE))</f>
        <v>N/A</v>
      </c>
      <c r="M996" t="str">
        <f>IF(VLOOKUP(orders[[#This Row],[Customer ID]],'Customer Info'!$A:$I,4,FALSE)=0, "N/A", VLOOKUP(orders[[#This Row],[Customer ID]],'Customer Info'!$A:$I,4,FALSE))</f>
        <v>+353 (252) 896-2096</v>
      </c>
      <c r="N996" t="str">
        <f>VLOOKUP(orders[[#This Row],[Customer ID]],'Customer Info'!$A:$I,5,FALSE)</f>
        <v>191 Manitowish Crossing</v>
      </c>
      <c r="O996" t="str">
        <f>VLOOKUP(orders[[#This Row],[Customer ID]],'Customer Info'!$A:$I,6,FALSE)</f>
        <v>Bagenalstown</v>
      </c>
      <c r="P996" t="str">
        <f>VLOOKUP(orders[[#This Row],[Customer ID]],'Customer Info'!$A:$I,7,FALSE)</f>
        <v>Ireland</v>
      </c>
      <c r="Q996" t="str">
        <f>VLOOKUP(orders[[#This Row],[Customer ID]],'Customer Info'!$A:$I,8,FALSE)</f>
        <v>R21</v>
      </c>
      <c r="R996" s="2" t="str">
        <f>VLOOKUP(orders[[#This Row],[Customer ID]],'Customer Info'!$A:$I,9,FALSE)</f>
        <v>No</v>
      </c>
    </row>
    <row r="997" spans="1:18" x14ac:dyDescent="0.2">
      <c r="A997" s="1" t="s">
        <v>1911</v>
      </c>
      <c r="B997" s="3">
        <v>44549</v>
      </c>
      <c r="C997" t="s">
        <v>1912</v>
      </c>
      <c r="D997" t="s">
        <v>11</v>
      </c>
      <c r="E997">
        <v>6</v>
      </c>
      <c r="F997" s="1" t="s">
        <v>6198</v>
      </c>
      <c r="G997" t="s">
        <v>6199</v>
      </c>
      <c r="H997">
        <v>1</v>
      </c>
      <c r="I997">
        <v>12.95</v>
      </c>
      <c r="J997" s="2">
        <v>77.699999999999989</v>
      </c>
      <c r="K997" t="str">
        <f>VLOOKUP(orders[[#This Row],[Customer ID]],'Customer Info'!$A:$I,2,FALSE)</f>
        <v>Margarette Sterland</v>
      </c>
      <c r="L997" t="str">
        <f>IF(VLOOKUP(orders[[#This Row],[Customer ID]],'Customer Info'!$A:$I,3,FALSE)=0, "N/A", VLOOKUP(orders[[#This Row],[Customer ID]],'Customer Info'!$A:$I,3,FALSE))</f>
        <v>N/A</v>
      </c>
      <c r="M997" t="str">
        <f>IF(VLOOKUP(orders[[#This Row],[Customer ID]],'Customer Info'!$A:$I,4,FALSE)=0, "N/A", VLOOKUP(orders[[#This Row],[Customer ID]],'Customer Info'!$A:$I,4,FALSE))</f>
        <v>+1 (215) 872-6809</v>
      </c>
      <c r="N997" t="str">
        <f>VLOOKUP(orders[[#This Row],[Customer ID]],'Customer Info'!$A:$I,5,FALSE)</f>
        <v>5 Kenwood Pass</v>
      </c>
      <c r="O997" t="str">
        <f>VLOOKUP(orders[[#This Row],[Customer ID]],'Customer Info'!$A:$I,6,FALSE)</f>
        <v>Philadelphia</v>
      </c>
      <c r="P997" t="str">
        <f>VLOOKUP(orders[[#This Row],[Customer ID]],'Customer Info'!$A:$I,7,FALSE)</f>
        <v>United States</v>
      </c>
      <c r="Q997">
        <f>VLOOKUP(orders[[#This Row],[Customer ID]],'Customer Info'!$A:$I,8,FALSE)</f>
        <v>19125</v>
      </c>
      <c r="R997" s="2" t="str">
        <f>VLOOKUP(orders[[#This Row],[Customer ID]],'Customer Info'!$A:$I,9,FALSE)</f>
        <v>No</v>
      </c>
    </row>
    <row r="998" spans="1:18" x14ac:dyDescent="0.2">
      <c r="A998" s="1" t="s">
        <v>1913</v>
      </c>
      <c r="B998" s="3">
        <v>44244</v>
      </c>
      <c r="C998" t="s">
        <v>1914</v>
      </c>
      <c r="D998" t="s">
        <v>59</v>
      </c>
      <c r="E998">
        <v>3</v>
      </c>
      <c r="F998" s="1" t="s">
        <v>6198</v>
      </c>
      <c r="G998" t="s">
        <v>6202</v>
      </c>
      <c r="H998">
        <v>0.2</v>
      </c>
      <c r="I998">
        <v>2.9849999999999999</v>
      </c>
      <c r="J998" s="2">
        <v>8.9550000000000001</v>
      </c>
      <c r="K998" t="str">
        <f>VLOOKUP(orders[[#This Row],[Customer ID]],'Customer Info'!$A:$I,2,FALSE)</f>
        <v>Catharine Scoines</v>
      </c>
      <c r="L998" t="str">
        <f>IF(VLOOKUP(orders[[#This Row],[Customer ID]],'Customer Info'!$A:$I,3,FALSE)=0, "N/A", VLOOKUP(orders[[#This Row],[Customer ID]],'Customer Info'!$A:$I,3,FALSE))</f>
        <v>N/A</v>
      </c>
      <c r="M998" t="str">
        <f>IF(VLOOKUP(orders[[#This Row],[Customer ID]],'Customer Info'!$A:$I,4,FALSE)=0, "N/A", VLOOKUP(orders[[#This Row],[Customer ID]],'Customer Info'!$A:$I,4,FALSE))</f>
        <v>+353 (693) 290-4775</v>
      </c>
      <c r="N998" t="str">
        <f>VLOOKUP(orders[[#This Row],[Customer ID]],'Customer Info'!$A:$I,5,FALSE)</f>
        <v>39192 Glendale Hill</v>
      </c>
      <c r="O998" t="str">
        <f>VLOOKUP(orders[[#This Row],[Customer ID]],'Customer Info'!$A:$I,6,FALSE)</f>
        <v>Watergrasshill</v>
      </c>
      <c r="P998" t="str">
        <f>VLOOKUP(orders[[#This Row],[Customer ID]],'Customer Info'!$A:$I,7,FALSE)</f>
        <v>Ireland</v>
      </c>
      <c r="Q998" t="str">
        <f>VLOOKUP(orders[[#This Row],[Customer ID]],'Customer Info'!$A:$I,8,FALSE)</f>
        <v>T56</v>
      </c>
      <c r="R998" s="2" t="str">
        <f>VLOOKUP(orders[[#This Row],[Customer ID]],'Customer Info'!$A:$I,9,FALSE)</f>
        <v>No</v>
      </c>
    </row>
    <row r="999" spans="1:18" x14ac:dyDescent="0.2">
      <c r="A999" s="1" t="s">
        <v>1915</v>
      </c>
      <c r="B999" s="3">
        <v>43836</v>
      </c>
      <c r="C999" t="s">
        <v>1916</v>
      </c>
      <c r="D999" t="s">
        <v>15</v>
      </c>
      <c r="E999">
        <v>1</v>
      </c>
      <c r="F999" s="1" t="s">
        <v>6196</v>
      </c>
      <c r="G999" t="s">
        <v>6199</v>
      </c>
      <c r="H999">
        <v>2.5</v>
      </c>
      <c r="I999">
        <v>27.484999999999996</v>
      </c>
      <c r="J999" s="2">
        <v>27.484999999999996</v>
      </c>
      <c r="K999" t="str">
        <f>VLOOKUP(orders[[#This Row],[Customer ID]],'Customer Info'!$A:$I,2,FALSE)</f>
        <v>Jennica Tewelson</v>
      </c>
      <c r="L999" t="str">
        <f>IF(VLOOKUP(orders[[#This Row],[Customer ID]],'Customer Info'!$A:$I,3,FALSE)=0, "N/A", VLOOKUP(orders[[#This Row],[Customer ID]],'Customer Info'!$A:$I,3,FALSE))</f>
        <v>jtewelsonrn@samsung.com</v>
      </c>
      <c r="M999" t="str">
        <f>IF(VLOOKUP(orders[[#This Row],[Customer ID]],'Customer Info'!$A:$I,4,FALSE)=0, "N/A", VLOOKUP(orders[[#This Row],[Customer ID]],'Customer Info'!$A:$I,4,FALSE))</f>
        <v>+1 (469) 573-8379</v>
      </c>
      <c r="N999" t="str">
        <f>VLOOKUP(orders[[#This Row],[Customer ID]],'Customer Info'!$A:$I,5,FALSE)</f>
        <v>4040 Hoard Junction</v>
      </c>
      <c r="O999" t="str">
        <f>VLOOKUP(orders[[#This Row],[Customer ID]],'Customer Info'!$A:$I,6,FALSE)</f>
        <v>Dallas</v>
      </c>
      <c r="P999" t="str">
        <f>VLOOKUP(orders[[#This Row],[Customer ID]],'Customer Info'!$A:$I,7,FALSE)</f>
        <v>United States</v>
      </c>
      <c r="Q999">
        <f>VLOOKUP(orders[[#This Row],[Customer ID]],'Customer Info'!$A:$I,8,FALSE)</f>
        <v>75210</v>
      </c>
      <c r="R999" s="2" t="str">
        <f>VLOOKUP(orders[[#This Row],[Customer ID]],'Customer Info'!$A:$I,9,FALSE)</f>
        <v>No</v>
      </c>
    </row>
    <row r="1000" spans="1:18" x14ac:dyDescent="0.2">
      <c r="A1000" s="1" t="s">
        <v>1917</v>
      </c>
      <c r="B1000" s="3">
        <v>44685</v>
      </c>
      <c r="C1000" t="s">
        <v>1908</v>
      </c>
      <c r="D1000" t="s">
        <v>27</v>
      </c>
      <c r="E1000">
        <v>5</v>
      </c>
      <c r="F1000" s="1" t="s">
        <v>6196</v>
      </c>
      <c r="G1000" t="s">
        <v>6197</v>
      </c>
      <c r="H1000">
        <v>0.5</v>
      </c>
      <c r="I1000">
        <v>5.97</v>
      </c>
      <c r="J1000" s="2">
        <v>29.849999999999998</v>
      </c>
      <c r="K1000" t="str">
        <f>VLOOKUP(orders[[#This Row],[Customer ID]],'Customer Info'!$A:$I,2,FALSE)</f>
        <v>Marguerite Graves</v>
      </c>
      <c r="L1000" t="str">
        <f>IF(VLOOKUP(orders[[#This Row],[Customer ID]],'Customer Info'!$A:$I,3,FALSE)=0, "N/A", VLOOKUP(orders[[#This Row],[Customer ID]],'Customer Info'!$A:$I,3,FALSE))</f>
        <v>N/A</v>
      </c>
      <c r="M1000" t="str">
        <f>IF(VLOOKUP(orders[[#This Row],[Customer ID]],'Customer Info'!$A:$I,4,FALSE)=0, "N/A", VLOOKUP(orders[[#This Row],[Customer ID]],'Customer Info'!$A:$I,4,FALSE))</f>
        <v>+1 (479) 204-9111</v>
      </c>
      <c r="N1000" t="str">
        <f>VLOOKUP(orders[[#This Row],[Customer ID]],'Customer Info'!$A:$I,5,FALSE)</f>
        <v>91413 Scott Way</v>
      </c>
      <c r="O1000" t="str">
        <f>VLOOKUP(orders[[#This Row],[Customer ID]],'Customer Info'!$A:$I,6,FALSE)</f>
        <v>Fort Smith</v>
      </c>
      <c r="P1000" t="str">
        <f>VLOOKUP(orders[[#This Row],[Customer ID]],'Customer Info'!$A:$I,7,FALSE)</f>
        <v>United States</v>
      </c>
      <c r="Q1000">
        <f>VLOOKUP(orders[[#This Row],[Customer ID]],'Customer Info'!$A:$I,8,FALSE)</f>
        <v>72905</v>
      </c>
      <c r="R1000" s="2" t="str">
        <f>VLOOKUP(orders[[#This Row],[Customer ID]],'Customer Info'!$A:$I,9,FALSE)</f>
        <v>No</v>
      </c>
    </row>
    <row r="1001" spans="1:18" x14ac:dyDescent="0.2">
      <c r="A1001" s="1" t="s">
        <v>1918</v>
      </c>
      <c r="B1001" s="3">
        <v>43749</v>
      </c>
      <c r="C1001" t="s">
        <v>1908</v>
      </c>
      <c r="D1001" t="s">
        <v>72</v>
      </c>
      <c r="E1001">
        <v>4</v>
      </c>
      <c r="F1001" s="1" t="s">
        <v>6198</v>
      </c>
      <c r="G1001" t="s">
        <v>6197</v>
      </c>
      <c r="H1001">
        <v>0.5</v>
      </c>
      <c r="I1001">
        <v>6.75</v>
      </c>
      <c r="J1001" s="2">
        <v>27</v>
      </c>
      <c r="K1001" t="str">
        <f>VLOOKUP(orders[[#This Row],[Customer ID]],'Customer Info'!$A:$I,2,FALSE)</f>
        <v>Marguerite Graves</v>
      </c>
      <c r="L1001" t="str">
        <f>IF(VLOOKUP(orders[[#This Row],[Customer ID]],'Customer Info'!$A:$I,3,FALSE)=0, "N/A", VLOOKUP(orders[[#This Row],[Customer ID]],'Customer Info'!$A:$I,3,FALSE))</f>
        <v>N/A</v>
      </c>
      <c r="M1001" t="str">
        <f>IF(VLOOKUP(orders[[#This Row],[Customer ID]],'Customer Info'!$A:$I,4,FALSE)=0, "N/A", VLOOKUP(orders[[#This Row],[Customer ID]],'Customer Info'!$A:$I,4,FALSE))</f>
        <v>+1 (479) 204-9111</v>
      </c>
      <c r="N1001" t="str">
        <f>VLOOKUP(orders[[#This Row],[Customer ID]],'Customer Info'!$A:$I,5,FALSE)</f>
        <v>91413 Scott Way</v>
      </c>
      <c r="O1001" t="str">
        <f>VLOOKUP(orders[[#This Row],[Customer ID]],'Customer Info'!$A:$I,6,FALSE)</f>
        <v>Fort Smith</v>
      </c>
      <c r="P1001" t="str">
        <f>VLOOKUP(orders[[#This Row],[Customer ID]],'Customer Info'!$A:$I,7,FALSE)</f>
        <v>United States</v>
      </c>
      <c r="Q1001">
        <f>VLOOKUP(orders[[#This Row],[Customer ID]],'Customer Info'!$A:$I,8,FALSE)</f>
        <v>72905</v>
      </c>
      <c r="R1001" s="2" t="str">
        <f>VLOOKUP(orders[[#This Row],[Customer ID]],'Customer Info'!$A:$I,9,FALSE)</f>
        <v>No</v>
      </c>
    </row>
    <row r="1002" spans="1:18" x14ac:dyDescent="0.2">
      <c r="A1002" s="1" t="s">
        <v>1919</v>
      </c>
      <c r="B1002" s="3">
        <v>44411</v>
      </c>
      <c r="C1002" t="s">
        <v>1920</v>
      </c>
      <c r="D1002" t="s">
        <v>32</v>
      </c>
      <c r="E1002">
        <v>1</v>
      </c>
      <c r="F1002" s="1" t="s">
        <v>6198</v>
      </c>
      <c r="G1002" t="s">
        <v>6202</v>
      </c>
      <c r="H1002">
        <v>1</v>
      </c>
      <c r="I1002">
        <v>9.9499999999999993</v>
      </c>
      <c r="J1002" s="2">
        <v>9.9499999999999993</v>
      </c>
      <c r="K1002" t="str">
        <f>VLOOKUP(orders[[#This Row],[Customer ID]],'Customer Info'!$A:$I,2,FALSE)</f>
        <v>Nicolina Jenny</v>
      </c>
      <c r="L1002" t="str">
        <f>IF(VLOOKUP(orders[[#This Row],[Customer ID]],'Customer Info'!$A:$I,3,FALSE)=0, "N/A", VLOOKUP(orders[[#This Row],[Customer ID]],'Customer Info'!$A:$I,3,FALSE))</f>
        <v>njennyrq@bigcartel.com</v>
      </c>
      <c r="M1002" t="str">
        <f>IF(VLOOKUP(orders[[#This Row],[Customer ID]],'Customer Info'!$A:$I,4,FALSE)=0, "N/A", VLOOKUP(orders[[#This Row],[Customer ID]],'Customer Info'!$A:$I,4,FALSE))</f>
        <v>+1 (562) 679-4750</v>
      </c>
      <c r="N1002" t="str">
        <f>VLOOKUP(orders[[#This Row],[Customer ID]],'Customer Info'!$A:$I,5,FALSE)</f>
        <v>6099 American Ash Court</v>
      </c>
      <c r="O1002" t="str">
        <f>VLOOKUP(orders[[#This Row],[Customer ID]],'Customer Info'!$A:$I,6,FALSE)</f>
        <v>Whittier</v>
      </c>
      <c r="P1002" t="str">
        <f>VLOOKUP(orders[[#This Row],[Customer ID]],'Customer Info'!$A:$I,7,FALSE)</f>
        <v>United States</v>
      </c>
      <c r="Q1002">
        <f>VLOOKUP(orders[[#This Row],[Customer ID]],'Customer Info'!$A:$I,8,FALSE)</f>
        <v>90610</v>
      </c>
      <c r="R1002" s="2" t="str">
        <f>VLOOKUP(orders[[#This Row],[Customer ID]],'Customer Info'!$A:$I,9,FALSE)</f>
        <v>No</v>
      </c>
    </row>
    <row r="1003" spans="1:18" ht="17" thickBot="1" x14ac:dyDescent="0.25">
      <c r="A1003" s="4" t="s">
        <v>1921</v>
      </c>
      <c r="B1003" s="5">
        <v>44119</v>
      </c>
      <c r="C1003" s="6" t="s">
        <v>1922</v>
      </c>
      <c r="D1003" s="6" t="s">
        <v>69</v>
      </c>
      <c r="E1003" s="6">
        <v>3</v>
      </c>
      <c r="F1003" s="4" t="s">
        <v>6200</v>
      </c>
      <c r="G1003" s="6" t="s">
        <v>6197</v>
      </c>
      <c r="H1003" s="6">
        <v>0.2</v>
      </c>
      <c r="I1003" s="6">
        <v>4.125</v>
      </c>
      <c r="J1003" s="7">
        <v>12.375</v>
      </c>
      <c r="K1003" s="6" t="str">
        <f>VLOOKUP(orders[[#This Row],[Customer ID]],'Customer Info'!$A:$I,2,FALSE)</f>
        <v>Vidovic Antonelli</v>
      </c>
      <c r="L1003" s="6" t="str">
        <f>IF(VLOOKUP(orders[[#This Row],[Customer ID]],'Customer Info'!$A:$I,3,FALSE)=0, "N/A", VLOOKUP(orders[[#This Row],[Customer ID]],'Customer Info'!$A:$I,3,FALSE))</f>
        <v>N/A</v>
      </c>
      <c r="M1003" s="6" t="str">
        <f>IF(VLOOKUP(orders[[#This Row],[Customer ID]],'Customer Info'!$A:$I,4,FALSE)=0, "N/A", VLOOKUP(orders[[#This Row],[Customer ID]],'Customer Info'!$A:$I,4,FALSE))</f>
        <v>+44 (810) 927-9266</v>
      </c>
      <c r="N1003" s="6" t="str">
        <f>VLOOKUP(orders[[#This Row],[Customer ID]],'Customer Info'!$A:$I,5,FALSE)</f>
        <v>3242 Corscot Pass</v>
      </c>
      <c r="O1003" s="6" t="str">
        <f>VLOOKUP(orders[[#This Row],[Customer ID]],'Customer Info'!$A:$I,6,FALSE)</f>
        <v>London</v>
      </c>
      <c r="P1003" s="6" t="str">
        <f>VLOOKUP(orders[[#This Row],[Customer ID]],'Customer Info'!$A:$I,7,FALSE)</f>
        <v>United Kingdom</v>
      </c>
      <c r="Q1003" s="6" t="str">
        <f>VLOOKUP(orders[[#This Row],[Customer ID]],'Customer Info'!$A:$I,8,FALSE)</f>
        <v>EC1V</v>
      </c>
      <c r="R1003" s="7" t="str">
        <f>VLOOKUP(orders[[#This Row],[Customer ID]],'Customer Info'!$A:$I,9,FALSE)</f>
        <v>Yes</v>
      </c>
    </row>
  </sheetData>
  <mergeCells count="4">
    <mergeCell ref="K2:R2"/>
    <mergeCell ref="F2:J2"/>
    <mergeCell ref="A2:E2"/>
    <mergeCell ref="A1:R1"/>
  </mergeCells>
  <phoneticPr fontId="2" type="noConversion"/>
  <conditionalFormatting sqref="L3:M1048576">
    <cfRule type="containsText" dxfId="2" priority="1" operator="containsText" text="N/A">
      <formula>NOT(ISERROR(SEARCH("N/A",L3)))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6A448-DE67-0C49-B828-129F5010EFFE}">
  <sheetPr>
    <tabColor theme="4" tint="0.59999389629810485"/>
  </sheetPr>
  <dimension ref="A1:G49"/>
  <sheetViews>
    <sheetView workbookViewId="0">
      <selection activeCell="I6" sqref="I6"/>
    </sheetView>
  </sheetViews>
  <sheetFormatPr baseColWidth="10" defaultRowHeight="16" x14ac:dyDescent="0.2"/>
  <cols>
    <col min="1" max="1" width="12.1640625" bestFit="1" customWidth="1"/>
    <col min="2" max="2" width="13.5" bestFit="1" customWidth="1"/>
    <col min="3" max="3" width="12.83203125" bestFit="1" customWidth="1"/>
    <col min="4" max="4" width="7" bestFit="1" customWidth="1"/>
    <col min="5" max="5" width="11.6640625" bestFit="1" customWidth="1"/>
    <col min="6" max="6" width="15.33203125" bestFit="1" customWidth="1"/>
    <col min="7" max="7" width="8.1640625" bestFit="1" customWidth="1"/>
  </cols>
  <sheetData>
    <row r="1" spans="1:7" x14ac:dyDescent="0.2">
      <c r="A1" t="s">
        <v>3</v>
      </c>
      <c r="B1" t="s">
        <v>6182</v>
      </c>
      <c r="C1" t="s">
        <v>6183</v>
      </c>
      <c r="D1" t="s">
        <v>6184</v>
      </c>
      <c r="E1" t="s">
        <v>6185</v>
      </c>
      <c r="F1" t="s">
        <v>6186</v>
      </c>
      <c r="G1" t="s">
        <v>6187</v>
      </c>
    </row>
    <row r="2" spans="1:7" x14ac:dyDescent="0.2">
      <c r="A2" t="s">
        <v>120</v>
      </c>
      <c r="B2" t="s">
        <v>6188</v>
      </c>
      <c r="C2" t="s">
        <v>6189</v>
      </c>
      <c r="D2">
        <v>0.2</v>
      </c>
      <c r="E2">
        <v>3.8849999999999998</v>
      </c>
      <c r="F2">
        <v>1.9424999999999999</v>
      </c>
      <c r="G2">
        <v>0.34964999999999996</v>
      </c>
    </row>
    <row r="3" spans="1:7" x14ac:dyDescent="0.2">
      <c r="A3" t="s">
        <v>197</v>
      </c>
      <c r="B3" t="s">
        <v>6188</v>
      </c>
      <c r="C3" t="s">
        <v>6189</v>
      </c>
      <c r="D3">
        <v>0.5</v>
      </c>
      <c r="E3">
        <v>7.77</v>
      </c>
      <c r="F3">
        <v>1.5539999999999998</v>
      </c>
      <c r="G3">
        <v>0.69929999999999992</v>
      </c>
    </row>
    <row r="4" spans="1:7" x14ac:dyDescent="0.2">
      <c r="A4" t="s">
        <v>11</v>
      </c>
      <c r="B4" t="s">
        <v>6188</v>
      </c>
      <c r="C4" t="s">
        <v>6189</v>
      </c>
      <c r="D4">
        <v>1</v>
      </c>
      <c r="E4">
        <v>12.95</v>
      </c>
      <c r="F4">
        <v>1.2949999999999999</v>
      </c>
      <c r="G4">
        <v>1.1655</v>
      </c>
    </row>
    <row r="5" spans="1:7" x14ac:dyDescent="0.2">
      <c r="A5" t="s">
        <v>209</v>
      </c>
      <c r="B5" t="s">
        <v>6188</v>
      </c>
      <c r="C5" t="s">
        <v>6189</v>
      </c>
      <c r="D5">
        <v>2.5</v>
      </c>
      <c r="E5">
        <v>29.784999999999997</v>
      </c>
      <c r="F5">
        <v>1.1913999999999998</v>
      </c>
      <c r="G5">
        <v>2.6806499999999995</v>
      </c>
    </row>
    <row r="6" spans="1:7" x14ac:dyDescent="0.2">
      <c r="A6" t="s">
        <v>49</v>
      </c>
      <c r="B6" t="s">
        <v>6188</v>
      </c>
      <c r="C6" t="s">
        <v>6190</v>
      </c>
      <c r="D6">
        <v>0.2</v>
      </c>
      <c r="E6">
        <v>3.375</v>
      </c>
      <c r="F6">
        <v>1.6875</v>
      </c>
      <c r="G6">
        <v>0.30374999999999996</v>
      </c>
    </row>
    <row r="7" spans="1:7" x14ac:dyDescent="0.2">
      <c r="A7" t="s">
        <v>72</v>
      </c>
      <c r="B7" t="s">
        <v>6188</v>
      </c>
      <c r="C7" t="s">
        <v>6190</v>
      </c>
      <c r="D7">
        <v>0.5</v>
      </c>
      <c r="E7">
        <v>6.75</v>
      </c>
      <c r="F7">
        <v>1.35</v>
      </c>
      <c r="G7">
        <v>0.60749999999999993</v>
      </c>
    </row>
    <row r="8" spans="1:7" x14ac:dyDescent="0.2">
      <c r="A8" t="s">
        <v>66</v>
      </c>
      <c r="B8" t="s">
        <v>6188</v>
      </c>
      <c r="C8" t="s">
        <v>6190</v>
      </c>
      <c r="D8">
        <v>1</v>
      </c>
      <c r="E8">
        <v>11.25</v>
      </c>
      <c r="F8">
        <v>1.125</v>
      </c>
      <c r="G8">
        <v>1.0125</v>
      </c>
    </row>
    <row r="9" spans="1:7" x14ac:dyDescent="0.2">
      <c r="A9" t="s">
        <v>176</v>
      </c>
      <c r="B9" t="s">
        <v>6188</v>
      </c>
      <c r="C9" t="s">
        <v>6190</v>
      </c>
      <c r="D9">
        <v>2.5</v>
      </c>
      <c r="E9">
        <v>25.874999999999996</v>
      </c>
      <c r="F9">
        <v>1.0349999999999999</v>
      </c>
      <c r="G9">
        <v>2.3287499999999994</v>
      </c>
    </row>
    <row r="10" spans="1:7" x14ac:dyDescent="0.2">
      <c r="A10" t="s">
        <v>59</v>
      </c>
      <c r="B10" t="s">
        <v>6188</v>
      </c>
      <c r="C10" t="s">
        <v>6191</v>
      </c>
      <c r="D10">
        <v>0.2</v>
      </c>
      <c r="E10">
        <v>2.9849999999999999</v>
      </c>
      <c r="F10">
        <v>1.4924999999999999</v>
      </c>
      <c r="G10">
        <v>0.26865</v>
      </c>
    </row>
    <row r="11" spans="1:7" x14ac:dyDescent="0.2">
      <c r="A11" t="s">
        <v>77</v>
      </c>
      <c r="B11" t="s">
        <v>6188</v>
      </c>
      <c r="C11" t="s">
        <v>6191</v>
      </c>
      <c r="D11">
        <v>0.5</v>
      </c>
      <c r="E11">
        <v>5.97</v>
      </c>
      <c r="F11">
        <v>1.194</v>
      </c>
      <c r="G11">
        <v>0.5373</v>
      </c>
    </row>
    <row r="12" spans="1:7" x14ac:dyDescent="0.2">
      <c r="A12" t="s">
        <v>32</v>
      </c>
      <c r="B12" t="s">
        <v>6188</v>
      </c>
      <c r="C12" t="s">
        <v>6191</v>
      </c>
      <c r="D12">
        <v>1</v>
      </c>
      <c r="E12">
        <v>9.9499999999999993</v>
      </c>
      <c r="F12">
        <v>0.99499999999999988</v>
      </c>
      <c r="G12">
        <v>0.89549999999999985</v>
      </c>
    </row>
    <row r="13" spans="1:7" x14ac:dyDescent="0.2">
      <c r="A13" t="s">
        <v>123</v>
      </c>
      <c r="B13" t="s">
        <v>6188</v>
      </c>
      <c r="C13" t="s">
        <v>6191</v>
      </c>
      <c r="D13">
        <v>2.5</v>
      </c>
      <c r="E13">
        <v>22.884999999999998</v>
      </c>
      <c r="F13">
        <v>0.91539999999999988</v>
      </c>
      <c r="G13">
        <v>2.0596499999999995</v>
      </c>
    </row>
    <row r="14" spans="1:7" x14ac:dyDescent="0.2">
      <c r="A14" t="s">
        <v>187</v>
      </c>
      <c r="B14" t="s">
        <v>6192</v>
      </c>
      <c r="C14" t="s">
        <v>6189</v>
      </c>
      <c r="D14">
        <v>0.2</v>
      </c>
      <c r="E14">
        <v>3.5849999999999995</v>
      </c>
      <c r="F14">
        <v>1.7924999999999998</v>
      </c>
      <c r="G14">
        <v>0.21509999999999996</v>
      </c>
    </row>
    <row r="15" spans="1:7" x14ac:dyDescent="0.2">
      <c r="A15" t="s">
        <v>162</v>
      </c>
      <c r="B15" t="s">
        <v>6192</v>
      </c>
      <c r="C15" t="s">
        <v>6189</v>
      </c>
      <c r="D15">
        <v>0.5</v>
      </c>
      <c r="E15">
        <v>7.169999999999999</v>
      </c>
      <c r="F15">
        <v>1.4339999999999997</v>
      </c>
      <c r="G15">
        <v>0.43019999999999992</v>
      </c>
    </row>
    <row r="16" spans="1:7" x14ac:dyDescent="0.2">
      <c r="A16" t="s">
        <v>194</v>
      </c>
      <c r="B16" t="s">
        <v>6192</v>
      </c>
      <c r="C16" t="s">
        <v>6189</v>
      </c>
      <c r="D16">
        <v>1</v>
      </c>
      <c r="E16">
        <v>11.95</v>
      </c>
      <c r="F16">
        <v>1.1949999999999998</v>
      </c>
      <c r="G16">
        <v>0.71699999999999997</v>
      </c>
    </row>
    <row r="17" spans="1:7" x14ac:dyDescent="0.2">
      <c r="A17" t="s">
        <v>15</v>
      </c>
      <c r="B17" t="s">
        <v>6192</v>
      </c>
      <c r="C17" t="s">
        <v>6189</v>
      </c>
      <c r="D17">
        <v>2.5</v>
      </c>
      <c r="E17">
        <v>27.484999999999996</v>
      </c>
      <c r="F17">
        <v>1.0993999999999999</v>
      </c>
      <c r="G17">
        <v>1.6490999999999998</v>
      </c>
    </row>
    <row r="18" spans="1:7" x14ac:dyDescent="0.2">
      <c r="A18" t="s">
        <v>167</v>
      </c>
      <c r="B18" t="s">
        <v>6192</v>
      </c>
      <c r="C18" t="s">
        <v>6190</v>
      </c>
      <c r="D18">
        <v>0.2</v>
      </c>
      <c r="E18">
        <v>2.9849999999999999</v>
      </c>
      <c r="F18">
        <v>1.4924999999999999</v>
      </c>
      <c r="G18">
        <v>0.17909999999999998</v>
      </c>
    </row>
    <row r="19" spans="1:7" x14ac:dyDescent="0.2">
      <c r="A19" t="s">
        <v>27</v>
      </c>
      <c r="B19" t="s">
        <v>6192</v>
      </c>
      <c r="C19" t="s">
        <v>6190</v>
      </c>
      <c r="D19">
        <v>0.5</v>
      </c>
      <c r="E19">
        <v>5.97</v>
      </c>
      <c r="F19">
        <v>1.194</v>
      </c>
      <c r="G19">
        <v>0.35819999999999996</v>
      </c>
    </row>
    <row r="20" spans="1:7" x14ac:dyDescent="0.2">
      <c r="A20" t="s">
        <v>7</v>
      </c>
      <c r="B20" t="s">
        <v>6192</v>
      </c>
      <c r="C20" t="s">
        <v>6190</v>
      </c>
      <c r="D20">
        <v>1</v>
      </c>
      <c r="E20">
        <v>9.9499999999999993</v>
      </c>
      <c r="F20">
        <v>0.99499999999999988</v>
      </c>
      <c r="G20">
        <v>0.59699999999999998</v>
      </c>
    </row>
    <row r="21" spans="1:7" x14ac:dyDescent="0.2">
      <c r="A21" t="s">
        <v>46</v>
      </c>
      <c r="B21" t="s">
        <v>6192</v>
      </c>
      <c r="C21" t="s">
        <v>6190</v>
      </c>
      <c r="D21">
        <v>2.5</v>
      </c>
      <c r="E21">
        <v>22.884999999999998</v>
      </c>
      <c r="F21">
        <v>0.91539999999999988</v>
      </c>
      <c r="G21">
        <v>1.3730999999999998</v>
      </c>
    </row>
    <row r="22" spans="1:7" x14ac:dyDescent="0.2">
      <c r="A22" t="s">
        <v>106</v>
      </c>
      <c r="B22" t="s">
        <v>6192</v>
      </c>
      <c r="C22" t="s">
        <v>6191</v>
      </c>
      <c r="D22">
        <v>0.2</v>
      </c>
      <c r="E22">
        <v>2.6849999999999996</v>
      </c>
      <c r="F22">
        <v>1.3424999999999998</v>
      </c>
      <c r="G22">
        <v>0.16109999999999997</v>
      </c>
    </row>
    <row r="23" spans="1:7" x14ac:dyDescent="0.2">
      <c r="A23" t="s">
        <v>151</v>
      </c>
      <c r="B23" t="s">
        <v>6192</v>
      </c>
      <c r="C23" t="s">
        <v>6191</v>
      </c>
      <c r="D23">
        <v>0.5</v>
      </c>
      <c r="E23">
        <v>5.3699999999999992</v>
      </c>
      <c r="F23">
        <v>1.0739999999999998</v>
      </c>
      <c r="G23">
        <v>0.32219999999999993</v>
      </c>
    </row>
    <row r="24" spans="1:7" x14ac:dyDescent="0.2">
      <c r="A24" t="s">
        <v>184</v>
      </c>
      <c r="B24" t="s">
        <v>6192</v>
      </c>
      <c r="C24" t="s">
        <v>6191</v>
      </c>
      <c r="D24">
        <v>1</v>
      </c>
      <c r="E24">
        <v>8.9499999999999993</v>
      </c>
      <c r="F24">
        <v>0.89499999999999991</v>
      </c>
      <c r="G24">
        <v>0.53699999999999992</v>
      </c>
    </row>
    <row r="25" spans="1:7" x14ac:dyDescent="0.2">
      <c r="A25" t="s">
        <v>40</v>
      </c>
      <c r="B25" t="s">
        <v>6192</v>
      </c>
      <c r="C25" t="s">
        <v>6191</v>
      </c>
      <c r="D25">
        <v>2.5</v>
      </c>
      <c r="E25">
        <v>20.584999999999997</v>
      </c>
      <c r="F25">
        <v>0.82339999999999991</v>
      </c>
      <c r="G25">
        <v>1.2350999999999999</v>
      </c>
    </row>
    <row r="26" spans="1:7" x14ac:dyDescent="0.2">
      <c r="A26" t="s">
        <v>24</v>
      </c>
      <c r="B26" t="s">
        <v>6193</v>
      </c>
      <c r="C26" t="s">
        <v>6189</v>
      </c>
      <c r="D26">
        <v>0.2</v>
      </c>
      <c r="E26">
        <v>4.7549999999999999</v>
      </c>
      <c r="F26">
        <v>2.3774999999999999</v>
      </c>
      <c r="G26">
        <v>0.61814999999999998</v>
      </c>
    </row>
    <row r="27" spans="1:7" x14ac:dyDescent="0.2">
      <c r="A27" t="s">
        <v>88</v>
      </c>
      <c r="B27" t="s">
        <v>6193</v>
      </c>
      <c r="C27" t="s">
        <v>6189</v>
      </c>
      <c r="D27">
        <v>0.5</v>
      </c>
      <c r="E27">
        <v>9.51</v>
      </c>
      <c r="F27">
        <v>1.9019999999999999</v>
      </c>
      <c r="G27">
        <v>1.2363</v>
      </c>
    </row>
    <row r="28" spans="1:7" x14ac:dyDescent="0.2">
      <c r="A28" t="s">
        <v>137</v>
      </c>
      <c r="B28" t="s">
        <v>6193</v>
      </c>
      <c r="C28" t="s">
        <v>6189</v>
      </c>
      <c r="D28">
        <v>1</v>
      </c>
      <c r="E28">
        <v>15.85</v>
      </c>
      <c r="F28">
        <v>1.585</v>
      </c>
      <c r="G28">
        <v>2.0605000000000002</v>
      </c>
    </row>
    <row r="29" spans="1:7" x14ac:dyDescent="0.2">
      <c r="A29" t="s">
        <v>109</v>
      </c>
      <c r="B29" t="s">
        <v>6193</v>
      </c>
      <c r="C29" t="s">
        <v>6189</v>
      </c>
      <c r="D29">
        <v>2.5</v>
      </c>
      <c r="E29">
        <v>36.454999999999998</v>
      </c>
      <c r="F29">
        <v>1.4581999999999999</v>
      </c>
      <c r="G29">
        <v>4.7391499999999995</v>
      </c>
    </row>
    <row r="30" spans="1:7" x14ac:dyDescent="0.2">
      <c r="A30" t="s">
        <v>82</v>
      </c>
      <c r="B30" t="s">
        <v>6193</v>
      </c>
      <c r="C30" t="s">
        <v>6190</v>
      </c>
      <c r="D30">
        <v>0.2</v>
      </c>
      <c r="E30">
        <v>4.3650000000000002</v>
      </c>
      <c r="F30">
        <v>2.1825000000000001</v>
      </c>
      <c r="G30">
        <v>0.56745000000000001</v>
      </c>
    </row>
    <row r="31" spans="1:7" x14ac:dyDescent="0.2">
      <c r="A31" t="s">
        <v>83</v>
      </c>
      <c r="B31" t="s">
        <v>6193</v>
      </c>
      <c r="C31" t="s">
        <v>6190</v>
      </c>
      <c r="D31">
        <v>0.5</v>
      </c>
      <c r="E31">
        <v>8.73</v>
      </c>
      <c r="F31">
        <v>1.746</v>
      </c>
      <c r="G31">
        <v>1.1349</v>
      </c>
    </row>
    <row r="32" spans="1:7" x14ac:dyDescent="0.2">
      <c r="A32" t="s">
        <v>101</v>
      </c>
      <c r="B32" t="s">
        <v>6193</v>
      </c>
      <c r="C32" t="s">
        <v>6190</v>
      </c>
      <c r="D32">
        <v>1</v>
      </c>
      <c r="E32">
        <v>14.55</v>
      </c>
      <c r="F32">
        <v>1.4550000000000001</v>
      </c>
      <c r="G32">
        <v>1.8915000000000002</v>
      </c>
    </row>
    <row r="33" spans="1:7" x14ac:dyDescent="0.2">
      <c r="A33" t="s">
        <v>202</v>
      </c>
      <c r="B33" t="s">
        <v>6193</v>
      </c>
      <c r="C33" t="s">
        <v>6190</v>
      </c>
      <c r="D33">
        <v>2.5</v>
      </c>
      <c r="E33">
        <v>33.464999999999996</v>
      </c>
      <c r="F33">
        <v>1.3385999999999998</v>
      </c>
      <c r="G33">
        <v>4.3504499999999995</v>
      </c>
    </row>
    <row r="34" spans="1:7" x14ac:dyDescent="0.2">
      <c r="A34" t="s">
        <v>43</v>
      </c>
      <c r="B34" t="s">
        <v>6193</v>
      </c>
      <c r="C34" t="s">
        <v>6191</v>
      </c>
      <c r="D34">
        <v>0.2</v>
      </c>
      <c r="E34">
        <v>3.8849999999999998</v>
      </c>
      <c r="F34">
        <v>1.9424999999999999</v>
      </c>
      <c r="G34">
        <v>0.50505</v>
      </c>
    </row>
    <row r="35" spans="1:7" x14ac:dyDescent="0.2">
      <c r="A35" t="s">
        <v>128</v>
      </c>
      <c r="B35" t="s">
        <v>6193</v>
      </c>
      <c r="C35" t="s">
        <v>6191</v>
      </c>
      <c r="D35">
        <v>0.5</v>
      </c>
      <c r="E35">
        <v>7.77</v>
      </c>
      <c r="F35">
        <v>1.5539999999999998</v>
      </c>
      <c r="G35">
        <v>1.0101</v>
      </c>
    </row>
    <row r="36" spans="1:7" x14ac:dyDescent="0.2">
      <c r="A36" t="s">
        <v>18</v>
      </c>
      <c r="B36" t="s">
        <v>6193</v>
      </c>
      <c r="C36" t="s">
        <v>6191</v>
      </c>
      <c r="D36">
        <v>1</v>
      </c>
      <c r="E36">
        <v>12.95</v>
      </c>
      <c r="F36">
        <v>1.2949999999999999</v>
      </c>
      <c r="G36">
        <v>1.6835</v>
      </c>
    </row>
    <row r="37" spans="1:7" x14ac:dyDescent="0.2">
      <c r="A37" t="s">
        <v>114</v>
      </c>
      <c r="B37" t="s">
        <v>6193</v>
      </c>
      <c r="C37" t="s">
        <v>6191</v>
      </c>
      <c r="D37">
        <v>2.5</v>
      </c>
      <c r="E37">
        <v>29.784999999999997</v>
      </c>
      <c r="F37">
        <v>1.1913999999999998</v>
      </c>
      <c r="G37">
        <v>3.8720499999999998</v>
      </c>
    </row>
    <row r="38" spans="1:7" x14ac:dyDescent="0.2">
      <c r="A38" t="s">
        <v>259</v>
      </c>
      <c r="B38" t="s">
        <v>6194</v>
      </c>
      <c r="C38" t="s">
        <v>6189</v>
      </c>
      <c r="D38">
        <v>0.2</v>
      </c>
      <c r="E38">
        <v>4.4550000000000001</v>
      </c>
      <c r="F38">
        <v>2.2275</v>
      </c>
      <c r="G38">
        <v>0.49004999999999999</v>
      </c>
    </row>
    <row r="39" spans="1:7" x14ac:dyDescent="0.2">
      <c r="A39" t="s">
        <v>181</v>
      </c>
      <c r="B39" t="s">
        <v>6194</v>
      </c>
      <c r="C39" t="s">
        <v>6189</v>
      </c>
      <c r="D39">
        <v>0.5</v>
      </c>
      <c r="E39">
        <v>8.91</v>
      </c>
      <c r="F39">
        <v>1.782</v>
      </c>
      <c r="G39">
        <v>0.98009999999999997</v>
      </c>
    </row>
    <row r="40" spans="1:7" x14ac:dyDescent="0.2">
      <c r="A40" t="s">
        <v>142</v>
      </c>
      <c r="B40" t="s">
        <v>6194</v>
      </c>
      <c r="C40" t="s">
        <v>6189</v>
      </c>
      <c r="D40">
        <v>1</v>
      </c>
      <c r="E40">
        <v>14.85</v>
      </c>
      <c r="F40">
        <v>1.4849999999999999</v>
      </c>
      <c r="G40">
        <v>1.6335</v>
      </c>
    </row>
    <row r="41" spans="1:7" x14ac:dyDescent="0.2">
      <c r="A41" t="s">
        <v>35</v>
      </c>
      <c r="B41" t="s">
        <v>6194</v>
      </c>
      <c r="C41" t="s">
        <v>6189</v>
      </c>
      <c r="D41">
        <v>2.5</v>
      </c>
      <c r="E41">
        <v>34.154999999999994</v>
      </c>
      <c r="F41">
        <v>1.3661999999999999</v>
      </c>
      <c r="G41">
        <v>3.7570499999999996</v>
      </c>
    </row>
    <row r="42" spans="1:7" x14ac:dyDescent="0.2">
      <c r="A42" t="s">
        <v>69</v>
      </c>
      <c r="B42" t="s">
        <v>6194</v>
      </c>
      <c r="C42" t="s">
        <v>6190</v>
      </c>
      <c r="D42">
        <v>0.2</v>
      </c>
      <c r="E42">
        <v>4.125</v>
      </c>
      <c r="F42">
        <v>2.0625</v>
      </c>
      <c r="G42">
        <v>0.45374999999999999</v>
      </c>
    </row>
    <row r="43" spans="1:7" x14ac:dyDescent="0.2">
      <c r="A43" t="s">
        <v>8</v>
      </c>
      <c r="B43" t="s">
        <v>6194</v>
      </c>
      <c r="C43" t="s">
        <v>6190</v>
      </c>
      <c r="D43">
        <v>0.5</v>
      </c>
      <c r="E43">
        <v>8.25</v>
      </c>
      <c r="F43">
        <v>1.65</v>
      </c>
      <c r="G43">
        <v>0.90749999999999997</v>
      </c>
    </row>
    <row r="44" spans="1:7" x14ac:dyDescent="0.2">
      <c r="A44" t="s">
        <v>14</v>
      </c>
      <c r="B44" t="s">
        <v>6194</v>
      </c>
      <c r="C44" t="s">
        <v>6190</v>
      </c>
      <c r="D44">
        <v>1</v>
      </c>
      <c r="E44">
        <v>13.75</v>
      </c>
      <c r="F44">
        <v>1.375</v>
      </c>
      <c r="G44">
        <v>1.5125</v>
      </c>
    </row>
    <row r="45" spans="1:7" x14ac:dyDescent="0.2">
      <c r="A45" t="s">
        <v>117</v>
      </c>
      <c r="B45" t="s">
        <v>6194</v>
      </c>
      <c r="C45" t="s">
        <v>6190</v>
      </c>
      <c r="D45">
        <v>2.5</v>
      </c>
      <c r="E45">
        <v>31.624999999999996</v>
      </c>
      <c r="F45">
        <v>1.2649999999999999</v>
      </c>
      <c r="G45">
        <v>3.4787499999999998</v>
      </c>
    </row>
    <row r="46" spans="1:7" x14ac:dyDescent="0.2">
      <c r="A46" t="s">
        <v>56</v>
      </c>
      <c r="B46" t="s">
        <v>6194</v>
      </c>
      <c r="C46" t="s">
        <v>6191</v>
      </c>
      <c r="D46">
        <v>0.2</v>
      </c>
      <c r="E46">
        <v>3.645</v>
      </c>
      <c r="F46">
        <v>1.8225</v>
      </c>
      <c r="G46">
        <v>0.40095000000000003</v>
      </c>
    </row>
    <row r="47" spans="1:7" x14ac:dyDescent="0.2">
      <c r="A47" t="s">
        <v>21</v>
      </c>
      <c r="B47" t="s">
        <v>6194</v>
      </c>
      <c r="C47" t="s">
        <v>6191</v>
      </c>
      <c r="D47">
        <v>0.5</v>
      </c>
      <c r="E47">
        <v>7.29</v>
      </c>
      <c r="F47">
        <v>1.458</v>
      </c>
      <c r="G47">
        <v>0.80190000000000006</v>
      </c>
    </row>
    <row r="48" spans="1:7" x14ac:dyDescent="0.2">
      <c r="A48" t="s">
        <v>250</v>
      </c>
      <c r="B48" t="s">
        <v>6194</v>
      </c>
      <c r="C48" t="s">
        <v>6191</v>
      </c>
      <c r="D48">
        <v>1</v>
      </c>
      <c r="E48">
        <v>12.15</v>
      </c>
      <c r="F48">
        <v>1.2150000000000001</v>
      </c>
      <c r="G48">
        <v>1.3365</v>
      </c>
    </row>
    <row r="49" spans="1:7" x14ac:dyDescent="0.2">
      <c r="A49" t="s">
        <v>535</v>
      </c>
      <c r="B49" t="s">
        <v>6194</v>
      </c>
      <c r="C49" t="s">
        <v>6191</v>
      </c>
      <c r="D49">
        <v>2.5</v>
      </c>
      <c r="E49">
        <v>27.945</v>
      </c>
      <c r="F49">
        <v>1.1177999999999999</v>
      </c>
      <c r="G49">
        <v>3.07395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7C30F-1B20-B74B-A30D-5E5D7DEFCA58}">
  <sheetPr>
    <tabColor theme="4" tint="0.59999389629810485"/>
  </sheetPr>
  <dimension ref="A1:I1001"/>
  <sheetViews>
    <sheetView workbookViewId="0">
      <selection activeCell="K16" sqref="K16"/>
    </sheetView>
  </sheetViews>
  <sheetFormatPr baseColWidth="10" defaultRowHeight="16" x14ac:dyDescent="0.2"/>
  <cols>
    <col min="1" max="1" width="16.33203125" bestFit="1" customWidth="1"/>
    <col min="2" max="2" width="22" bestFit="1" customWidth="1"/>
    <col min="3" max="3" width="36" bestFit="1" customWidth="1"/>
    <col min="4" max="4" width="18.33203125" bestFit="1" customWidth="1"/>
    <col min="5" max="5" width="25.6640625" bestFit="1" customWidth="1"/>
    <col min="6" max="6" width="19.5" bestFit="1" customWidth="1"/>
    <col min="7" max="7" width="14.33203125" bestFit="1" customWidth="1"/>
    <col min="8" max="8" width="11" bestFit="1" customWidth="1"/>
    <col min="9" max="9" width="13.83203125" bestFit="1" customWidth="1"/>
    <col min="10" max="10" width="16.33203125" bestFit="1" customWidth="1"/>
    <col min="11" max="11" width="22" bestFit="1" customWidth="1"/>
    <col min="12" max="12" width="36" bestFit="1" customWidth="1"/>
    <col min="13" max="13" width="18.33203125" bestFit="1" customWidth="1"/>
    <col min="14" max="14" width="25.6640625" bestFit="1" customWidth="1"/>
    <col min="15" max="15" width="19.5" bestFit="1" customWidth="1"/>
    <col min="16" max="16" width="14.33203125" bestFit="1" customWidth="1"/>
    <col min="18" max="18" width="11" bestFit="1" customWidth="1"/>
  </cols>
  <sheetData>
    <row r="1" spans="1:9" x14ac:dyDescent="0.2">
      <c r="A1" t="s">
        <v>2</v>
      </c>
      <c r="B1" t="s">
        <v>1923</v>
      </c>
      <c r="C1" t="s">
        <v>1924</v>
      </c>
      <c r="D1" t="s">
        <v>1925</v>
      </c>
      <c r="E1" t="s">
        <v>1926</v>
      </c>
      <c r="F1" t="s">
        <v>1927</v>
      </c>
      <c r="G1" t="s">
        <v>1928</v>
      </c>
      <c r="H1" t="s">
        <v>1929</v>
      </c>
      <c r="I1" t="s">
        <v>1930</v>
      </c>
    </row>
    <row r="2" spans="1:9" x14ac:dyDescent="0.2">
      <c r="A2" t="s">
        <v>6</v>
      </c>
      <c r="B2" t="s">
        <v>1931</v>
      </c>
      <c r="C2" t="s">
        <v>1932</v>
      </c>
      <c r="D2" t="s">
        <v>1933</v>
      </c>
      <c r="E2" t="s">
        <v>1934</v>
      </c>
      <c r="F2" t="s">
        <v>1935</v>
      </c>
      <c r="G2" t="s">
        <v>1936</v>
      </c>
      <c r="H2">
        <v>7505</v>
      </c>
      <c r="I2" t="s">
        <v>1937</v>
      </c>
    </row>
    <row r="3" spans="1:9" x14ac:dyDescent="0.2">
      <c r="A3" t="s">
        <v>1938</v>
      </c>
      <c r="B3" t="s">
        <v>1939</v>
      </c>
      <c r="C3" t="s">
        <v>1940</v>
      </c>
      <c r="D3" t="s">
        <v>1941</v>
      </c>
      <c r="E3" t="s">
        <v>1942</v>
      </c>
      <c r="F3" t="s">
        <v>1943</v>
      </c>
      <c r="G3" t="s">
        <v>1944</v>
      </c>
      <c r="H3" t="s">
        <v>1945</v>
      </c>
      <c r="I3" t="s">
        <v>1946</v>
      </c>
    </row>
    <row r="4" spans="1:9" x14ac:dyDescent="0.2">
      <c r="A4" t="s">
        <v>10</v>
      </c>
      <c r="B4" t="s">
        <v>1947</v>
      </c>
      <c r="C4" t="s">
        <v>1948</v>
      </c>
      <c r="D4" t="s">
        <v>1949</v>
      </c>
      <c r="E4" t="s">
        <v>1950</v>
      </c>
      <c r="F4" t="s">
        <v>1951</v>
      </c>
      <c r="G4" t="s">
        <v>1936</v>
      </c>
      <c r="H4">
        <v>78205</v>
      </c>
      <c r="I4" t="s">
        <v>1937</v>
      </c>
    </row>
    <row r="5" spans="1:9" x14ac:dyDescent="0.2">
      <c r="A5" t="s">
        <v>1952</v>
      </c>
      <c r="B5" t="s">
        <v>1953</v>
      </c>
      <c r="C5" t="s">
        <v>1954</v>
      </c>
      <c r="D5" t="s">
        <v>1955</v>
      </c>
      <c r="E5" t="s">
        <v>1956</v>
      </c>
      <c r="F5" t="s">
        <v>1957</v>
      </c>
      <c r="G5" t="s">
        <v>1936</v>
      </c>
      <c r="H5">
        <v>62711</v>
      </c>
      <c r="I5" t="s">
        <v>1937</v>
      </c>
    </row>
    <row r="6" spans="1:9" x14ac:dyDescent="0.2">
      <c r="A6" t="s">
        <v>13</v>
      </c>
      <c r="B6" t="s">
        <v>1958</v>
      </c>
      <c r="D6" t="s">
        <v>1959</v>
      </c>
      <c r="E6" t="s">
        <v>1960</v>
      </c>
      <c r="F6" t="s">
        <v>1961</v>
      </c>
      <c r="G6" t="s">
        <v>1944</v>
      </c>
      <c r="H6" t="s">
        <v>1962</v>
      </c>
      <c r="I6" t="s">
        <v>1946</v>
      </c>
    </row>
    <row r="7" spans="1:9" x14ac:dyDescent="0.2">
      <c r="A7" t="s">
        <v>17</v>
      </c>
      <c r="B7" t="s">
        <v>1963</v>
      </c>
      <c r="D7" t="s">
        <v>1964</v>
      </c>
      <c r="E7" t="s">
        <v>1965</v>
      </c>
      <c r="F7" t="s">
        <v>1966</v>
      </c>
      <c r="G7" t="s">
        <v>1936</v>
      </c>
      <c r="H7">
        <v>18505</v>
      </c>
      <c r="I7" t="s">
        <v>1946</v>
      </c>
    </row>
    <row r="8" spans="1:9" x14ac:dyDescent="0.2">
      <c r="A8" t="s">
        <v>20</v>
      </c>
      <c r="B8" t="s">
        <v>1967</v>
      </c>
      <c r="C8" t="s">
        <v>1968</v>
      </c>
      <c r="D8" t="s">
        <v>1969</v>
      </c>
      <c r="E8" t="s">
        <v>1970</v>
      </c>
      <c r="F8" t="s">
        <v>1971</v>
      </c>
      <c r="G8" t="s">
        <v>1936</v>
      </c>
      <c r="H8">
        <v>45440</v>
      </c>
      <c r="I8" t="s">
        <v>1937</v>
      </c>
    </row>
    <row r="9" spans="1:9" x14ac:dyDescent="0.2">
      <c r="A9" t="s">
        <v>23</v>
      </c>
      <c r="B9" t="s">
        <v>1972</v>
      </c>
      <c r="D9" t="s">
        <v>1973</v>
      </c>
      <c r="E9" t="s">
        <v>1974</v>
      </c>
      <c r="F9" t="s">
        <v>1975</v>
      </c>
      <c r="G9" t="s">
        <v>1944</v>
      </c>
      <c r="H9" t="s">
        <v>1976</v>
      </c>
      <c r="I9" t="s">
        <v>1937</v>
      </c>
    </row>
    <row r="10" spans="1:9" x14ac:dyDescent="0.2">
      <c r="A10" t="s">
        <v>26</v>
      </c>
      <c r="B10" t="s">
        <v>1977</v>
      </c>
      <c r="C10" t="s">
        <v>1978</v>
      </c>
      <c r="D10" t="s">
        <v>1979</v>
      </c>
      <c r="E10" t="s">
        <v>1980</v>
      </c>
      <c r="F10" t="s">
        <v>1981</v>
      </c>
      <c r="G10" t="s">
        <v>1936</v>
      </c>
      <c r="H10">
        <v>90045</v>
      </c>
      <c r="I10" t="s">
        <v>1946</v>
      </c>
    </row>
    <row r="11" spans="1:9" x14ac:dyDescent="0.2">
      <c r="A11" t="s">
        <v>29</v>
      </c>
      <c r="B11" t="s">
        <v>1982</v>
      </c>
      <c r="C11" t="s">
        <v>1983</v>
      </c>
      <c r="D11" t="s">
        <v>1984</v>
      </c>
      <c r="E11" t="s">
        <v>1985</v>
      </c>
      <c r="F11" t="s">
        <v>1981</v>
      </c>
      <c r="G11" t="s">
        <v>1936</v>
      </c>
      <c r="H11">
        <v>90065</v>
      </c>
      <c r="I11" t="s">
        <v>1946</v>
      </c>
    </row>
    <row r="12" spans="1:9" x14ac:dyDescent="0.2">
      <c r="A12" t="s">
        <v>31</v>
      </c>
      <c r="B12" t="s">
        <v>1986</v>
      </c>
      <c r="C12" t="s">
        <v>1987</v>
      </c>
      <c r="D12" t="s">
        <v>1988</v>
      </c>
      <c r="E12" t="s">
        <v>1989</v>
      </c>
      <c r="F12" t="s">
        <v>1990</v>
      </c>
      <c r="G12" t="s">
        <v>1936</v>
      </c>
      <c r="H12">
        <v>95160</v>
      </c>
      <c r="I12" t="s">
        <v>1946</v>
      </c>
    </row>
    <row r="13" spans="1:9" x14ac:dyDescent="0.2">
      <c r="A13" t="s">
        <v>34</v>
      </c>
      <c r="B13" t="s">
        <v>1991</v>
      </c>
      <c r="C13" t="s">
        <v>1992</v>
      </c>
      <c r="D13" t="s">
        <v>1993</v>
      </c>
      <c r="E13" t="s">
        <v>1994</v>
      </c>
      <c r="F13" t="s">
        <v>1990</v>
      </c>
      <c r="G13" t="s">
        <v>1936</v>
      </c>
      <c r="H13">
        <v>95194</v>
      </c>
      <c r="I13" t="s">
        <v>1937</v>
      </c>
    </row>
    <row r="14" spans="1:9" x14ac:dyDescent="0.2">
      <c r="A14" t="s">
        <v>37</v>
      </c>
      <c r="B14" t="s">
        <v>1995</v>
      </c>
      <c r="C14" t="s">
        <v>1996</v>
      </c>
      <c r="D14" t="s">
        <v>1997</v>
      </c>
      <c r="E14" t="s">
        <v>1998</v>
      </c>
      <c r="F14" t="s">
        <v>1999</v>
      </c>
      <c r="G14" t="s">
        <v>1936</v>
      </c>
      <c r="H14">
        <v>23285</v>
      </c>
      <c r="I14" t="s">
        <v>1946</v>
      </c>
    </row>
    <row r="15" spans="1:9" x14ac:dyDescent="0.2">
      <c r="A15" t="s">
        <v>39</v>
      </c>
      <c r="B15" t="s">
        <v>2000</v>
      </c>
      <c r="C15" t="s">
        <v>2001</v>
      </c>
      <c r="E15" t="s">
        <v>2002</v>
      </c>
      <c r="F15" t="s">
        <v>2003</v>
      </c>
      <c r="G15" t="s">
        <v>1936</v>
      </c>
      <c r="H15">
        <v>41905</v>
      </c>
      <c r="I15" t="s">
        <v>1946</v>
      </c>
    </row>
    <row r="16" spans="1:9" x14ac:dyDescent="0.2">
      <c r="A16" t="s">
        <v>42</v>
      </c>
      <c r="B16" t="s">
        <v>2004</v>
      </c>
      <c r="C16" t="s">
        <v>2005</v>
      </c>
      <c r="D16" t="s">
        <v>2006</v>
      </c>
      <c r="E16" t="s">
        <v>2007</v>
      </c>
      <c r="F16" t="s">
        <v>2008</v>
      </c>
      <c r="G16" t="s">
        <v>1936</v>
      </c>
      <c r="H16">
        <v>63131</v>
      </c>
      <c r="I16" t="s">
        <v>1937</v>
      </c>
    </row>
    <row r="17" spans="1:9" x14ac:dyDescent="0.2">
      <c r="A17" t="s">
        <v>45</v>
      </c>
      <c r="B17" t="s">
        <v>2009</v>
      </c>
      <c r="C17" t="s">
        <v>2010</v>
      </c>
      <c r="E17" t="s">
        <v>2011</v>
      </c>
      <c r="F17" t="s">
        <v>2012</v>
      </c>
      <c r="G17" t="s">
        <v>1936</v>
      </c>
      <c r="H17">
        <v>19172</v>
      </c>
      <c r="I17" t="s">
        <v>1946</v>
      </c>
    </row>
    <row r="18" spans="1:9" x14ac:dyDescent="0.2">
      <c r="A18" t="s">
        <v>48</v>
      </c>
      <c r="B18" t="s">
        <v>2013</v>
      </c>
      <c r="C18" t="s">
        <v>2014</v>
      </c>
      <c r="D18" t="s">
        <v>2015</v>
      </c>
      <c r="E18" t="s">
        <v>2016</v>
      </c>
      <c r="F18" t="s">
        <v>2017</v>
      </c>
      <c r="G18" t="s">
        <v>1936</v>
      </c>
      <c r="H18">
        <v>97271</v>
      </c>
      <c r="I18" t="s">
        <v>1946</v>
      </c>
    </row>
    <row r="19" spans="1:9" x14ac:dyDescent="0.2">
      <c r="A19" t="s">
        <v>51</v>
      </c>
      <c r="B19" t="s">
        <v>2018</v>
      </c>
      <c r="C19" t="s">
        <v>2019</v>
      </c>
      <c r="D19" t="s">
        <v>2020</v>
      </c>
      <c r="E19" t="s">
        <v>2021</v>
      </c>
      <c r="F19" t="s">
        <v>2022</v>
      </c>
      <c r="G19" t="s">
        <v>1936</v>
      </c>
      <c r="H19">
        <v>77240</v>
      </c>
      <c r="I19" t="s">
        <v>1946</v>
      </c>
    </row>
    <row r="20" spans="1:9" x14ac:dyDescent="0.2">
      <c r="A20" t="s">
        <v>53</v>
      </c>
      <c r="B20" t="s">
        <v>2023</v>
      </c>
      <c r="C20" t="s">
        <v>2024</v>
      </c>
      <c r="E20" t="s">
        <v>2025</v>
      </c>
      <c r="F20" t="s">
        <v>2026</v>
      </c>
      <c r="G20" t="s">
        <v>1944</v>
      </c>
      <c r="H20" t="s">
        <v>2027</v>
      </c>
      <c r="I20" t="s">
        <v>1937</v>
      </c>
    </row>
    <row r="21" spans="1:9" x14ac:dyDescent="0.2">
      <c r="A21" t="s">
        <v>55</v>
      </c>
      <c r="B21" t="s">
        <v>2028</v>
      </c>
      <c r="C21" t="s">
        <v>2029</v>
      </c>
      <c r="D21" t="s">
        <v>2030</v>
      </c>
      <c r="E21" t="s">
        <v>2031</v>
      </c>
      <c r="F21" t="s">
        <v>2032</v>
      </c>
      <c r="G21" t="s">
        <v>1936</v>
      </c>
      <c r="H21">
        <v>10060</v>
      </c>
      <c r="I21" t="s">
        <v>1937</v>
      </c>
    </row>
    <row r="22" spans="1:9" x14ac:dyDescent="0.2">
      <c r="A22" t="s">
        <v>2033</v>
      </c>
      <c r="B22" t="s">
        <v>2034</v>
      </c>
      <c r="D22" t="s">
        <v>2035</v>
      </c>
      <c r="E22" t="s">
        <v>2036</v>
      </c>
      <c r="F22" t="s">
        <v>2037</v>
      </c>
      <c r="G22" t="s">
        <v>1944</v>
      </c>
      <c r="H22" t="s">
        <v>2038</v>
      </c>
      <c r="I22" t="s">
        <v>1937</v>
      </c>
    </row>
    <row r="23" spans="1:9" x14ac:dyDescent="0.2">
      <c r="A23" t="s">
        <v>58</v>
      </c>
      <c r="B23" t="s">
        <v>2039</v>
      </c>
      <c r="C23" t="s">
        <v>2040</v>
      </c>
      <c r="D23" t="s">
        <v>2041</v>
      </c>
      <c r="E23" t="s">
        <v>2042</v>
      </c>
      <c r="F23" t="s">
        <v>2043</v>
      </c>
      <c r="G23" t="s">
        <v>1936</v>
      </c>
      <c r="H23">
        <v>49560</v>
      </c>
      <c r="I23" t="s">
        <v>1946</v>
      </c>
    </row>
    <row r="24" spans="1:9" x14ac:dyDescent="0.2">
      <c r="A24" t="s">
        <v>61</v>
      </c>
      <c r="B24" t="s">
        <v>2044</v>
      </c>
      <c r="C24" t="s">
        <v>2045</v>
      </c>
      <c r="D24" t="s">
        <v>2046</v>
      </c>
      <c r="E24" t="s">
        <v>2047</v>
      </c>
      <c r="F24" t="s">
        <v>2048</v>
      </c>
      <c r="G24" t="s">
        <v>1936</v>
      </c>
      <c r="H24">
        <v>33982</v>
      </c>
      <c r="I24" t="s">
        <v>1937</v>
      </c>
    </row>
    <row r="25" spans="1:9" x14ac:dyDescent="0.2">
      <c r="A25" t="s">
        <v>63</v>
      </c>
      <c r="B25" t="s">
        <v>2049</v>
      </c>
      <c r="C25" t="s">
        <v>2050</v>
      </c>
      <c r="D25" t="s">
        <v>2051</v>
      </c>
      <c r="E25" t="s">
        <v>2052</v>
      </c>
      <c r="F25" t="s">
        <v>2053</v>
      </c>
      <c r="G25" t="s">
        <v>1936</v>
      </c>
      <c r="H25">
        <v>98682</v>
      </c>
      <c r="I25" t="s">
        <v>1937</v>
      </c>
    </row>
    <row r="26" spans="1:9" x14ac:dyDescent="0.2">
      <c r="A26" t="s">
        <v>65</v>
      </c>
      <c r="B26" t="s">
        <v>2054</v>
      </c>
      <c r="C26" t="s">
        <v>2055</v>
      </c>
      <c r="D26" t="s">
        <v>2056</v>
      </c>
      <c r="E26" t="s">
        <v>2057</v>
      </c>
      <c r="F26" t="s">
        <v>2058</v>
      </c>
      <c r="G26" t="s">
        <v>1936</v>
      </c>
      <c r="H26">
        <v>80150</v>
      </c>
      <c r="I26" t="s">
        <v>1946</v>
      </c>
    </row>
    <row r="27" spans="1:9" x14ac:dyDescent="0.2">
      <c r="A27" t="s">
        <v>68</v>
      </c>
      <c r="B27" t="s">
        <v>2059</v>
      </c>
      <c r="D27" t="s">
        <v>2060</v>
      </c>
      <c r="E27" t="s">
        <v>2061</v>
      </c>
      <c r="F27" t="s">
        <v>2048</v>
      </c>
      <c r="G27" t="s">
        <v>1936</v>
      </c>
      <c r="H27">
        <v>33982</v>
      </c>
      <c r="I27" t="s">
        <v>1937</v>
      </c>
    </row>
    <row r="28" spans="1:9" x14ac:dyDescent="0.2">
      <c r="A28" t="s">
        <v>71</v>
      </c>
      <c r="B28" t="s">
        <v>2062</v>
      </c>
      <c r="C28" t="s">
        <v>2063</v>
      </c>
      <c r="D28" t="s">
        <v>2064</v>
      </c>
      <c r="E28" t="s">
        <v>2065</v>
      </c>
      <c r="F28" t="s">
        <v>2066</v>
      </c>
      <c r="G28" t="s">
        <v>1936</v>
      </c>
      <c r="H28">
        <v>94975</v>
      </c>
      <c r="I28" t="s">
        <v>1937</v>
      </c>
    </row>
    <row r="29" spans="1:9" x14ac:dyDescent="0.2">
      <c r="A29" t="s">
        <v>74</v>
      </c>
      <c r="B29" t="s">
        <v>2067</v>
      </c>
      <c r="C29" t="s">
        <v>2068</v>
      </c>
      <c r="D29" t="s">
        <v>2069</v>
      </c>
      <c r="E29" t="s">
        <v>2070</v>
      </c>
      <c r="F29" t="s">
        <v>2071</v>
      </c>
      <c r="G29" t="s">
        <v>1944</v>
      </c>
      <c r="H29" t="s">
        <v>2072</v>
      </c>
      <c r="I29" t="s">
        <v>1946</v>
      </c>
    </row>
    <row r="30" spans="1:9" x14ac:dyDescent="0.2">
      <c r="A30" t="s">
        <v>76</v>
      </c>
      <c r="B30" t="s">
        <v>2073</v>
      </c>
      <c r="C30" t="s">
        <v>2074</v>
      </c>
      <c r="D30" t="s">
        <v>2075</v>
      </c>
      <c r="E30" t="s">
        <v>2076</v>
      </c>
      <c r="F30" t="s">
        <v>2077</v>
      </c>
      <c r="G30" t="s">
        <v>1944</v>
      </c>
      <c r="H30" t="s">
        <v>2078</v>
      </c>
      <c r="I30" t="s">
        <v>1946</v>
      </c>
    </row>
    <row r="31" spans="1:9" x14ac:dyDescent="0.2">
      <c r="A31" t="s">
        <v>79</v>
      </c>
      <c r="B31" t="s">
        <v>2079</v>
      </c>
      <c r="C31" t="s">
        <v>2080</v>
      </c>
      <c r="D31" t="s">
        <v>2081</v>
      </c>
      <c r="E31" t="s">
        <v>2082</v>
      </c>
      <c r="F31" t="s">
        <v>2083</v>
      </c>
      <c r="G31" t="s">
        <v>1944</v>
      </c>
      <c r="H31" t="s">
        <v>2084</v>
      </c>
      <c r="I31" t="s">
        <v>1937</v>
      </c>
    </row>
    <row r="32" spans="1:9" x14ac:dyDescent="0.2">
      <c r="A32" t="s">
        <v>81</v>
      </c>
      <c r="B32" t="s">
        <v>2085</v>
      </c>
      <c r="D32" t="s">
        <v>2086</v>
      </c>
      <c r="E32" t="s">
        <v>2087</v>
      </c>
      <c r="F32" t="s">
        <v>2088</v>
      </c>
      <c r="G32" t="s">
        <v>1936</v>
      </c>
      <c r="H32">
        <v>80044</v>
      </c>
      <c r="I32" t="s">
        <v>1946</v>
      </c>
    </row>
    <row r="33" spans="1:9" x14ac:dyDescent="0.2">
      <c r="A33" t="s">
        <v>2089</v>
      </c>
      <c r="B33" t="s">
        <v>2090</v>
      </c>
      <c r="C33" t="s">
        <v>2091</v>
      </c>
      <c r="D33" t="s">
        <v>2092</v>
      </c>
      <c r="E33" t="s">
        <v>2093</v>
      </c>
      <c r="F33" t="s">
        <v>2094</v>
      </c>
      <c r="G33" t="s">
        <v>1936</v>
      </c>
      <c r="H33">
        <v>11407</v>
      </c>
      <c r="I33" t="s">
        <v>1946</v>
      </c>
    </row>
    <row r="34" spans="1:9" x14ac:dyDescent="0.2">
      <c r="A34" t="s">
        <v>2095</v>
      </c>
      <c r="B34" t="s">
        <v>2096</v>
      </c>
      <c r="C34" t="s">
        <v>2097</v>
      </c>
      <c r="D34" t="s">
        <v>2098</v>
      </c>
      <c r="E34" t="s">
        <v>2099</v>
      </c>
      <c r="F34" t="s">
        <v>2100</v>
      </c>
      <c r="G34" t="s">
        <v>1944</v>
      </c>
      <c r="H34" t="s">
        <v>2101</v>
      </c>
      <c r="I34" t="s">
        <v>1937</v>
      </c>
    </row>
    <row r="35" spans="1:9" x14ac:dyDescent="0.2">
      <c r="A35" t="s">
        <v>85</v>
      </c>
      <c r="B35" t="s">
        <v>2102</v>
      </c>
      <c r="C35" t="s">
        <v>2103</v>
      </c>
      <c r="E35" t="s">
        <v>2104</v>
      </c>
      <c r="F35" t="s">
        <v>2105</v>
      </c>
      <c r="G35" t="s">
        <v>1936</v>
      </c>
      <c r="H35">
        <v>58207</v>
      </c>
      <c r="I35" t="s">
        <v>1946</v>
      </c>
    </row>
    <row r="36" spans="1:9" x14ac:dyDescent="0.2">
      <c r="A36" t="s">
        <v>87</v>
      </c>
      <c r="B36" t="s">
        <v>2106</v>
      </c>
      <c r="C36" t="s">
        <v>2107</v>
      </c>
      <c r="D36" t="s">
        <v>2108</v>
      </c>
      <c r="E36" t="s">
        <v>2109</v>
      </c>
      <c r="F36" t="s">
        <v>2110</v>
      </c>
      <c r="G36" t="s">
        <v>2111</v>
      </c>
      <c r="H36" t="s">
        <v>2112</v>
      </c>
      <c r="I36" t="s">
        <v>1937</v>
      </c>
    </row>
    <row r="37" spans="1:9" x14ac:dyDescent="0.2">
      <c r="A37" t="s">
        <v>90</v>
      </c>
      <c r="B37" t="s">
        <v>2113</v>
      </c>
      <c r="C37" t="s">
        <v>2114</v>
      </c>
      <c r="D37" t="s">
        <v>2115</v>
      </c>
      <c r="E37" t="s">
        <v>2116</v>
      </c>
      <c r="F37" t="s">
        <v>2117</v>
      </c>
      <c r="G37" t="s">
        <v>1936</v>
      </c>
      <c r="H37">
        <v>25362</v>
      </c>
      <c r="I37" t="s">
        <v>1946</v>
      </c>
    </row>
    <row r="38" spans="1:9" x14ac:dyDescent="0.2">
      <c r="A38" t="s">
        <v>92</v>
      </c>
      <c r="B38" t="s">
        <v>2118</v>
      </c>
      <c r="C38" t="s">
        <v>2119</v>
      </c>
      <c r="D38" t="s">
        <v>2120</v>
      </c>
      <c r="E38" t="s">
        <v>2121</v>
      </c>
      <c r="F38" t="s">
        <v>2122</v>
      </c>
      <c r="G38" t="s">
        <v>1936</v>
      </c>
      <c r="H38">
        <v>72204</v>
      </c>
      <c r="I38" t="s">
        <v>1946</v>
      </c>
    </row>
    <row r="39" spans="1:9" x14ac:dyDescent="0.2">
      <c r="A39" t="s">
        <v>94</v>
      </c>
      <c r="B39" t="s">
        <v>2123</v>
      </c>
      <c r="C39" t="s">
        <v>2124</v>
      </c>
      <c r="D39" t="s">
        <v>2125</v>
      </c>
      <c r="E39" t="s">
        <v>2126</v>
      </c>
      <c r="F39" t="s">
        <v>2127</v>
      </c>
      <c r="G39" t="s">
        <v>1936</v>
      </c>
      <c r="H39">
        <v>80291</v>
      </c>
      <c r="I39" t="s">
        <v>1946</v>
      </c>
    </row>
    <row r="40" spans="1:9" x14ac:dyDescent="0.2">
      <c r="A40" t="s">
        <v>96</v>
      </c>
      <c r="B40" t="s">
        <v>2128</v>
      </c>
      <c r="C40" t="s">
        <v>2129</v>
      </c>
      <c r="D40" t="s">
        <v>2130</v>
      </c>
      <c r="E40" t="s">
        <v>2131</v>
      </c>
      <c r="F40" t="s">
        <v>2132</v>
      </c>
      <c r="G40" t="s">
        <v>1936</v>
      </c>
      <c r="H40">
        <v>55458</v>
      </c>
      <c r="I40" t="s">
        <v>1946</v>
      </c>
    </row>
    <row r="41" spans="1:9" x14ac:dyDescent="0.2">
      <c r="A41" t="s">
        <v>98</v>
      </c>
      <c r="B41" t="s">
        <v>2133</v>
      </c>
      <c r="E41" t="s">
        <v>2134</v>
      </c>
      <c r="F41" t="s">
        <v>2135</v>
      </c>
      <c r="G41" t="s">
        <v>1936</v>
      </c>
      <c r="H41">
        <v>85715</v>
      </c>
      <c r="I41" t="s">
        <v>1937</v>
      </c>
    </row>
    <row r="42" spans="1:9" x14ac:dyDescent="0.2">
      <c r="A42" t="s">
        <v>100</v>
      </c>
      <c r="B42" t="s">
        <v>2136</v>
      </c>
      <c r="D42" t="s">
        <v>2137</v>
      </c>
      <c r="E42" t="s">
        <v>2138</v>
      </c>
      <c r="F42" t="s">
        <v>2139</v>
      </c>
      <c r="G42" t="s">
        <v>1936</v>
      </c>
      <c r="H42">
        <v>70116</v>
      </c>
      <c r="I42" t="s">
        <v>1946</v>
      </c>
    </row>
    <row r="43" spans="1:9" x14ac:dyDescent="0.2">
      <c r="A43" t="s">
        <v>103</v>
      </c>
      <c r="B43" t="s">
        <v>2140</v>
      </c>
      <c r="C43" t="s">
        <v>2141</v>
      </c>
      <c r="D43" t="s">
        <v>2142</v>
      </c>
      <c r="E43" t="s">
        <v>2143</v>
      </c>
      <c r="F43" t="s">
        <v>2144</v>
      </c>
      <c r="G43" t="s">
        <v>1936</v>
      </c>
      <c r="H43">
        <v>6183</v>
      </c>
      <c r="I43" t="s">
        <v>1937</v>
      </c>
    </row>
    <row r="44" spans="1:9" x14ac:dyDescent="0.2">
      <c r="A44" t="s">
        <v>105</v>
      </c>
      <c r="B44" t="s">
        <v>2145</v>
      </c>
      <c r="C44" t="s">
        <v>2146</v>
      </c>
      <c r="D44" t="s">
        <v>2147</v>
      </c>
      <c r="E44" t="s">
        <v>2148</v>
      </c>
      <c r="F44" t="s">
        <v>2149</v>
      </c>
      <c r="G44" t="s">
        <v>1936</v>
      </c>
      <c r="H44">
        <v>84409</v>
      </c>
      <c r="I44" t="s">
        <v>1937</v>
      </c>
    </row>
    <row r="45" spans="1:9" x14ac:dyDescent="0.2">
      <c r="A45" t="s">
        <v>108</v>
      </c>
      <c r="B45" t="s">
        <v>2150</v>
      </c>
      <c r="D45" t="s">
        <v>2151</v>
      </c>
      <c r="E45" t="s">
        <v>2152</v>
      </c>
      <c r="F45" t="s">
        <v>2153</v>
      </c>
      <c r="G45" t="s">
        <v>1936</v>
      </c>
      <c r="H45">
        <v>2216</v>
      </c>
      <c r="I45" t="s">
        <v>1946</v>
      </c>
    </row>
    <row r="46" spans="1:9" x14ac:dyDescent="0.2">
      <c r="A46" t="s">
        <v>111</v>
      </c>
      <c r="B46" t="s">
        <v>2154</v>
      </c>
      <c r="C46" t="s">
        <v>2155</v>
      </c>
      <c r="D46" t="s">
        <v>2156</v>
      </c>
      <c r="E46" t="s">
        <v>2157</v>
      </c>
      <c r="F46" t="s">
        <v>2158</v>
      </c>
      <c r="G46" t="s">
        <v>1936</v>
      </c>
      <c r="H46">
        <v>14604</v>
      </c>
      <c r="I46" t="s">
        <v>1937</v>
      </c>
    </row>
    <row r="47" spans="1:9" x14ac:dyDescent="0.2">
      <c r="A47" t="s">
        <v>113</v>
      </c>
      <c r="B47" t="s">
        <v>2159</v>
      </c>
      <c r="C47" t="s">
        <v>2160</v>
      </c>
      <c r="D47" t="s">
        <v>2161</v>
      </c>
      <c r="E47" t="s">
        <v>2162</v>
      </c>
      <c r="F47" t="s">
        <v>2163</v>
      </c>
      <c r="G47" t="s">
        <v>1936</v>
      </c>
      <c r="H47">
        <v>10469</v>
      </c>
      <c r="I47" t="s">
        <v>1946</v>
      </c>
    </row>
    <row r="48" spans="1:9" x14ac:dyDescent="0.2">
      <c r="A48" t="s">
        <v>116</v>
      </c>
      <c r="B48" t="s">
        <v>2164</v>
      </c>
      <c r="D48" t="s">
        <v>2165</v>
      </c>
      <c r="E48" t="s">
        <v>2166</v>
      </c>
      <c r="F48" t="s">
        <v>2167</v>
      </c>
      <c r="G48" t="s">
        <v>1936</v>
      </c>
      <c r="H48">
        <v>35205</v>
      </c>
      <c r="I48" t="s">
        <v>1937</v>
      </c>
    </row>
    <row r="49" spans="1:9" x14ac:dyDescent="0.2">
      <c r="A49" t="s">
        <v>119</v>
      </c>
      <c r="B49" t="s">
        <v>2168</v>
      </c>
      <c r="C49" t="s">
        <v>2169</v>
      </c>
      <c r="D49" t="s">
        <v>2170</v>
      </c>
      <c r="E49" t="s">
        <v>2171</v>
      </c>
      <c r="F49" t="s">
        <v>2172</v>
      </c>
      <c r="G49" t="s">
        <v>1936</v>
      </c>
      <c r="H49">
        <v>92415</v>
      </c>
      <c r="I49" t="s">
        <v>1937</v>
      </c>
    </row>
    <row r="50" spans="1:9" x14ac:dyDescent="0.2">
      <c r="A50" t="s">
        <v>122</v>
      </c>
      <c r="B50" t="s">
        <v>2173</v>
      </c>
      <c r="C50" t="s">
        <v>2174</v>
      </c>
      <c r="E50" t="s">
        <v>2175</v>
      </c>
      <c r="F50" t="s">
        <v>2176</v>
      </c>
      <c r="G50" t="s">
        <v>1936</v>
      </c>
      <c r="H50">
        <v>23514</v>
      </c>
      <c r="I50" t="s">
        <v>1946</v>
      </c>
    </row>
    <row r="51" spans="1:9" x14ac:dyDescent="0.2">
      <c r="A51" t="s">
        <v>125</v>
      </c>
      <c r="B51" t="s">
        <v>2177</v>
      </c>
      <c r="C51" t="s">
        <v>2178</v>
      </c>
      <c r="D51" t="s">
        <v>2179</v>
      </c>
      <c r="E51" t="s">
        <v>2180</v>
      </c>
      <c r="F51" t="s">
        <v>2181</v>
      </c>
      <c r="G51" t="s">
        <v>1936</v>
      </c>
      <c r="H51">
        <v>20409</v>
      </c>
      <c r="I51" t="s">
        <v>1946</v>
      </c>
    </row>
    <row r="52" spans="1:9" x14ac:dyDescent="0.2">
      <c r="A52" t="s">
        <v>127</v>
      </c>
      <c r="B52" t="s">
        <v>2182</v>
      </c>
      <c r="C52" t="s">
        <v>2183</v>
      </c>
      <c r="D52" t="s">
        <v>2184</v>
      </c>
      <c r="E52" t="s">
        <v>2185</v>
      </c>
      <c r="F52" t="s">
        <v>2186</v>
      </c>
      <c r="G52" t="s">
        <v>1936</v>
      </c>
      <c r="H52">
        <v>33355</v>
      </c>
      <c r="I52" t="s">
        <v>1946</v>
      </c>
    </row>
    <row r="53" spans="1:9" x14ac:dyDescent="0.2">
      <c r="A53" t="s">
        <v>130</v>
      </c>
      <c r="B53" t="s">
        <v>2187</v>
      </c>
      <c r="C53" t="s">
        <v>2188</v>
      </c>
      <c r="D53" t="s">
        <v>2189</v>
      </c>
      <c r="E53" t="s">
        <v>2190</v>
      </c>
      <c r="F53" t="s">
        <v>1943</v>
      </c>
      <c r="G53" t="s">
        <v>1944</v>
      </c>
      <c r="H53" t="s">
        <v>1945</v>
      </c>
      <c r="I53" t="s">
        <v>1937</v>
      </c>
    </row>
    <row r="54" spans="1:9" x14ac:dyDescent="0.2">
      <c r="A54" t="s">
        <v>132</v>
      </c>
      <c r="B54" t="s">
        <v>2191</v>
      </c>
      <c r="C54" t="s">
        <v>2192</v>
      </c>
      <c r="E54" t="s">
        <v>2193</v>
      </c>
      <c r="F54" t="s">
        <v>2194</v>
      </c>
      <c r="G54" t="s">
        <v>2111</v>
      </c>
      <c r="H54" t="s">
        <v>2195</v>
      </c>
      <c r="I54" t="s">
        <v>1946</v>
      </c>
    </row>
    <row r="55" spans="1:9" x14ac:dyDescent="0.2">
      <c r="A55" t="s">
        <v>2196</v>
      </c>
      <c r="B55" t="s">
        <v>2197</v>
      </c>
      <c r="C55" t="s">
        <v>2198</v>
      </c>
      <c r="D55" t="s">
        <v>2199</v>
      </c>
      <c r="E55" t="s">
        <v>2200</v>
      </c>
      <c r="F55" t="s">
        <v>2201</v>
      </c>
      <c r="G55" t="s">
        <v>1936</v>
      </c>
      <c r="H55">
        <v>84605</v>
      </c>
      <c r="I55" t="s">
        <v>1946</v>
      </c>
    </row>
    <row r="56" spans="1:9" x14ac:dyDescent="0.2">
      <c r="A56" t="s">
        <v>134</v>
      </c>
      <c r="B56" t="s">
        <v>2202</v>
      </c>
      <c r="C56" t="s">
        <v>2203</v>
      </c>
      <c r="D56" t="s">
        <v>2204</v>
      </c>
      <c r="E56" t="s">
        <v>2205</v>
      </c>
      <c r="F56" t="s">
        <v>2206</v>
      </c>
      <c r="G56" t="s">
        <v>1936</v>
      </c>
      <c r="H56">
        <v>43666</v>
      </c>
      <c r="I56" t="s">
        <v>1946</v>
      </c>
    </row>
    <row r="57" spans="1:9" x14ac:dyDescent="0.2">
      <c r="A57" t="s">
        <v>136</v>
      </c>
      <c r="B57" t="s">
        <v>2207</v>
      </c>
      <c r="D57" t="s">
        <v>2208</v>
      </c>
      <c r="E57" t="s">
        <v>2209</v>
      </c>
      <c r="F57" t="s">
        <v>2210</v>
      </c>
      <c r="G57" t="s">
        <v>1936</v>
      </c>
      <c r="H57">
        <v>8650</v>
      </c>
      <c r="I57" t="s">
        <v>1946</v>
      </c>
    </row>
    <row r="58" spans="1:9" x14ac:dyDescent="0.2">
      <c r="A58" t="s">
        <v>139</v>
      </c>
      <c r="B58" t="s">
        <v>2211</v>
      </c>
      <c r="C58" t="s">
        <v>2212</v>
      </c>
      <c r="D58" t="s">
        <v>2213</v>
      </c>
      <c r="E58" t="s">
        <v>2214</v>
      </c>
      <c r="F58" t="s">
        <v>2215</v>
      </c>
      <c r="G58" t="s">
        <v>1936</v>
      </c>
      <c r="H58">
        <v>33686</v>
      </c>
      <c r="I58" t="s">
        <v>1937</v>
      </c>
    </row>
    <row r="59" spans="1:9" x14ac:dyDescent="0.2">
      <c r="A59" t="s">
        <v>141</v>
      </c>
      <c r="B59" t="s">
        <v>2216</v>
      </c>
      <c r="C59" t="s">
        <v>2217</v>
      </c>
      <c r="D59" t="s">
        <v>2218</v>
      </c>
      <c r="E59" t="s">
        <v>2219</v>
      </c>
      <c r="F59" t="s">
        <v>2220</v>
      </c>
      <c r="G59" t="s">
        <v>1936</v>
      </c>
      <c r="H59">
        <v>32590</v>
      </c>
      <c r="I59" t="s">
        <v>1946</v>
      </c>
    </row>
    <row r="60" spans="1:9" x14ac:dyDescent="0.2">
      <c r="A60" t="s">
        <v>144</v>
      </c>
      <c r="B60" t="s">
        <v>2221</v>
      </c>
      <c r="D60" t="s">
        <v>2222</v>
      </c>
      <c r="E60" t="s">
        <v>2223</v>
      </c>
      <c r="F60" t="s">
        <v>2224</v>
      </c>
      <c r="G60" t="s">
        <v>1936</v>
      </c>
      <c r="H60">
        <v>33543</v>
      </c>
      <c r="I60" t="s">
        <v>1937</v>
      </c>
    </row>
    <row r="61" spans="1:9" x14ac:dyDescent="0.2">
      <c r="A61" t="s">
        <v>146</v>
      </c>
      <c r="B61" t="s">
        <v>2225</v>
      </c>
      <c r="C61" t="s">
        <v>2226</v>
      </c>
      <c r="E61" t="s">
        <v>2227</v>
      </c>
      <c r="F61" t="s">
        <v>2228</v>
      </c>
      <c r="G61" t="s">
        <v>1936</v>
      </c>
      <c r="H61">
        <v>55123</v>
      </c>
      <c r="I61" t="s">
        <v>1937</v>
      </c>
    </row>
    <row r="62" spans="1:9" x14ac:dyDescent="0.2">
      <c r="A62" t="s">
        <v>148</v>
      </c>
      <c r="B62" t="s">
        <v>2229</v>
      </c>
      <c r="C62" t="s">
        <v>2230</v>
      </c>
      <c r="D62" t="s">
        <v>2231</v>
      </c>
      <c r="E62" t="s">
        <v>2232</v>
      </c>
      <c r="F62" t="s">
        <v>2233</v>
      </c>
      <c r="G62" t="s">
        <v>1936</v>
      </c>
      <c r="H62">
        <v>46862</v>
      </c>
      <c r="I62" t="s">
        <v>1946</v>
      </c>
    </row>
    <row r="63" spans="1:9" x14ac:dyDescent="0.2">
      <c r="A63" t="s">
        <v>150</v>
      </c>
      <c r="B63" t="s">
        <v>2234</v>
      </c>
      <c r="D63" t="s">
        <v>2235</v>
      </c>
      <c r="E63" t="s">
        <v>2236</v>
      </c>
      <c r="F63" t="s">
        <v>2237</v>
      </c>
      <c r="G63" t="s">
        <v>2111</v>
      </c>
      <c r="H63" t="s">
        <v>2238</v>
      </c>
      <c r="I63" t="s">
        <v>1937</v>
      </c>
    </row>
    <row r="64" spans="1:9" x14ac:dyDescent="0.2">
      <c r="A64" t="s">
        <v>153</v>
      </c>
      <c r="B64" t="s">
        <v>2239</v>
      </c>
      <c r="D64" t="s">
        <v>2240</v>
      </c>
      <c r="E64" t="s">
        <v>2241</v>
      </c>
      <c r="F64" t="s">
        <v>2242</v>
      </c>
      <c r="G64" t="s">
        <v>1936</v>
      </c>
      <c r="H64">
        <v>34114</v>
      </c>
      <c r="I64" t="s">
        <v>1937</v>
      </c>
    </row>
    <row r="65" spans="1:9" x14ac:dyDescent="0.2">
      <c r="A65" t="s">
        <v>155</v>
      </c>
      <c r="B65" t="s">
        <v>2243</v>
      </c>
      <c r="C65" t="s">
        <v>2244</v>
      </c>
      <c r="D65" t="s">
        <v>2245</v>
      </c>
      <c r="E65" t="s">
        <v>2246</v>
      </c>
      <c r="F65" t="s">
        <v>2247</v>
      </c>
      <c r="G65" t="s">
        <v>1936</v>
      </c>
      <c r="H65">
        <v>60681</v>
      </c>
      <c r="I65" t="s">
        <v>1946</v>
      </c>
    </row>
    <row r="66" spans="1:9" x14ac:dyDescent="0.2">
      <c r="A66" t="s">
        <v>157</v>
      </c>
      <c r="B66" t="s">
        <v>2248</v>
      </c>
      <c r="D66" t="s">
        <v>2249</v>
      </c>
      <c r="E66" t="s">
        <v>2250</v>
      </c>
      <c r="F66" t="s">
        <v>2251</v>
      </c>
      <c r="G66" t="s">
        <v>1936</v>
      </c>
      <c r="H66">
        <v>7104</v>
      </c>
      <c r="I66" t="s">
        <v>1937</v>
      </c>
    </row>
    <row r="67" spans="1:9" x14ac:dyDescent="0.2">
      <c r="A67" t="s">
        <v>159</v>
      </c>
      <c r="B67" t="s">
        <v>2252</v>
      </c>
      <c r="C67" t="s">
        <v>2253</v>
      </c>
      <c r="D67" t="s">
        <v>2254</v>
      </c>
      <c r="E67" t="s">
        <v>2255</v>
      </c>
      <c r="F67" t="s">
        <v>2256</v>
      </c>
      <c r="G67" t="s">
        <v>1936</v>
      </c>
      <c r="H67">
        <v>22184</v>
      </c>
      <c r="I67" t="s">
        <v>1937</v>
      </c>
    </row>
    <row r="68" spans="1:9" x14ac:dyDescent="0.2">
      <c r="A68" t="s">
        <v>161</v>
      </c>
      <c r="B68" t="s">
        <v>2257</v>
      </c>
      <c r="C68" t="s">
        <v>2258</v>
      </c>
      <c r="D68" t="s">
        <v>2259</v>
      </c>
      <c r="E68" t="s">
        <v>2260</v>
      </c>
      <c r="F68" t="s">
        <v>2261</v>
      </c>
      <c r="G68" t="s">
        <v>1936</v>
      </c>
      <c r="H68">
        <v>76178</v>
      </c>
      <c r="I68" t="s">
        <v>1937</v>
      </c>
    </row>
    <row r="69" spans="1:9" x14ac:dyDescent="0.2">
      <c r="A69" t="s">
        <v>164</v>
      </c>
      <c r="B69" t="s">
        <v>2262</v>
      </c>
      <c r="C69" t="s">
        <v>2263</v>
      </c>
      <c r="D69" t="s">
        <v>2264</v>
      </c>
      <c r="E69" t="s">
        <v>2265</v>
      </c>
      <c r="F69" t="s">
        <v>2266</v>
      </c>
      <c r="G69" t="s">
        <v>1936</v>
      </c>
      <c r="H69">
        <v>91505</v>
      </c>
      <c r="I69" t="s">
        <v>1946</v>
      </c>
    </row>
    <row r="70" spans="1:9" x14ac:dyDescent="0.2">
      <c r="A70" t="s">
        <v>166</v>
      </c>
      <c r="B70" t="s">
        <v>2267</v>
      </c>
      <c r="C70" t="s">
        <v>2268</v>
      </c>
      <c r="D70" t="s">
        <v>2269</v>
      </c>
      <c r="E70" t="s">
        <v>2270</v>
      </c>
      <c r="F70" t="s">
        <v>2271</v>
      </c>
      <c r="G70" t="s">
        <v>1936</v>
      </c>
      <c r="H70">
        <v>37665</v>
      </c>
      <c r="I70" t="s">
        <v>1946</v>
      </c>
    </row>
    <row r="71" spans="1:9" x14ac:dyDescent="0.2">
      <c r="A71" t="s">
        <v>169</v>
      </c>
      <c r="B71" t="s">
        <v>2272</v>
      </c>
      <c r="C71" t="s">
        <v>2273</v>
      </c>
      <c r="D71" t="s">
        <v>2274</v>
      </c>
      <c r="E71" t="s">
        <v>2275</v>
      </c>
      <c r="F71" t="s">
        <v>2276</v>
      </c>
      <c r="G71" t="s">
        <v>2111</v>
      </c>
      <c r="H71" t="s">
        <v>2277</v>
      </c>
      <c r="I71" t="s">
        <v>1937</v>
      </c>
    </row>
    <row r="72" spans="1:9" x14ac:dyDescent="0.2">
      <c r="A72" t="s">
        <v>171</v>
      </c>
      <c r="B72" t="s">
        <v>2278</v>
      </c>
      <c r="C72" t="s">
        <v>2279</v>
      </c>
      <c r="D72" t="s">
        <v>2280</v>
      </c>
      <c r="E72" t="s">
        <v>2281</v>
      </c>
      <c r="F72" t="s">
        <v>2282</v>
      </c>
      <c r="G72" t="s">
        <v>1936</v>
      </c>
      <c r="H72">
        <v>43231</v>
      </c>
      <c r="I72" t="s">
        <v>1946</v>
      </c>
    </row>
    <row r="73" spans="1:9" x14ac:dyDescent="0.2">
      <c r="A73" t="s">
        <v>173</v>
      </c>
      <c r="B73" t="s">
        <v>2283</v>
      </c>
      <c r="C73" t="s">
        <v>2284</v>
      </c>
      <c r="D73" t="s">
        <v>2285</v>
      </c>
      <c r="E73" t="s">
        <v>2286</v>
      </c>
      <c r="F73" t="s">
        <v>2287</v>
      </c>
      <c r="G73" t="s">
        <v>1944</v>
      </c>
      <c r="H73" t="s">
        <v>2288</v>
      </c>
      <c r="I73" t="s">
        <v>1946</v>
      </c>
    </row>
    <row r="74" spans="1:9" x14ac:dyDescent="0.2">
      <c r="A74" t="s">
        <v>175</v>
      </c>
      <c r="B74" t="s">
        <v>2289</v>
      </c>
      <c r="D74" t="s">
        <v>2290</v>
      </c>
      <c r="E74" t="s">
        <v>2291</v>
      </c>
      <c r="F74" t="s">
        <v>2139</v>
      </c>
      <c r="G74" t="s">
        <v>1936</v>
      </c>
      <c r="H74">
        <v>70183</v>
      </c>
      <c r="I74" t="s">
        <v>1946</v>
      </c>
    </row>
    <row r="75" spans="1:9" x14ac:dyDescent="0.2">
      <c r="A75" t="s">
        <v>178</v>
      </c>
      <c r="B75" t="s">
        <v>2292</v>
      </c>
      <c r="D75" t="s">
        <v>2293</v>
      </c>
      <c r="E75" t="s">
        <v>2294</v>
      </c>
      <c r="F75" t="s">
        <v>2295</v>
      </c>
      <c r="G75" t="s">
        <v>1936</v>
      </c>
      <c r="H75">
        <v>28230</v>
      </c>
      <c r="I75" t="s">
        <v>1937</v>
      </c>
    </row>
    <row r="76" spans="1:9" x14ac:dyDescent="0.2">
      <c r="A76" t="s">
        <v>180</v>
      </c>
      <c r="B76" t="s">
        <v>2296</v>
      </c>
      <c r="C76" t="s">
        <v>2297</v>
      </c>
      <c r="D76" t="s">
        <v>2298</v>
      </c>
      <c r="E76" t="s">
        <v>2299</v>
      </c>
      <c r="F76" t="s">
        <v>1957</v>
      </c>
      <c r="G76" t="s">
        <v>1936</v>
      </c>
      <c r="H76">
        <v>1114</v>
      </c>
      <c r="I76" t="s">
        <v>1937</v>
      </c>
    </row>
    <row r="77" spans="1:9" x14ac:dyDescent="0.2">
      <c r="A77" t="s">
        <v>183</v>
      </c>
      <c r="B77" t="s">
        <v>2300</v>
      </c>
      <c r="C77" t="s">
        <v>2301</v>
      </c>
      <c r="D77" t="s">
        <v>2302</v>
      </c>
      <c r="E77" t="s">
        <v>2303</v>
      </c>
      <c r="F77" t="s">
        <v>2304</v>
      </c>
      <c r="G77" t="s">
        <v>1944</v>
      </c>
      <c r="H77" t="s">
        <v>2305</v>
      </c>
      <c r="I77" t="s">
        <v>1937</v>
      </c>
    </row>
    <row r="78" spans="1:9" x14ac:dyDescent="0.2">
      <c r="A78" t="s">
        <v>186</v>
      </c>
      <c r="B78" t="s">
        <v>2306</v>
      </c>
      <c r="D78" t="s">
        <v>2307</v>
      </c>
      <c r="E78" t="s">
        <v>2308</v>
      </c>
      <c r="F78" t="s">
        <v>2309</v>
      </c>
      <c r="G78" t="s">
        <v>1944</v>
      </c>
      <c r="H78" t="s">
        <v>2310</v>
      </c>
      <c r="I78" t="s">
        <v>1937</v>
      </c>
    </row>
    <row r="79" spans="1:9" x14ac:dyDescent="0.2">
      <c r="A79" t="s">
        <v>189</v>
      </c>
      <c r="B79" t="s">
        <v>2311</v>
      </c>
      <c r="C79" t="s">
        <v>2312</v>
      </c>
      <c r="D79" t="s">
        <v>2313</v>
      </c>
      <c r="E79" t="s">
        <v>2314</v>
      </c>
      <c r="F79" t="s">
        <v>2315</v>
      </c>
      <c r="G79" t="s">
        <v>1936</v>
      </c>
      <c r="H79">
        <v>79705</v>
      </c>
      <c r="I79" t="s">
        <v>1946</v>
      </c>
    </row>
    <row r="80" spans="1:9" x14ac:dyDescent="0.2">
      <c r="A80" t="s">
        <v>191</v>
      </c>
      <c r="B80" t="s">
        <v>2316</v>
      </c>
      <c r="C80" t="s">
        <v>2317</v>
      </c>
      <c r="D80" t="s">
        <v>2318</v>
      </c>
      <c r="E80" t="s">
        <v>2319</v>
      </c>
      <c r="F80" t="s">
        <v>2320</v>
      </c>
      <c r="G80" t="s">
        <v>1936</v>
      </c>
      <c r="H80">
        <v>75323</v>
      </c>
      <c r="I80" t="s">
        <v>1937</v>
      </c>
    </row>
    <row r="81" spans="1:9" x14ac:dyDescent="0.2">
      <c r="A81" t="s">
        <v>193</v>
      </c>
      <c r="B81" t="s">
        <v>2321</v>
      </c>
      <c r="C81" t="s">
        <v>2322</v>
      </c>
      <c r="D81" t="s">
        <v>2323</v>
      </c>
      <c r="E81" t="s">
        <v>2324</v>
      </c>
      <c r="F81" t="s">
        <v>2325</v>
      </c>
      <c r="G81" t="s">
        <v>1936</v>
      </c>
      <c r="H81">
        <v>20189</v>
      </c>
      <c r="I81" t="s">
        <v>1946</v>
      </c>
    </row>
    <row r="82" spans="1:9" x14ac:dyDescent="0.2">
      <c r="A82" t="s">
        <v>196</v>
      </c>
      <c r="B82" t="s">
        <v>2326</v>
      </c>
      <c r="C82" t="s">
        <v>2327</v>
      </c>
      <c r="D82" t="s">
        <v>2328</v>
      </c>
      <c r="E82" t="s">
        <v>2329</v>
      </c>
      <c r="F82" t="s">
        <v>2330</v>
      </c>
      <c r="G82" t="s">
        <v>1936</v>
      </c>
      <c r="H82">
        <v>94627</v>
      </c>
      <c r="I82" t="s">
        <v>1937</v>
      </c>
    </row>
    <row r="83" spans="1:9" x14ac:dyDescent="0.2">
      <c r="A83" t="s">
        <v>199</v>
      </c>
      <c r="B83" t="s">
        <v>2331</v>
      </c>
      <c r="C83" t="s">
        <v>2332</v>
      </c>
      <c r="D83" t="s">
        <v>2333</v>
      </c>
      <c r="E83" t="s">
        <v>2334</v>
      </c>
      <c r="F83" t="s">
        <v>2335</v>
      </c>
      <c r="G83" t="s">
        <v>1936</v>
      </c>
      <c r="H83">
        <v>80930</v>
      </c>
      <c r="I83" t="s">
        <v>1937</v>
      </c>
    </row>
    <row r="84" spans="1:9" x14ac:dyDescent="0.2">
      <c r="A84" t="s">
        <v>201</v>
      </c>
      <c r="B84" t="s">
        <v>2336</v>
      </c>
      <c r="C84" t="s">
        <v>2337</v>
      </c>
      <c r="D84" t="s">
        <v>2338</v>
      </c>
      <c r="E84" t="s">
        <v>2339</v>
      </c>
      <c r="F84" t="s">
        <v>2340</v>
      </c>
      <c r="G84" t="s">
        <v>1944</v>
      </c>
      <c r="H84" t="s">
        <v>2341</v>
      </c>
      <c r="I84" t="s">
        <v>1937</v>
      </c>
    </row>
    <row r="85" spans="1:9" x14ac:dyDescent="0.2">
      <c r="A85" t="s">
        <v>204</v>
      </c>
      <c r="B85" t="s">
        <v>2342</v>
      </c>
      <c r="D85" t="s">
        <v>2343</v>
      </c>
      <c r="E85" t="s">
        <v>2344</v>
      </c>
      <c r="F85" t="s">
        <v>2345</v>
      </c>
      <c r="G85" t="s">
        <v>1936</v>
      </c>
      <c r="H85">
        <v>14205</v>
      </c>
      <c r="I85" t="s">
        <v>1937</v>
      </c>
    </row>
    <row r="86" spans="1:9" x14ac:dyDescent="0.2">
      <c r="A86" t="s">
        <v>206</v>
      </c>
      <c r="B86" t="s">
        <v>2346</v>
      </c>
      <c r="C86" t="s">
        <v>2347</v>
      </c>
      <c r="D86" t="s">
        <v>2348</v>
      </c>
      <c r="E86" t="s">
        <v>2349</v>
      </c>
      <c r="F86" t="s">
        <v>2350</v>
      </c>
      <c r="G86" t="s">
        <v>1936</v>
      </c>
      <c r="H86">
        <v>93715</v>
      </c>
      <c r="I86" t="s">
        <v>1946</v>
      </c>
    </row>
    <row r="87" spans="1:9" x14ac:dyDescent="0.2">
      <c r="A87" t="s">
        <v>208</v>
      </c>
      <c r="B87" t="s">
        <v>2351</v>
      </c>
      <c r="C87" t="s">
        <v>2352</v>
      </c>
      <c r="E87" t="s">
        <v>2353</v>
      </c>
      <c r="F87" t="s">
        <v>2261</v>
      </c>
      <c r="G87" t="s">
        <v>1936</v>
      </c>
      <c r="H87">
        <v>76121</v>
      </c>
      <c r="I87" t="s">
        <v>1946</v>
      </c>
    </row>
    <row r="88" spans="1:9" x14ac:dyDescent="0.2">
      <c r="A88" t="s">
        <v>305</v>
      </c>
      <c r="B88" t="s">
        <v>2354</v>
      </c>
      <c r="C88" t="s">
        <v>2355</v>
      </c>
      <c r="E88" t="s">
        <v>2356</v>
      </c>
      <c r="F88" t="s">
        <v>2357</v>
      </c>
      <c r="G88" t="s">
        <v>1936</v>
      </c>
      <c r="H88">
        <v>73179</v>
      </c>
      <c r="I88" t="s">
        <v>1937</v>
      </c>
    </row>
    <row r="89" spans="1:9" x14ac:dyDescent="0.2">
      <c r="A89" t="s">
        <v>211</v>
      </c>
      <c r="B89" t="s">
        <v>2358</v>
      </c>
      <c r="C89" t="s">
        <v>2359</v>
      </c>
      <c r="E89" t="s">
        <v>2360</v>
      </c>
      <c r="F89" t="s">
        <v>2361</v>
      </c>
      <c r="G89" t="s">
        <v>1936</v>
      </c>
      <c r="H89">
        <v>77705</v>
      </c>
      <c r="I89" t="s">
        <v>1946</v>
      </c>
    </row>
    <row r="90" spans="1:9" x14ac:dyDescent="0.2">
      <c r="A90" t="s">
        <v>213</v>
      </c>
      <c r="B90" t="s">
        <v>2362</v>
      </c>
      <c r="C90" t="s">
        <v>2363</v>
      </c>
      <c r="E90" t="s">
        <v>2364</v>
      </c>
      <c r="F90" t="s">
        <v>2365</v>
      </c>
      <c r="G90" t="s">
        <v>1936</v>
      </c>
      <c r="H90">
        <v>89519</v>
      </c>
      <c r="I90" t="s">
        <v>1946</v>
      </c>
    </row>
    <row r="91" spans="1:9" x14ac:dyDescent="0.2">
      <c r="A91" t="s">
        <v>215</v>
      </c>
      <c r="B91" t="s">
        <v>2366</v>
      </c>
      <c r="C91" t="s">
        <v>2367</v>
      </c>
      <c r="D91" t="s">
        <v>2368</v>
      </c>
      <c r="E91" t="s">
        <v>2369</v>
      </c>
      <c r="F91" t="s">
        <v>2370</v>
      </c>
      <c r="G91" t="s">
        <v>1936</v>
      </c>
      <c r="H91">
        <v>64136</v>
      </c>
      <c r="I91" t="s">
        <v>1946</v>
      </c>
    </row>
    <row r="92" spans="1:9" x14ac:dyDescent="0.2">
      <c r="A92" t="s">
        <v>217</v>
      </c>
      <c r="B92" t="s">
        <v>2371</v>
      </c>
      <c r="D92" t="s">
        <v>2372</v>
      </c>
      <c r="E92" t="s">
        <v>2373</v>
      </c>
      <c r="F92" t="s">
        <v>1943</v>
      </c>
      <c r="G92" t="s">
        <v>1944</v>
      </c>
      <c r="H92" t="s">
        <v>1945</v>
      </c>
      <c r="I92" t="s">
        <v>1937</v>
      </c>
    </row>
    <row r="93" spans="1:9" x14ac:dyDescent="0.2">
      <c r="A93" t="s">
        <v>219</v>
      </c>
      <c r="B93" t="s">
        <v>2374</v>
      </c>
      <c r="C93" t="s">
        <v>2375</v>
      </c>
      <c r="D93" t="s">
        <v>2376</v>
      </c>
      <c r="E93" t="s">
        <v>2377</v>
      </c>
      <c r="F93" t="s">
        <v>2378</v>
      </c>
      <c r="G93" t="s">
        <v>1936</v>
      </c>
      <c r="H93">
        <v>92878</v>
      </c>
      <c r="I93" t="s">
        <v>1946</v>
      </c>
    </row>
    <row r="94" spans="1:9" x14ac:dyDescent="0.2">
      <c r="A94" t="s">
        <v>221</v>
      </c>
      <c r="B94" t="s">
        <v>2379</v>
      </c>
      <c r="D94" t="s">
        <v>2380</v>
      </c>
      <c r="E94" t="s">
        <v>2381</v>
      </c>
      <c r="F94" t="s">
        <v>2382</v>
      </c>
      <c r="G94" t="s">
        <v>1936</v>
      </c>
      <c r="H94">
        <v>78759</v>
      </c>
      <c r="I94" t="s">
        <v>1937</v>
      </c>
    </row>
    <row r="95" spans="1:9" x14ac:dyDescent="0.2">
      <c r="A95" t="s">
        <v>223</v>
      </c>
      <c r="B95" t="s">
        <v>2383</v>
      </c>
      <c r="C95" t="s">
        <v>2384</v>
      </c>
      <c r="D95" t="s">
        <v>2385</v>
      </c>
      <c r="E95" t="s">
        <v>2386</v>
      </c>
      <c r="F95" t="s">
        <v>2387</v>
      </c>
      <c r="G95" t="s">
        <v>2111</v>
      </c>
      <c r="H95" t="s">
        <v>2388</v>
      </c>
      <c r="I95" t="s">
        <v>1937</v>
      </c>
    </row>
    <row r="96" spans="1:9" x14ac:dyDescent="0.2">
      <c r="A96" t="s">
        <v>225</v>
      </c>
      <c r="B96" t="s">
        <v>2389</v>
      </c>
      <c r="E96" t="s">
        <v>2390</v>
      </c>
      <c r="F96" t="s">
        <v>2391</v>
      </c>
      <c r="G96" t="s">
        <v>1944</v>
      </c>
      <c r="H96" t="s">
        <v>2392</v>
      </c>
      <c r="I96" t="s">
        <v>1937</v>
      </c>
    </row>
    <row r="97" spans="1:9" x14ac:dyDescent="0.2">
      <c r="A97" t="s">
        <v>227</v>
      </c>
      <c r="B97" t="s">
        <v>2393</v>
      </c>
      <c r="C97" t="s">
        <v>2394</v>
      </c>
      <c r="E97" t="s">
        <v>2395</v>
      </c>
      <c r="F97" t="s">
        <v>2350</v>
      </c>
      <c r="G97" t="s">
        <v>1936</v>
      </c>
      <c r="H97">
        <v>93762</v>
      </c>
      <c r="I97" t="s">
        <v>1946</v>
      </c>
    </row>
    <row r="98" spans="1:9" x14ac:dyDescent="0.2">
      <c r="A98" t="s">
        <v>229</v>
      </c>
      <c r="B98" t="s">
        <v>2396</v>
      </c>
      <c r="C98" t="s">
        <v>2397</v>
      </c>
      <c r="E98" t="s">
        <v>2398</v>
      </c>
      <c r="F98" t="s">
        <v>2008</v>
      </c>
      <c r="G98" t="s">
        <v>1936</v>
      </c>
      <c r="H98">
        <v>63150</v>
      </c>
      <c r="I98" t="s">
        <v>1946</v>
      </c>
    </row>
    <row r="99" spans="1:9" x14ac:dyDescent="0.2">
      <c r="A99" t="s">
        <v>231</v>
      </c>
      <c r="B99" t="s">
        <v>2399</v>
      </c>
      <c r="C99" t="s">
        <v>2400</v>
      </c>
      <c r="D99" t="s">
        <v>2401</v>
      </c>
      <c r="E99" t="s">
        <v>2402</v>
      </c>
      <c r="F99" t="s">
        <v>2350</v>
      </c>
      <c r="G99" t="s">
        <v>1936</v>
      </c>
      <c r="H99">
        <v>93726</v>
      </c>
      <c r="I99" t="s">
        <v>1946</v>
      </c>
    </row>
    <row r="100" spans="1:9" x14ac:dyDescent="0.2">
      <c r="A100" t="s">
        <v>233</v>
      </c>
      <c r="B100" t="s">
        <v>2403</v>
      </c>
      <c r="D100" t="s">
        <v>2404</v>
      </c>
      <c r="E100" t="s">
        <v>2405</v>
      </c>
      <c r="F100" t="s">
        <v>2406</v>
      </c>
      <c r="G100" t="s">
        <v>1944</v>
      </c>
      <c r="H100" t="s">
        <v>2407</v>
      </c>
      <c r="I100" t="s">
        <v>1946</v>
      </c>
    </row>
    <row r="101" spans="1:9" x14ac:dyDescent="0.2">
      <c r="A101" t="s">
        <v>235</v>
      </c>
      <c r="B101" t="s">
        <v>2408</v>
      </c>
      <c r="D101" t="s">
        <v>2409</v>
      </c>
      <c r="E101" t="s">
        <v>2410</v>
      </c>
      <c r="F101" t="s">
        <v>2282</v>
      </c>
      <c r="G101" t="s">
        <v>1936</v>
      </c>
      <c r="H101">
        <v>43210</v>
      </c>
      <c r="I101" t="s">
        <v>1937</v>
      </c>
    </row>
    <row r="102" spans="1:9" x14ac:dyDescent="0.2">
      <c r="A102" t="s">
        <v>237</v>
      </c>
      <c r="B102" t="s">
        <v>2411</v>
      </c>
      <c r="D102" t="s">
        <v>2412</v>
      </c>
      <c r="E102" t="s">
        <v>2413</v>
      </c>
      <c r="F102" t="s">
        <v>2414</v>
      </c>
      <c r="G102" t="s">
        <v>1936</v>
      </c>
      <c r="H102">
        <v>95205</v>
      </c>
      <c r="I102" t="s">
        <v>1937</v>
      </c>
    </row>
    <row r="103" spans="1:9" x14ac:dyDescent="0.2">
      <c r="A103" t="s">
        <v>239</v>
      </c>
      <c r="B103" t="s">
        <v>2415</v>
      </c>
      <c r="C103" t="s">
        <v>2416</v>
      </c>
      <c r="D103" t="s">
        <v>2417</v>
      </c>
      <c r="E103" t="s">
        <v>2418</v>
      </c>
      <c r="F103" t="s">
        <v>2419</v>
      </c>
      <c r="G103" t="s">
        <v>1944</v>
      </c>
      <c r="H103" t="s">
        <v>2420</v>
      </c>
      <c r="I103" t="s">
        <v>1937</v>
      </c>
    </row>
    <row r="104" spans="1:9" x14ac:dyDescent="0.2">
      <c r="A104" t="s">
        <v>241</v>
      </c>
      <c r="B104" t="s">
        <v>2421</v>
      </c>
      <c r="C104" t="s">
        <v>2422</v>
      </c>
      <c r="D104" t="s">
        <v>2423</v>
      </c>
      <c r="E104" t="s">
        <v>2424</v>
      </c>
      <c r="F104" t="s">
        <v>2425</v>
      </c>
      <c r="G104" t="s">
        <v>1944</v>
      </c>
      <c r="H104" t="s">
        <v>2407</v>
      </c>
      <c r="I104" t="s">
        <v>1937</v>
      </c>
    </row>
    <row r="105" spans="1:9" x14ac:dyDescent="0.2">
      <c r="A105" t="s">
        <v>243</v>
      </c>
      <c r="B105" t="s">
        <v>2426</v>
      </c>
      <c r="C105" t="s">
        <v>2427</v>
      </c>
      <c r="D105" t="s">
        <v>2428</v>
      </c>
      <c r="E105" t="s">
        <v>2429</v>
      </c>
      <c r="F105" t="s">
        <v>2158</v>
      </c>
      <c r="G105" t="s">
        <v>1936</v>
      </c>
      <c r="H105">
        <v>14652</v>
      </c>
      <c r="I105" t="s">
        <v>1946</v>
      </c>
    </row>
    <row r="106" spans="1:9" x14ac:dyDescent="0.2">
      <c r="A106" t="s">
        <v>245</v>
      </c>
      <c r="B106" t="s">
        <v>2430</v>
      </c>
      <c r="C106" t="s">
        <v>2431</v>
      </c>
      <c r="D106" t="s">
        <v>2432</v>
      </c>
      <c r="E106" t="s">
        <v>2433</v>
      </c>
      <c r="F106" t="s">
        <v>2434</v>
      </c>
      <c r="G106" t="s">
        <v>1936</v>
      </c>
      <c r="H106">
        <v>35487</v>
      </c>
      <c r="I106" t="s">
        <v>1946</v>
      </c>
    </row>
    <row r="107" spans="1:9" x14ac:dyDescent="0.2">
      <c r="A107" t="s">
        <v>247</v>
      </c>
      <c r="B107" t="s">
        <v>2435</v>
      </c>
      <c r="C107" t="s">
        <v>2436</v>
      </c>
      <c r="D107" t="s">
        <v>2437</v>
      </c>
      <c r="E107" t="s">
        <v>2438</v>
      </c>
      <c r="F107" t="s">
        <v>2022</v>
      </c>
      <c r="G107" t="s">
        <v>1936</v>
      </c>
      <c r="H107">
        <v>77260</v>
      </c>
      <c r="I107" t="s">
        <v>1937</v>
      </c>
    </row>
    <row r="108" spans="1:9" x14ac:dyDescent="0.2">
      <c r="A108" t="s">
        <v>249</v>
      </c>
      <c r="B108" t="s">
        <v>2439</v>
      </c>
      <c r="C108" t="s">
        <v>2440</v>
      </c>
      <c r="D108" t="s">
        <v>2441</v>
      </c>
      <c r="E108" t="s">
        <v>2442</v>
      </c>
      <c r="F108" t="s">
        <v>2443</v>
      </c>
      <c r="G108" t="s">
        <v>1936</v>
      </c>
      <c r="H108">
        <v>88514</v>
      </c>
      <c r="I108" t="s">
        <v>1946</v>
      </c>
    </row>
    <row r="109" spans="1:9" x14ac:dyDescent="0.2">
      <c r="A109" t="s">
        <v>252</v>
      </c>
      <c r="B109" t="s">
        <v>2444</v>
      </c>
      <c r="C109" t="s">
        <v>2445</v>
      </c>
      <c r="D109" t="s">
        <v>2446</v>
      </c>
      <c r="E109" t="s">
        <v>2447</v>
      </c>
      <c r="F109" t="s">
        <v>2335</v>
      </c>
      <c r="G109" t="s">
        <v>1936</v>
      </c>
      <c r="H109">
        <v>80935</v>
      </c>
      <c r="I109" t="s">
        <v>1937</v>
      </c>
    </row>
    <row r="110" spans="1:9" x14ac:dyDescent="0.2">
      <c r="A110" t="s">
        <v>254</v>
      </c>
      <c r="B110" t="s">
        <v>2448</v>
      </c>
      <c r="D110" t="s">
        <v>2449</v>
      </c>
      <c r="E110" t="s">
        <v>2450</v>
      </c>
      <c r="F110" t="s">
        <v>2233</v>
      </c>
      <c r="G110" t="s">
        <v>1936</v>
      </c>
      <c r="H110">
        <v>46862</v>
      </c>
      <c r="I110" t="s">
        <v>1946</v>
      </c>
    </row>
    <row r="111" spans="1:9" x14ac:dyDescent="0.2">
      <c r="A111" t="s">
        <v>256</v>
      </c>
      <c r="B111" t="s">
        <v>2451</v>
      </c>
      <c r="C111" t="s">
        <v>2452</v>
      </c>
      <c r="D111" t="s">
        <v>2453</v>
      </c>
      <c r="E111" t="s">
        <v>2454</v>
      </c>
      <c r="F111" t="s">
        <v>2455</v>
      </c>
      <c r="G111" t="s">
        <v>1936</v>
      </c>
      <c r="H111">
        <v>11054</v>
      </c>
      <c r="I111" t="s">
        <v>1937</v>
      </c>
    </row>
    <row r="112" spans="1:9" x14ac:dyDescent="0.2">
      <c r="A112" t="s">
        <v>258</v>
      </c>
      <c r="B112" t="s">
        <v>2456</v>
      </c>
      <c r="C112" t="s">
        <v>2457</v>
      </c>
      <c r="D112" t="s">
        <v>2458</v>
      </c>
      <c r="E112" t="s">
        <v>2459</v>
      </c>
      <c r="F112" t="s">
        <v>1957</v>
      </c>
      <c r="G112" t="s">
        <v>1936</v>
      </c>
      <c r="H112">
        <v>1105</v>
      </c>
      <c r="I112" t="s">
        <v>1937</v>
      </c>
    </row>
    <row r="113" spans="1:9" x14ac:dyDescent="0.2">
      <c r="A113" t="s">
        <v>261</v>
      </c>
      <c r="B113" t="s">
        <v>2460</v>
      </c>
      <c r="C113" t="s">
        <v>2461</v>
      </c>
      <c r="E113" t="s">
        <v>2462</v>
      </c>
      <c r="F113" t="s">
        <v>2220</v>
      </c>
      <c r="G113" t="s">
        <v>1936</v>
      </c>
      <c r="H113">
        <v>32575</v>
      </c>
      <c r="I113" t="s">
        <v>1946</v>
      </c>
    </row>
    <row r="114" spans="1:9" x14ac:dyDescent="0.2">
      <c r="A114" t="s">
        <v>263</v>
      </c>
      <c r="B114" t="s">
        <v>2463</v>
      </c>
      <c r="C114" t="s">
        <v>2464</v>
      </c>
      <c r="D114" t="s">
        <v>2465</v>
      </c>
      <c r="E114" t="s">
        <v>2466</v>
      </c>
      <c r="F114" t="s">
        <v>1999</v>
      </c>
      <c r="G114" t="s">
        <v>1936</v>
      </c>
      <c r="H114">
        <v>23242</v>
      </c>
      <c r="I114" t="s">
        <v>1946</v>
      </c>
    </row>
    <row r="115" spans="1:9" x14ac:dyDescent="0.2">
      <c r="A115" t="s">
        <v>265</v>
      </c>
      <c r="B115" t="s">
        <v>2467</v>
      </c>
      <c r="C115" t="s">
        <v>2468</v>
      </c>
      <c r="D115" t="s">
        <v>2469</v>
      </c>
      <c r="E115" t="s">
        <v>2470</v>
      </c>
      <c r="F115" t="s">
        <v>2471</v>
      </c>
      <c r="G115" t="s">
        <v>1944</v>
      </c>
      <c r="H115" t="s">
        <v>2472</v>
      </c>
      <c r="I115" t="s">
        <v>1946</v>
      </c>
    </row>
    <row r="116" spans="1:9" x14ac:dyDescent="0.2">
      <c r="A116" t="s">
        <v>267</v>
      </c>
      <c r="B116" t="s">
        <v>2473</v>
      </c>
      <c r="D116" t="s">
        <v>2474</v>
      </c>
      <c r="E116" t="s">
        <v>2475</v>
      </c>
      <c r="F116" t="s">
        <v>2476</v>
      </c>
      <c r="G116" t="s">
        <v>1936</v>
      </c>
      <c r="H116">
        <v>25705</v>
      </c>
      <c r="I116" t="s">
        <v>1946</v>
      </c>
    </row>
    <row r="117" spans="1:9" x14ac:dyDescent="0.2">
      <c r="A117" t="s">
        <v>269</v>
      </c>
      <c r="B117" t="s">
        <v>2477</v>
      </c>
      <c r="C117" t="s">
        <v>2478</v>
      </c>
      <c r="D117" t="s">
        <v>2479</v>
      </c>
      <c r="E117" t="s">
        <v>2480</v>
      </c>
      <c r="F117" t="s">
        <v>2167</v>
      </c>
      <c r="G117" t="s">
        <v>2111</v>
      </c>
      <c r="H117" t="s">
        <v>2481</v>
      </c>
      <c r="I117" t="s">
        <v>1946</v>
      </c>
    </row>
    <row r="118" spans="1:9" x14ac:dyDescent="0.2">
      <c r="A118" t="s">
        <v>271</v>
      </c>
      <c r="B118" t="s">
        <v>2482</v>
      </c>
      <c r="C118" t="s">
        <v>2483</v>
      </c>
      <c r="D118" t="s">
        <v>2484</v>
      </c>
      <c r="E118" t="s">
        <v>2485</v>
      </c>
      <c r="F118" t="s">
        <v>2486</v>
      </c>
      <c r="G118" t="s">
        <v>1944</v>
      </c>
      <c r="H118" t="s">
        <v>2487</v>
      </c>
      <c r="I118" t="s">
        <v>1937</v>
      </c>
    </row>
    <row r="119" spans="1:9" x14ac:dyDescent="0.2">
      <c r="A119" t="s">
        <v>273</v>
      </c>
      <c r="B119" t="s">
        <v>2488</v>
      </c>
      <c r="C119" t="s">
        <v>2489</v>
      </c>
      <c r="D119" t="s">
        <v>2490</v>
      </c>
      <c r="E119" t="s">
        <v>2491</v>
      </c>
      <c r="F119" t="s">
        <v>1971</v>
      </c>
      <c r="G119" t="s">
        <v>1936</v>
      </c>
      <c r="H119">
        <v>45432</v>
      </c>
      <c r="I119" t="s">
        <v>1946</v>
      </c>
    </row>
    <row r="120" spans="1:9" x14ac:dyDescent="0.2">
      <c r="A120" t="s">
        <v>275</v>
      </c>
      <c r="B120" t="s">
        <v>2492</v>
      </c>
      <c r="C120" t="s">
        <v>2493</v>
      </c>
      <c r="D120" t="s">
        <v>2494</v>
      </c>
      <c r="E120" t="s">
        <v>2495</v>
      </c>
      <c r="F120" t="s">
        <v>2496</v>
      </c>
      <c r="G120" t="s">
        <v>1936</v>
      </c>
      <c r="H120">
        <v>99507</v>
      </c>
      <c r="I120" t="s">
        <v>1937</v>
      </c>
    </row>
    <row r="121" spans="1:9" x14ac:dyDescent="0.2">
      <c r="A121" t="s">
        <v>277</v>
      </c>
      <c r="B121" t="s">
        <v>2497</v>
      </c>
      <c r="C121" t="s">
        <v>2498</v>
      </c>
      <c r="D121" t="s">
        <v>2499</v>
      </c>
      <c r="E121" t="s">
        <v>2500</v>
      </c>
      <c r="F121" t="s">
        <v>2501</v>
      </c>
      <c r="G121" t="s">
        <v>1936</v>
      </c>
      <c r="H121">
        <v>37215</v>
      </c>
      <c r="I121" t="s">
        <v>1946</v>
      </c>
    </row>
    <row r="122" spans="1:9" x14ac:dyDescent="0.2">
      <c r="A122" t="s">
        <v>2502</v>
      </c>
      <c r="B122" t="s">
        <v>2503</v>
      </c>
      <c r="C122" t="s">
        <v>2504</v>
      </c>
      <c r="D122" t="s">
        <v>2505</v>
      </c>
      <c r="E122" t="s">
        <v>2506</v>
      </c>
      <c r="F122" t="s">
        <v>1981</v>
      </c>
      <c r="G122" t="s">
        <v>1936</v>
      </c>
      <c r="H122">
        <v>90040</v>
      </c>
      <c r="I122" t="s">
        <v>1937</v>
      </c>
    </row>
    <row r="123" spans="1:9" x14ac:dyDescent="0.2">
      <c r="A123" t="s">
        <v>2507</v>
      </c>
      <c r="B123" t="s">
        <v>2508</v>
      </c>
      <c r="C123" t="s">
        <v>2509</v>
      </c>
      <c r="D123" t="s">
        <v>2510</v>
      </c>
      <c r="E123" t="s">
        <v>2511</v>
      </c>
      <c r="F123" t="s">
        <v>2295</v>
      </c>
      <c r="G123" t="s">
        <v>1936</v>
      </c>
      <c r="H123">
        <v>28289</v>
      </c>
      <c r="I123" t="s">
        <v>1946</v>
      </c>
    </row>
    <row r="124" spans="1:9" x14ac:dyDescent="0.2">
      <c r="A124" t="s">
        <v>279</v>
      </c>
      <c r="B124" t="s">
        <v>2512</v>
      </c>
      <c r="C124" t="s">
        <v>2513</v>
      </c>
      <c r="D124" t="s">
        <v>2514</v>
      </c>
      <c r="E124" t="s">
        <v>2515</v>
      </c>
      <c r="F124" t="s">
        <v>2127</v>
      </c>
      <c r="G124" t="s">
        <v>1936</v>
      </c>
      <c r="H124">
        <v>80217</v>
      </c>
      <c r="I124" t="s">
        <v>1937</v>
      </c>
    </row>
    <row r="125" spans="1:9" x14ac:dyDescent="0.2">
      <c r="A125" t="s">
        <v>281</v>
      </c>
      <c r="B125" t="s">
        <v>2516</v>
      </c>
      <c r="C125" t="s">
        <v>2517</v>
      </c>
      <c r="D125" t="s">
        <v>2518</v>
      </c>
      <c r="E125" t="s">
        <v>2519</v>
      </c>
      <c r="F125" t="s">
        <v>2520</v>
      </c>
      <c r="G125" t="s">
        <v>1936</v>
      </c>
      <c r="H125">
        <v>6912</v>
      </c>
      <c r="I125" t="s">
        <v>1946</v>
      </c>
    </row>
    <row r="126" spans="1:9" x14ac:dyDescent="0.2">
      <c r="A126" t="s">
        <v>283</v>
      </c>
      <c r="B126" t="s">
        <v>2521</v>
      </c>
      <c r="C126" t="s">
        <v>2522</v>
      </c>
      <c r="D126" t="s">
        <v>2523</v>
      </c>
      <c r="E126" t="s">
        <v>2524</v>
      </c>
      <c r="F126" t="s">
        <v>2525</v>
      </c>
      <c r="G126" t="s">
        <v>1936</v>
      </c>
      <c r="H126">
        <v>23605</v>
      </c>
      <c r="I126" t="s">
        <v>1937</v>
      </c>
    </row>
    <row r="127" spans="1:9" x14ac:dyDescent="0.2">
      <c r="A127" t="s">
        <v>285</v>
      </c>
      <c r="B127" t="s">
        <v>2526</v>
      </c>
      <c r="C127" t="s">
        <v>2527</v>
      </c>
      <c r="D127" t="s">
        <v>2528</v>
      </c>
      <c r="E127" t="s">
        <v>2529</v>
      </c>
      <c r="F127" t="s">
        <v>2530</v>
      </c>
      <c r="G127" t="s">
        <v>1944</v>
      </c>
      <c r="H127" t="s">
        <v>2531</v>
      </c>
      <c r="I127" t="s">
        <v>1937</v>
      </c>
    </row>
    <row r="128" spans="1:9" x14ac:dyDescent="0.2">
      <c r="A128" t="s">
        <v>287</v>
      </c>
      <c r="B128" t="s">
        <v>2532</v>
      </c>
      <c r="C128" t="s">
        <v>2533</v>
      </c>
      <c r="D128" t="s">
        <v>2534</v>
      </c>
      <c r="E128" t="s">
        <v>2535</v>
      </c>
      <c r="F128" t="s">
        <v>2496</v>
      </c>
      <c r="G128" t="s">
        <v>1936</v>
      </c>
      <c r="H128">
        <v>99599</v>
      </c>
      <c r="I128" t="s">
        <v>1946</v>
      </c>
    </row>
    <row r="129" spans="1:9" x14ac:dyDescent="0.2">
      <c r="A129" t="s">
        <v>289</v>
      </c>
      <c r="B129" t="s">
        <v>2536</v>
      </c>
      <c r="C129" t="s">
        <v>2537</v>
      </c>
      <c r="D129" t="s">
        <v>2538</v>
      </c>
      <c r="E129" t="s">
        <v>2539</v>
      </c>
      <c r="F129" t="s">
        <v>2361</v>
      </c>
      <c r="G129" t="s">
        <v>1944</v>
      </c>
      <c r="H129" t="s">
        <v>2540</v>
      </c>
      <c r="I129" t="s">
        <v>1946</v>
      </c>
    </row>
    <row r="130" spans="1:9" x14ac:dyDescent="0.2">
      <c r="A130" t="s">
        <v>291</v>
      </c>
      <c r="B130" t="s">
        <v>2541</v>
      </c>
      <c r="C130" t="s">
        <v>2542</v>
      </c>
      <c r="D130" t="s">
        <v>2543</v>
      </c>
      <c r="E130" t="s">
        <v>2544</v>
      </c>
      <c r="F130" t="s">
        <v>2545</v>
      </c>
      <c r="G130" t="s">
        <v>1936</v>
      </c>
      <c r="H130">
        <v>58122</v>
      </c>
      <c r="I130" t="s">
        <v>1946</v>
      </c>
    </row>
    <row r="131" spans="1:9" x14ac:dyDescent="0.2">
      <c r="A131" t="s">
        <v>293</v>
      </c>
      <c r="B131" t="s">
        <v>2546</v>
      </c>
      <c r="C131" t="s">
        <v>2547</v>
      </c>
      <c r="D131" t="s">
        <v>2548</v>
      </c>
      <c r="E131" t="s">
        <v>2549</v>
      </c>
      <c r="F131" t="s">
        <v>2550</v>
      </c>
      <c r="G131" t="s">
        <v>1936</v>
      </c>
      <c r="H131">
        <v>47737</v>
      </c>
      <c r="I131" t="s">
        <v>1937</v>
      </c>
    </row>
    <row r="132" spans="1:9" x14ac:dyDescent="0.2">
      <c r="A132" t="s">
        <v>295</v>
      </c>
      <c r="B132" t="s">
        <v>2551</v>
      </c>
      <c r="D132" t="s">
        <v>2552</v>
      </c>
      <c r="E132" t="s">
        <v>2553</v>
      </c>
      <c r="F132" t="s">
        <v>2471</v>
      </c>
      <c r="G132" t="s">
        <v>1944</v>
      </c>
      <c r="H132" t="s">
        <v>2472</v>
      </c>
      <c r="I132" t="s">
        <v>1937</v>
      </c>
    </row>
    <row r="133" spans="1:9" x14ac:dyDescent="0.2">
      <c r="A133" t="s">
        <v>297</v>
      </c>
      <c r="B133" t="s">
        <v>2554</v>
      </c>
      <c r="C133" t="s">
        <v>2555</v>
      </c>
      <c r="D133" t="s">
        <v>2556</v>
      </c>
      <c r="E133" t="s">
        <v>2557</v>
      </c>
      <c r="F133" t="s">
        <v>2295</v>
      </c>
      <c r="G133" t="s">
        <v>1936</v>
      </c>
      <c r="H133">
        <v>28210</v>
      </c>
      <c r="I133" t="s">
        <v>1937</v>
      </c>
    </row>
    <row r="134" spans="1:9" x14ac:dyDescent="0.2">
      <c r="A134" t="s">
        <v>299</v>
      </c>
      <c r="B134" t="s">
        <v>2558</v>
      </c>
      <c r="C134" t="s">
        <v>2559</v>
      </c>
      <c r="D134" t="s">
        <v>2560</v>
      </c>
      <c r="E134" t="s">
        <v>2561</v>
      </c>
      <c r="F134" t="s">
        <v>2562</v>
      </c>
      <c r="G134" t="s">
        <v>1936</v>
      </c>
      <c r="H134">
        <v>35815</v>
      </c>
      <c r="I134" t="s">
        <v>1937</v>
      </c>
    </row>
    <row r="135" spans="1:9" x14ac:dyDescent="0.2">
      <c r="A135" t="s">
        <v>301</v>
      </c>
      <c r="B135" t="s">
        <v>2563</v>
      </c>
      <c r="C135" t="s">
        <v>2564</v>
      </c>
      <c r="D135" t="s">
        <v>2565</v>
      </c>
      <c r="E135" t="s">
        <v>2566</v>
      </c>
      <c r="F135" t="s">
        <v>2567</v>
      </c>
      <c r="G135" t="s">
        <v>1936</v>
      </c>
      <c r="H135">
        <v>92725</v>
      </c>
      <c r="I135" t="s">
        <v>1946</v>
      </c>
    </row>
    <row r="136" spans="1:9" x14ac:dyDescent="0.2">
      <c r="A136" t="s">
        <v>303</v>
      </c>
      <c r="B136" t="s">
        <v>2568</v>
      </c>
      <c r="E136" t="s">
        <v>2569</v>
      </c>
      <c r="F136" t="s">
        <v>2181</v>
      </c>
      <c r="G136" t="s">
        <v>1936</v>
      </c>
      <c r="H136">
        <v>20520</v>
      </c>
      <c r="I136" t="s">
        <v>1937</v>
      </c>
    </row>
    <row r="137" spans="1:9" x14ac:dyDescent="0.2">
      <c r="A137" t="s">
        <v>2570</v>
      </c>
      <c r="B137" t="s">
        <v>2571</v>
      </c>
      <c r="C137" t="s">
        <v>2572</v>
      </c>
      <c r="D137" t="s">
        <v>2573</v>
      </c>
      <c r="E137" t="s">
        <v>2574</v>
      </c>
      <c r="F137" t="s">
        <v>2575</v>
      </c>
      <c r="G137" t="s">
        <v>1944</v>
      </c>
      <c r="H137" t="s">
        <v>2576</v>
      </c>
      <c r="I137" t="s">
        <v>1946</v>
      </c>
    </row>
    <row r="138" spans="1:9" x14ac:dyDescent="0.2">
      <c r="A138" t="s">
        <v>307</v>
      </c>
      <c r="B138" t="s">
        <v>2577</v>
      </c>
      <c r="C138" t="s">
        <v>2578</v>
      </c>
      <c r="D138" t="s">
        <v>2579</v>
      </c>
      <c r="E138" t="s">
        <v>2580</v>
      </c>
      <c r="F138" t="s">
        <v>2008</v>
      </c>
      <c r="G138" t="s">
        <v>1936</v>
      </c>
      <c r="H138">
        <v>63131</v>
      </c>
      <c r="I138" t="s">
        <v>1946</v>
      </c>
    </row>
    <row r="139" spans="1:9" x14ac:dyDescent="0.2">
      <c r="A139" t="s">
        <v>309</v>
      </c>
      <c r="B139" t="s">
        <v>2581</v>
      </c>
      <c r="D139" t="s">
        <v>2582</v>
      </c>
      <c r="E139" t="s">
        <v>2583</v>
      </c>
      <c r="F139" t="s">
        <v>2100</v>
      </c>
      <c r="G139" t="s">
        <v>1944</v>
      </c>
      <c r="H139" t="s">
        <v>2101</v>
      </c>
      <c r="I139" t="s">
        <v>1946</v>
      </c>
    </row>
    <row r="140" spans="1:9" x14ac:dyDescent="0.2">
      <c r="A140" t="s">
        <v>311</v>
      </c>
      <c r="B140" t="s">
        <v>2584</v>
      </c>
      <c r="D140" t="s">
        <v>2585</v>
      </c>
      <c r="E140" t="s">
        <v>2586</v>
      </c>
      <c r="F140" t="s">
        <v>2587</v>
      </c>
      <c r="G140" t="s">
        <v>1936</v>
      </c>
      <c r="H140">
        <v>96805</v>
      </c>
      <c r="I140" t="s">
        <v>1946</v>
      </c>
    </row>
    <row r="141" spans="1:9" x14ac:dyDescent="0.2">
      <c r="A141" t="s">
        <v>313</v>
      </c>
      <c r="B141" t="s">
        <v>2588</v>
      </c>
      <c r="D141" t="s">
        <v>2589</v>
      </c>
      <c r="E141" t="s">
        <v>2590</v>
      </c>
      <c r="F141" t="s">
        <v>2378</v>
      </c>
      <c r="G141" t="s">
        <v>1936</v>
      </c>
      <c r="H141">
        <v>92878</v>
      </c>
      <c r="I141" t="s">
        <v>1937</v>
      </c>
    </row>
    <row r="142" spans="1:9" x14ac:dyDescent="0.2">
      <c r="A142" t="s">
        <v>315</v>
      </c>
      <c r="B142" t="s">
        <v>2591</v>
      </c>
      <c r="C142" t="s">
        <v>2592</v>
      </c>
      <c r="D142" t="s">
        <v>2593</v>
      </c>
      <c r="E142" t="s">
        <v>2594</v>
      </c>
      <c r="F142" t="s">
        <v>2595</v>
      </c>
      <c r="G142" t="s">
        <v>1944</v>
      </c>
      <c r="H142" t="s">
        <v>2540</v>
      </c>
      <c r="I142" t="s">
        <v>1937</v>
      </c>
    </row>
    <row r="143" spans="1:9" x14ac:dyDescent="0.2">
      <c r="A143" t="s">
        <v>317</v>
      </c>
      <c r="B143" t="s">
        <v>2596</v>
      </c>
      <c r="C143" t="s">
        <v>2597</v>
      </c>
      <c r="D143" t="s">
        <v>2598</v>
      </c>
      <c r="E143" t="s">
        <v>2599</v>
      </c>
      <c r="F143" t="s">
        <v>2181</v>
      </c>
      <c r="G143" t="s">
        <v>1936</v>
      </c>
      <c r="H143">
        <v>20520</v>
      </c>
      <c r="I143" t="s">
        <v>1937</v>
      </c>
    </row>
    <row r="144" spans="1:9" x14ac:dyDescent="0.2">
      <c r="A144" t="s">
        <v>319</v>
      </c>
      <c r="B144" t="s">
        <v>2600</v>
      </c>
      <c r="E144" t="s">
        <v>2601</v>
      </c>
      <c r="F144" t="s">
        <v>2602</v>
      </c>
      <c r="G144" t="s">
        <v>1944</v>
      </c>
      <c r="H144" t="s">
        <v>2305</v>
      </c>
      <c r="I144" t="s">
        <v>1937</v>
      </c>
    </row>
    <row r="145" spans="1:9" x14ac:dyDescent="0.2">
      <c r="A145" t="s">
        <v>321</v>
      </c>
      <c r="B145" t="s">
        <v>2603</v>
      </c>
      <c r="C145" t="s">
        <v>2604</v>
      </c>
      <c r="D145" t="s">
        <v>2605</v>
      </c>
      <c r="E145" t="s">
        <v>2606</v>
      </c>
      <c r="F145" t="s">
        <v>2022</v>
      </c>
      <c r="G145" t="s">
        <v>1936</v>
      </c>
      <c r="H145">
        <v>77281</v>
      </c>
      <c r="I145" t="s">
        <v>1946</v>
      </c>
    </row>
    <row r="146" spans="1:9" x14ac:dyDescent="0.2">
      <c r="A146" t="s">
        <v>323</v>
      </c>
      <c r="B146" t="s">
        <v>2607</v>
      </c>
      <c r="C146" t="s">
        <v>2608</v>
      </c>
      <c r="D146" t="s">
        <v>2609</v>
      </c>
      <c r="E146" t="s">
        <v>2610</v>
      </c>
      <c r="F146" t="s">
        <v>2611</v>
      </c>
      <c r="G146" t="s">
        <v>1936</v>
      </c>
      <c r="H146">
        <v>92668</v>
      </c>
      <c r="I146" t="s">
        <v>1937</v>
      </c>
    </row>
    <row r="147" spans="1:9" x14ac:dyDescent="0.2">
      <c r="A147" t="s">
        <v>325</v>
      </c>
      <c r="B147" t="s">
        <v>2612</v>
      </c>
      <c r="C147" t="s">
        <v>2613</v>
      </c>
      <c r="D147" t="s">
        <v>2614</v>
      </c>
      <c r="E147" t="s">
        <v>2615</v>
      </c>
      <c r="F147" t="s">
        <v>2443</v>
      </c>
      <c r="G147" t="s">
        <v>1936</v>
      </c>
      <c r="H147">
        <v>88553</v>
      </c>
      <c r="I147" t="s">
        <v>1946</v>
      </c>
    </row>
    <row r="148" spans="1:9" x14ac:dyDescent="0.2">
      <c r="A148" t="s">
        <v>327</v>
      </c>
      <c r="B148" t="s">
        <v>2616</v>
      </c>
      <c r="C148" t="s">
        <v>2617</v>
      </c>
      <c r="D148" t="s">
        <v>2618</v>
      </c>
      <c r="E148" t="s">
        <v>2619</v>
      </c>
      <c r="F148" t="s">
        <v>2620</v>
      </c>
      <c r="G148" t="s">
        <v>1936</v>
      </c>
      <c r="H148">
        <v>89714</v>
      </c>
      <c r="I148" t="s">
        <v>1946</v>
      </c>
    </row>
    <row r="149" spans="1:9" x14ac:dyDescent="0.2">
      <c r="A149" t="s">
        <v>2621</v>
      </c>
      <c r="B149" t="s">
        <v>2622</v>
      </c>
      <c r="C149" t="s">
        <v>2623</v>
      </c>
      <c r="D149" t="s">
        <v>2624</v>
      </c>
      <c r="E149" t="s">
        <v>2625</v>
      </c>
      <c r="F149" t="s">
        <v>2261</v>
      </c>
      <c r="G149" t="s">
        <v>1936</v>
      </c>
      <c r="H149">
        <v>76105</v>
      </c>
      <c r="I149" t="s">
        <v>1937</v>
      </c>
    </row>
    <row r="150" spans="1:9" x14ac:dyDescent="0.2">
      <c r="A150" t="s">
        <v>329</v>
      </c>
      <c r="B150" t="s">
        <v>2626</v>
      </c>
      <c r="C150" t="s">
        <v>2627</v>
      </c>
      <c r="D150" t="s">
        <v>2628</v>
      </c>
      <c r="E150" t="s">
        <v>2629</v>
      </c>
      <c r="F150" t="s">
        <v>2201</v>
      </c>
      <c r="G150" t="s">
        <v>1936</v>
      </c>
      <c r="H150">
        <v>84605</v>
      </c>
      <c r="I150" t="s">
        <v>1937</v>
      </c>
    </row>
    <row r="151" spans="1:9" x14ac:dyDescent="0.2">
      <c r="A151" t="s">
        <v>331</v>
      </c>
      <c r="B151" t="s">
        <v>2630</v>
      </c>
      <c r="D151" t="s">
        <v>2631</v>
      </c>
      <c r="E151" t="s">
        <v>2632</v>
      </c>
      <c r="F151" t="s">
        <v>2633</v>
      </c>
      <c r="G151" t="s">
        <v>1936</v>
      </c>
      <c r="H151">
        <v>33487</v>
      </c>
      <c r="I151" t="s">
        <v>1937</v>
      </c>
    </row>
    <row r="152" spans="1:9" x14ac:dyDescent="0.2">
      <c r="A152" t="s">
        <v>333</v>
      </c>
      <c r="B152" t="s">
        <v>2634</v>
      </c>
      <c r="C152" t="s">
        <v>2635</v>
      </c>
      <c r="D152" t="s">
        <v>2636</v>
      </c>
      <c r="E152" t="s">
        <v>2637</v>
      </c>
      <c r="F152" t="s">
        <v>2638</v>
      </c>
      <c r="G152" t="s">
        <v>1936</v>
      </c>
      <c r="H152">
        <v>24040</v>
      </c>
      <c r="I152" t="s">
        <v>1937</v>
      </c>
    </row>
    <row r="153" spans="1:9" x14ac:dyDescent="0.2">
      <c r="A153" t="s">
        <v>335</v>
      </c>
      <c r="B153" t="s">
        <v>2639</v>
      </c>
      <c r="D153" t="s">
        <v>2640</v>
      </c>
      <c r="E153" t="s">
        <v>2641</v>
      </c>
      <c r="F153" t="s">
        <v>2642</v>
      </c>
      <c r="G153" t="s">
        <v>1936</v>
      </c>
      <c r="H153">
        <v>50369</v>
      </c>
      <c r="I153" t="s">
        <v>1937</v>
      </c>
    </row>
    <row r="154" spans="1:9" x14ac:dyDescent="0.2">
      <c r="A154" t="s">
        <v>337</v>
      </c>
      <c r="B154" t="s">
        <v>2643</v>
      </c>
      <c r="C154" t="s">
        <v>2644</v>
      </c>
      <c r="D154" t="s">
        <v>2645</v>
      </c>
      <c r="E154" t="s">
        <v>2646</v>
      </c>
      <c r="F154" t="s">
        <v>2587</v>
      </c>
      <c r="G154" t="s">
        <v>1936</v>
      </c>
      <c r="H154">
        <v>96805</v>
      </c>
      <c r="I154" t="s">
        <v>1937</v>
      </c>
    </row>
    <row r="155" spans="1:9" x14ac:dyDescent="0.2">
      <c r="A155" t="s">
        <v>339</v>
      </c>
      <c r="B155" t="s">
        <v>2647</v>
      </c>
      <c r="D155" t="s">
        <v>2648</v>
      </c>
      <c r="E155" t="s">
        <v>2649</v>
      </c>
      <c r="F155" t="s">
        <v>2186</v>
      </c>
      <c r="G155" t="s">
        <v>1936</v>
      </c>
      <c r="H155">
        <v>33345</v>
      </c>
      <c r="I155" t="s">
        <v>1946</v>
      </c>
    </row>
    <row r="156" spans="1:9" x14ac:dyDescent="0.2">
      <c r="A156" t="s">
        <v>341</v>
      </c>
      <c r="B156" t="s">
        <v>2650</v>
      </c>
      <c r="C156" t="s">
        <v>2651</v>
      </c>
      <c r="D156" t="s">
        <v>2652</v>
      </c>
      <c r="E156" t="s">
        <v>2653</v>
      </c>
      <c r="F156" t="s">
        <v>2012</v>
      </c>
      <c r="G156" t="s">
        <v>1936</v>
      </c>
      <c r="H156">
        <v>19172</v>
      </c>
      <c r="I156" t="s">
        <v>1946</v>
      </c>
    </row>
    <row r="157" spans="1:9" x14ac:dyDescent="0.2">
      <c r="A157" t="s">
        <v>343</v>
      </c>
      <c r="B157" t="s">
        <v>2654</v>
      </c>
      <c r="C157" t="s">
        <v>2655</v>
      </c>
      <c r="D157" t="s">
        <v>2656</v>
      </c>
      <c r="E157" t="s">
        <v>2657</v>
      </c>
      <c r="F157" t="s">
        <v>2658</v>
      </c>
      <c r="G157" t="s">
        <v>1936</v>
      </c>
      <c r="H157">
        <v>6854</v>
      </c>
      <c r="I157" t="s">
        <v>1937</v>
      </c>
    </row>
    <row r="158" spans="1:9" x14ac:dyDescent="0.2">
      <c r="A158" t="s">
        <v>345</v>
      </c>
      <c r="B158" t="s">
        <v>2659</v>
      </c>
      <c r="C158" t="s">
        <v>2660</v>
      </c>
      <c r="D158" t="s">
        <v>2661</v>
      </c>
      <c r="E158" t="s">
        <v>2662</v>
      </c>
      <c r="F158" t="s">
        <v>2663</v>
      </c>
      <c r="G158" t="s">
        <v>1936</v>
      </c>
      <c r="H158">
        <v>76011</v>
      </c>
      <c r="I158" t="s">
        <v>1937</v>
      </c>
    </row>
    <row r="159" spans="1:9" x14ac:dyDescent="0.2">
      <c r="A159" t="s">
        <v>347</v>
      </c>
      <c r="B159" t="s">
        <v>2664</v>
      </c>
      <c r="C159" t="s">
        <v>2665</v>
      </c>
      <c r="D159" t="s">
        <v>2666</v>
      </c>
      <c r="E159" t="s">
        <v>2667</v>
      </c>
      <c r="F159" t="s">
        <v>2668</v>
      </c>
      <c r="G159" t="s">
        <v>1944</v>
      </c>
      <c r="H159" t="s">
        <v>2669</v>
      </c>
      <c r="I159" t="s">
        <v>1946</v>
      </c>
    </row>
    <row r="160" spans="1:9" x14ac:dyDescent="0.2">
      <c r="A160" t="s">
        <v>349</v>
      </c>
      <c r="B160" t="s">
        <v>2670</v>
      </c>
      <c r="D160" t="s">
        <v>2671</v>
      </c>
      <c r="E160" t="s">
        <v>2672</v>
      </c>
      <c r="F160" t="s">
        <v>2673</v>
      </c>
      <c r="G160" t="s">
        <v>1936</v>
      </c>
      <c r="H160">
        <v>37416</v>
      </c>
      <c r="I160" t="s">
        <v>1937</v>
      </c>
    </row>
    <row r="161" spans="1:9" x14ac:dyDescent="0.2">
      <c r="A161" t="s">
        <v>351</v>
      </c>
      <c r="B161" t="s">
        <v>2674</v>
      </c>
      <c r="D161" t="s">
        <v>2675</v>
      </c>
      <c r="E161" t="s">
        <v>2676</v>
      </c>
      <c r="F161" t="s">
        <v>2017</v>
      </c>
      <c r="G161" t="s">
        <v>1936</v>
      </c>
      <c r="H161">
        <v>97296</v>
      </c>
      <c r="I161" t="s">
        <v>1946</v>
      </c>
    </row>
    <row r="162" spans="1:9" x14ac:dyDescent="0.2">
      <c r="A162" t="s">
        <v>353</v>
      </c>
      <c r="B162" t="s">
        <v>2677</v>
      </c>
      <c r="C162" t="s">
        <v>2678</v>
      </c>
      <c r="D162" t="s">
        <v>2679</v>
      </c>
      <c r="E162" t="s">
        <v>2680</v>
      </c>
      <c r="F162" t="s">
        <v>2357</v>
      </c>
      <c r="G162" t="s">
        <v>1936</v>
      </c>
      <c r="H162">
        <v>73135</v>
      </c>
      <c r="I162" t="s">
        <v>1946</v>
      </c>
    </row>
    <row r="163" spans="1:9" x14ac:dyDescent="0.2">
      <c r="A163" t="s">
        <v>355</v>
      </c>
      <c r="B163" t="s">
        <v>2681</v>
      </c>
      <c r="C163" t="s">
        <v>2682</v>
      </c>
      <c r="D163" t="s">
        <v>2683</v>
      </c>
      <c r="E163" t="s">
        <v>2684</v>
      </c>
      <c r="F163" t="s">
        <v>2181</v>
      </c>
      <c r="G163" t="s">
        <v>1936</v>
      </c>
      <c r="H163">
        <v>20520</v>
      </c>
      <c r="I163" t="s">
        <v>1946</v>
      </c>
    </row>
    <row r="164" spans="1:9" x14ac:dyDescent="0.2">
      <c r="A164" t="s">
        <v>357</v>
      </c>
      <c r="B164" t="s">
        <v>2685</v>
      </c>
      <c r="C164" t="s">
        <v>2686</v>
      </c>
      <c r="D164" t="s">
        <v>2687</v>
      </c>
      <c r="E164" t="s">
        <v>2688</v>
      </c>
      <c r="F164" t="s">
        <v>2689</v>
      </c>
      <c r="G164" t="s">
        <v>1936</v>
      </c>
      <c r="H164">
        <v>27415</v>
      </c>
      <c r="I164" t="s">
        <v>1937</v>
      </c>
    </row>
    <row r="165" spans="1:9" x14ac:dyDescent="0.2">
      <c r="A165" t="s">
        <v>359</v>
      </c>
      <c r="B165" t="s">
        <v>2690</v>
      </c>
      <c r="C165" t="s">
        <v>2691</v>
      </c>
      <c r="D165" t="s">
        <v>2692</v>
      </c>
      <c r="E165" t="s">
        <v>2693</v>
      </c>
      <c r="F165" t="s">
        <v>2694</v>
      </c>
      <c r="G165" t="s">
        <v>1936</v>
      </c>
      <c r="H165">
        <v>22313</v>
      </c>
      <c r="I165" t="s">
        <v>1946</v>
      </c>
    </row>
    <row r="166" spans="1:9" x14ac:dyDescent="0.2">
      <c r="A166" t="s">
        <v>361</v>
      </c>
      <c r="B166" t="s">
        <v>2695</v>
      </c>
      <c r="C166" t="s">
        <v>2696</v>
      </c>
      <c r="D166" t="s">
        <v>2697</v>
      </c>
      <c r="E166" t="s">
        <v>2698</v>
      </c>
      <c r="F166" t="s">
        <v>2699</v>
      </c>
      <c r="G166" t="s">
        <v>1944</v>
      </c>
      <c r="H166" t="s">
        <v>2700</v>
      </c>
      <c r="I166" t="s">
        <v>1946</v>
      </c>
    </row>
    <row r="167" spans="1:9" x14ac:dyDescent="0.2">
      <c r="A167" t="s">
        <v>363</v>
      </c>
      <c r="B167" t="s">
        <v>2701</v>
      </c>
      <c r="D167" t="s">
        <v>2702</v>
      </c>
      <c r="E167" t="s">
        <v>2703</v>
      </c>
      <c r="F167" t="s">
        <v>2704</v>
      </c>
      <c r="G167" t="s">
        <v>1936</v>
      </c>
      <c r="H167">
        <v>53405</v>
      </c>
      <c r="I167" t="s">
        <v>1937</v>
      </c>
    </row>
    <row r="168" spans="1:9" x14ac:dyDescent="0.2">
      <c r="A168" t="s">
        <v>365</v>
      </c>
      <c r="B168" t="s">
        <v>2705</v>
      </c>
      <c r="D168" t="s">
        <v>2706</v>
      </c>
      <c r="E168" t="s">
        <v>2707</v>
      </c>
      <c r="F168" t="s">
        <v>2708</v>
      </c>
      <c r="G168" t="s">
        <v>1936</v>
      </c>
      <c r="H168">
        <v>34629</v>
      </c>
      <c r="I168" t="s">
        <v>1937</v>
      </c>
    </row>
    <row r="169" spans="1:9" x14ac:dyDescent="0.2">
      <c r="A169" t="s">
        <v>367</v>
      </c>
      <c r="B169" t="s">
        <v>2709</v>
      </c>
      <c r="C169" t="s">
        <v>2710</v>
      </c>
      <c r="D169" t="s">
        <v>2711</v>
      </c>
      <c r="E169" t="s">
        <v>2712</v>
      </c>
      <c r="F169" t="s">
        <v>2704</v>
      </c>
      <c r="G169" t="s">
        <v>1936</v>
      </c>
      <c r="H169">
        <v>53405</v>
      </c>
      <c r="I169" t="s">
        <v>1937</v>
      </c>
    </row>
    <row r="170" spans="1:9" x14ac:dyDescent="0.2">
      <c r="A170" t="s">
        <v>369</v>
      </c>
      <c r="B170" t="s">
        <v>2713</v>
      </c>
      <c r="D170" t="s">
        <v>2714</v>
      </c>
      <c r="E170" t="s">
        <v>2715</v>
      </c>
      <c r="F170" t="s">
        <v>2699</v>
      </c>
      <c r="G170" t="s">
        <v>1944</v>
      </c>
      <c r="H170" t="s">
        <v>2700</v>
      </c>
      <c r="I170" t="s">
        <v>1946</v>
      </c>
    </row>
    <row r="171" spans="1:9" x14ac:dyDescent="0.2">
      <c r="A171" t="s">
        <v>371</v>
      </c>
      <c r="B171" t="s">
        <v>2716</v>
      </c>
      <c r="C171" t="s">
        <v>2717</v>
      </c>
      <c r="D171" t="s">
        <v>2718</v>
      </c>
      <c r="E171" t="s">
        <v>2719</v>
      </c>
      <c r="F171" t="s">
        <v>2720</v>
      </c>
      <c r="G171" t="s">
        <v>1944</v>
      </c>
      <c r="H171" t="s">
        <v>2721</v>
      </c>
      <c r="I171" t="s">
        <v>1946</v>
      </c>
    </row>
    <row r="172" spans="1:9" x14ac:dyDescent="0.2">
      <c r="A172" t="s">
        <v>373</v>
      </c>
      <c r="B172" t="s">
        <v>2722</v>
      </c>
      <c r="C172" t="s">
        <v>2723</v>
      </c>
      <c r="E172" t="s">
        <v>2724</v>
      </c>
      <c r="F172" t="s">
        <v>2725</v>
      </c>
      <c r="G172" t="s">
        <v>2111</v>
      </c>
      <c r="H172" t="s">
        <v>2726</v>
      </c>
      <c r="I172" t="s">
        <v>1946</v>
      </c>
    </row>
    <row r="173" spans="1:9" x14ac:dyDescent="0.2">
      <c r="A173" t="s">
        <v>375</v>
      </c>
      <c r="B173" t="s">
        <v>2727</v>
      </c>
      <c r="C173" t="s">
        <v>2728</v>
      </c>
      <c r="D173" t="s">
        <v>2729</v>
      </c>
      <c r="E173" t="s">
        <v>2730</v>
      </c>
      <c r="F173" t="s">
        <v>2215</v>
      </c>
      <c r="G173" t="s">
        <v>1936</v>
      </c>
      <c r="H173">
        <v>33686</v>
      </c>
      <c r="I173" t="s">
        <v>1937</v>
      </c>
    </row>
    <row r="174" spans="1:9" x14ac:dyDescent="0.2">
      <c r="A174" t="s">
        <v>377</v>
      </c>
      <c r="B174" t="s">
        <v>2731</v>
      </c>
      <c r="C174" t="s">
        <v>2732</v>
      </c>
      <c r="E174" t="s">
        <v>2733</v>
      </c>
      <c r="F174" t="s">
        <v>2734</v>
      </c>
      <c r="G174" t="s">
        <v>1944</v>
      </c>
      <c r="H174" t="s">
        <v>2407</v>
      </c>
      <c r="I174" t="s">
        <v>1946</v>
      </c>
    </row>
    <row r="175" spans="1:9" x14ac:dyDescent="0.2">
      <c r="A175" t="s">
        <v>379</v>
      </c>
      <c r="B175" t="s">
        <v>2735</v>
      </c>
      <c r="C175" t="s">
        <v>2736</v>
      </c>
      <c r="D175" t="s">
        <v>2737</v>
      </c>
      <c r="E175" t="s">
        <v>2738</v>
      </c>
      <c r="F175" t="s">
        <v>2739</v>
      </c>
      <c r="G175" t="s">
        <v>1936</v>
      </c>
      <c r="H175">
        <v>36195</v>
      </c>
      <c r="I175" t="s">
        <v>1946</v>
      </c>
    </row>
    <row r="176" spans="1:9" x14ac:dyDescent="0.2">
      <c r="A176" t="s">
        <v>381</v>
      </c>
      <c r="B176" t="s">
        <v>2740</v>
      </c>
      <c r="D176" t="s">
        <v>2741</v>
      </c>
      <c r="E176" t="s">
        <v>2742</v>
      </c>
      <c r="F176" t="s">
        <v>2743</v>
      </c>
      <c r="G176" t="s">
        <v>1936</v>
      </c>
      <c r="H176">
        <v>89436</v>
      </c>
      <c r="I176" t="s">
        <v>1937</v>
      </c>
    </row>
    <row r="177" spans="1:9" x14ac:dyDescent="0.2">
      <c r="A177" t="s">
        <v>383</v>
      </c>
      <c r="B177" t="s">
        <v>2744</v>
      </c>
      <c r="C177" t="s">
        <v>2745</v>
      </c>
      <c r="D177" t="s">
        <v>2746</v>
      </c>
      <c r="E177" t="s">
        <v>2747</v>
      </c>
      <c r="F177" t="s">
        <v>2748</v>
      </c>
      <c r="G177" t="s">
        <v>1936</v>
      </c>
      <c r="H177">
        <v>31205</v>
      </c>
      <c r="I177" t="s">
        <v>1937</v>
      </c>
    </row>
    <row r="178" spans="1:9" x14ac:dyDescent="0.2">
      <c r="A178" t="s">
        <v>385</v>
      </c>
      <c r="B178" t="s">
        <v>2749</v>
      </c>
      <c r="C178" t="s">
        <v>2750</v>
      </c>
      <c r="D178" t="s">
        <v>2751</v>
      </c>
      <c r="E178" t="s">
        <v>2752</v>
      </c>
      <c r="F178" t="s">
        <v>2753</v>
      </c>
      <c r="G178" t="s">
        <v>1936</v>
      </c>
      <c r="H178">
        <v>90605</v>
      </c>
      <c r="I178" t="s">
        <v>1937</v>
      </c>
    </row>
    <row r="179" spans="1:9" x14ac:dyDescent="0.2">
      <c r="A179" t="s">
        <v>387</v>
      </c>
      <c r="B179" t="s">
        <v>2754</v>
      </c>
      <c r="C179" t="s">
        <v>2755</v>
      </c>
      <c r="E179" t="s">
        <v>2756</v>
      </c>
      <c r="F179" t="s">
        <v>2757</v>
      </c>
      <c r="G179" t="s">
        <v>1936</v>
      </c>
      <c r="H179">
        <v>37605</v>
      </c>
      <c r="I179" t="s">
        <v>1937</v>
      </c>
    </row>
    <row r="180" spans="1:9" x14ac:dyDescent="0.2">
      <c r="A180" t="s">
        <v>389</v>
      </c>
      <c r="B180" t="s">
        <v>2758</v>
      </c>
      <c r="C180" t="s">
        <v>2759</v>
      </c>
      <c r="D180" t="s">
        <v>2760</v>
      </c>
      <c r="E180" t="s">
        <v>2761</v>
      </c>
      <c r="F180" t="s">
        <v>2158</v>
      </c>
      <c r="G180" t="s">
        <v>1936</v>
      </c>
      <c r="H180">
        <v>14614</v>
      </c>
      <c r="I180" t="s">
        <v>1946</v>
      </c>
    </row>
    <row r="181" spans="1:9" x14ac:dyDescent="0.2">
      <c r="A181" t="s">
        <v>391</v>
      </c>
      <c r="B181" t="s">
        <v>2762</v>
      </c>
      <c r="D181" t="s">
        <v>2763</v>
      </c>
      <c r="E181" t="s">
        <v>2764</v>
      </c>
      <c r="F181" t="s">
        <v>2765</v>
      </c>
      <c r="G181" t="s">
        <v>1944</v>
      </c>
      <c r="H181" t="s">
        <v>2766</v>
      </c>
      <c r="I181" t="s">
        <v>1946</v>
      </c>
    </row>
    <row r="182" spans="1:9" x14ac:dyDescent="0.2">
      <c r="A182" t="s">
        <v>393</v>
      </c>
      <c r="B182" t="s">
        <v>2767</v>
      </c>
      <c r="C182" t="s">
        <v>2768</v>
      </c>
      <c r="D182" t="s">
        <v>2769</v>
      </c>
      <c r="E182" t="s">
        <v>2770</v>
      </c>
      <c r="F182" t="s">
        <v>2771</v>
      </c>
      <c r="G182" t="s">
        <v>1936</v>
      </c>
      <c r="H182">
        <v>11254</v>
      </c>
      <c r="I182" t="s">
        <v>1946</v>
      </c>
    </row>
    <row r="183" spans="1:9" x14ac:dyDescent="0.2">
      <c r="A183" t="s">
        <v>2772</v>
      </c>
      <c r="B183" t="s">
        <v>2773</v>
      </c>
      <c r="C183" t="s">
        <v>2774</v>
      </c>
      <c r="D183" t="s">
        <v>2775</v>
      </c>
      <c r="E183" t="s">
        <v>2776</v>
      </c>
      <c r="F183" t="s">
        <v>1957</v>
      </c>
      <c r="G183" t="s">
        <v>1936</v>
      </c>
      <c r="H183">
        <v>1114</v>
      </c>
      <c r="I183" t="s">
        <v>1946</v>
      </c>
    </row>
    <row r="184" spans="1:9" x14ac:dyDescent="0.2">
      <c r="A184" t="s">
        <v>395</v>
      </c>
      <c r="B184" t="s">
        <v>2777</v>
      </c>
      <c r="C184" t="s">
        <v>2778</v>
      </c>
      <c r="D184" t="s">
        <v>2779</v>
      </c>
      <c r="E184" t="s">
        <v>2780</v>
      </c>
      <c r="F184" t="s">
        <v>2781</v>
      </c>
      <c r="G184" t="s">
        <v>1936</v>
      </c>
      <c r="H184">
        <v>22908</v>
      </c>
      <c r="I184" t="s">
        <v>1946</v>
      </c>
    </row>
    <row r="185" spans="1:9" x14ac:dyDescent="0.2">
      <c r="A185" t="s">
        <v>397</v>
      </c>
      <c r="B185" t="s">
        <v>2782</v>
      </c>
      <c r="C185" t="s">
        <v>2783</v>
      </c>
      <c r="D185" t="s">
        <v>2784</v>
      </c>
      <c r="E185" t="s">
        <v>2785</v>
      </c>
      <c r="F185" t="s">
        <v>2786</v>
      </c>
      <c r="G185" t="s">
        <v>1936</v>
      </c>
      <c r="H185">
        <v>75044</v>
      </c>
      <c r="I185" t="s">
        <v>1946</v>
      </c>
    </row>
    <row r="186" spans="1:9" x14ac:dyDescent="0.2">
      <c r="A186" t="s">
        <v>399</v>
      </c>
      <c r="B186" t="s">
        <v>2787</v>
      </c>
      <c r="C186" t="s">
        <v>2788</v>
      </c>
      <c r="D186" t="s">
        <v>2789</v>
      </c>
      <c r="E186" t="s">
        <v>2790</v>
      </c>
      <c r="F186" t="s">
        <v>2132</v>
      </c>
      <c r="G186" t="s">
        <v>1936</v>
      </c>
      <c r="H186">
        <v>55448</v>
      </c>
      <c r="I186" t="s">
        <v>1946</v>
      </c>
    </row>
    <row r="187" spans="1:9" x14ac:dyDescent="0.2">
      <c r="A187" t="s">
        <v>401</v>
      </c>
      <c r="B187" t="s">
        <v>2791</v>
      </c>
      <c r="C187" t="s">
        <v>2792</v>
      </c>
      <c r="D187" t="s">
        <v>2793</v>
      </c>
      <c r="E187" t="s">
        <v>2794</v>
      </c>
      <c r="F187" t="s">
        <v>2795</v>
      </c>
      <c r="G187" t="s">
        <v>1936</v>
      </c>
      <c r="H187">
        <v>48919</v>
      </c>
      <c r="I187" t="s">
        <v>1937</v>
      </c>
    </row>
    <row r="188" spans="1:9" x14ac:dyDescent="0.2">
      <c r="A188" t="s">
        <v>403</v>
      </c>
      <c r="B188" t="s">
        <v>2796</v>
      </c>
      <c r="C188" t="s">
        <v>2797</v>
      </c>
      <c r="D188" t="s">
        <v>2798</v>
      </c>
      <c r="E188" t="s">
        <v>2799</v>
      </c>
      <c r="F188" t="s">
        <v>2105</v>
      </c>
      <c r="G188" t="s">
        <v>1936</v>
      </c>
      <c r="H188">
        <v>58207</v>
      </c>
      <c r="I188" t="s">
        <v>1946</v>
      </c>
    </row>
    <row r="189" spans="1:9" x14ac:dyDescent="0.2">
      <c r="A189" t="s">
        <v>405</v>
      </c>
      <c r="B189" t="s">
        <v>2800</v>
      </c>
      <c r="C189" t="s">
        <v>2801</v>
      </c>
      <c r="E189" t="s">
        <v>2802</v>
      </c>
      <c r="F189" t="s">
        <v>2496</v>
      </c>
      <c r="G189" t="s">
        <v>1936</v>
      </c>
      <c r="H189">
        <v>99522</v>
      </c>
      <c r="I189" t="s">
        <v>1937</v>
      </c>
    </row>
    <row r="190" spans="1:9" x14ac:dyDescent="0.2">
      <c r="A190" t="s">
        <v>407</v>
      </c>
      <c r="B190" t="s">
        <v>2803</v>
      </c>
      <c r="C190" t="s">
        <v>2804</v>
      </c>
      <c r="D190" t="s">
        <v>2805</v>
      </c>
      <c r="E190" t="s">
        <v>2806</v>
      </c>
      <c r="F190" t="s">
        <v>2357</v>
      </c>
      <c r="G190" t="s">
        <v>1936</v>
      </c>
      <c r="H190">
        <v>73129</v>
      </c>
      <c r="I190" t="s">
        <v>1937</v>
      </c>
    </row>
    <row r="191" spans="1:9" x14ac:dyDescent="0.2">
      <c r="A191" t="s">
        <v>409</v>
      </c>
      <c r="B191" t="s">
        <v>2807</v>
      </c>
      <c r="C191" t="s">
        <v>2808</v>
      </c>
      <c r="D191" t="s">
        <v>2809</v>
      </c>
      <c r="E191" t="s">
        <v>2810</v>
      </c>
      <c r="F191" t="s">
        <v>2811</v>
      </c>
      <c r="G191" t="s">
        <v>1936</v>
      </c>
      <c r="H191">
        <v>74103</v>
      </c>
      <c r="I191" t="s">
        <v>1937</v>
      </c>
    </row>
    <row r="192" spans="1:9" x14ac:dyDescent="0.2">
      <c r="A192" t="s">
        <v>411</v>
      </c>
      <c r="B192" t="s">
        <v>2812</v>
      </c>
      <c r="C192" t="s">
        <v>2813</v>
      </c>
      <c r="D192" t="s">
        <v>2814</v>
      </c>
      <c r="E192" t="s">
        <v>2815</v>
      </c>
      <c r="F192" t="s">
        <v>2816</v>
      </c>
      <c r="G192" t="s">
        <v>1936</v>
      </c>
      <c r="H192">
        <v>48211</v>
      </c>
      <c r="I192" t="s">
        <v>1937</v>
      </c>
    </row>
    <row r="193" spans="1:9" x14ac:dyDescent="0.2">
      <c r="A193" t="s">
        <v>413</v>
      </c>
      <c r="B193" t="s">
        <v>2817</v>
      </c>
      <c r="C193" t="s">
        <v>2818</v>
      </c>
      <c r="D193" t="s">
        <v>2819</v>
      </c>
      <c r="E193" t="s">
        <v>2820</v>
      </c>
      <c r="F193" t="s">
        <v>2181</v>
      </c>
      <c r="G193" t="s">
        <v>1936</v>
      </c>
      <c r="H193">
        <v>20436</v>
      </c>
      <c r="I193" t="s">
        <v>1937</v>
      </c>
    </row>
    <row r="194" spans="1:9" x14ac:dyDescent="0.2">
      <c r="A194" t="s">
        <v>415</v>
      </c>
      <c r="B194" t="s">
        <v>2821</v>
      </c>
      <c r="C194" t="s">
        <v>2822</v>
      </c>
      <c r="D194" t="s">
        <v>2823</v>
      </c>
      <c r="E194" t="s">
        <v>2824</v>
      </c>
      <c r="F194" t="s">
        <v>2825</v>
      </c>
      <c r="G194" t="s">
        <v>1944</v>
      </c>
      <c r="H194" t="s">
        <v>2826</v>
      </c>
      <c r="I194" t="s">
        <v>1937</v>
      </c>
    </row>
    <row r="195" spans="1:9" x14ac:dyDescent="0.2">
      <c r="A195" t="s">
        <v>417</v>
      </c>
      <c r="B195" t="s">
        <v>2827</v>
      </c>
      <c r="D195" t="s">
        <v>2828</v>
      </c>
      <c r="E195" t="s">
        <v>2829</v>
      </c>
      <c r="F195" t="s">
        <v>2830</v>
      </c>
      <c r="G195" t="s">
        <v>1936</v>
      </c>
      <c r="H195">
        <v>85215</v>
      </c>
      <c r="I195" t="s">
        <v>1946</v>
      </c>
    </row>
    <row r="196" spans="1:9" x14ac:dyDescent="0.2">
      <c r="A196" t="s">
        <v>419</v>
      </c>
      <c r="B196" t="s">
        <v>2831</v>
      </c>
      <c r="C196" t="s">
        <v>2832</v>
      </c>
      <c r="D196" t="s">
        <v>2833</v>
      </c>
      <c r="E196" t="s">
        <v>2834</v>
      </c>
      <c r="F196" t="s">
        <v>2835</v>
      </c>
      <c r="G196" t="s">
        <v>1936</v>
      </c>
      <c r="H196">
        <v>44485</v>
      </c>
      <c r="I196" t="s">
        <v>1946</v>
      </c>
    </row>
    <row r="197" spans="1:9" x14ac:dyDescent="0.2">
      <c r="A197" t="s">
        <v>421</v>
      </c>
      <c r="B197" t="s">
        <v>2836</v>
      </c>
      <c r="C197" t="s">
        <v>2837</v>
      </c>
      <c r="D197" t="s">
        <v>2838</v>
      </c>
      <c r="E197" t="s">
        <v>2839</v>
      </c>
      <c r="F197" t="s">
        <v>2840</v>
      </c>
      <c r="G197" t="s">
        <v>1936</v>
      </c>
      <c r="H197">
        <v>38150</v>
      </c>
      <c r="I197" t="s">
        <v>1946</v>
      </c>
    </row>
    <row r="198" spans="1:9" x14ac:dyDescent="0.2">
      <c r="A198" t="s">
        <v>423</v>
      </c>
      <c r="B198" t="s">
        <v>2841</v>
      </c>
      <c r="C198" t="s">
        <v>2842</v>
      </c>
      <c r="E198" t="s">
        <v>2843</v>
      </c>
      <c r="F198" t="s">
        <v>2181</v>
      </c>
      <c r="G198" t="s">
        <v>1936</v>
      </c>
      <c r="H198">
        <v>20535</v>
      </c>
      <c r="I198" t="s">
        <v>1946</v>
      </c>
    </row>
    <row r="199" spans="1:9" x14ac:dyDescent="0.2">
      <c r="A199" t="s">
        <v>2844</v>
      </c>
      <c r="B199" t="s">
        <v>2845</v>
      </c>
      <c r="C199" t="s">
        <v>2846</v>
      </c>
      <c r="D199" t="s">
        <v>2847</v>
      </c>
      <c r="E199" t="s">
        <v>2848</v>
      </c>
      <c r="F199" t="s">
        <v>2849</v>
      </c>
      <c r="G199" t="s">
        <v>1944</v>
      </c>
      <c r="H199" t="s">
        <v>2850</v>
      </c>
      <c r="I199" t="s">
        <v>1937</v>
      </c>
    </row>
    <row r="200" spans="1:9" x14ac:dyDescent="0.2">
      <c r="A200" t="s">
        <v>2851</v>
      </c>
      <c r="B200" t="s">
        <v>2852</v>
      </c>
      <c r="C200" t="s">
        <v>2853</v>
      </c>
      <c r="D200" t="s">
        <v>2854</v>
      </c>
      <c r="E200" t="s">
        <v>2855</v>
      </c>
      <c r="F200" t="s">
        <v>2856</v>
      </c>
      <c r="G200" t="s">
        <v>1936</v>
      </c>
      <c r="H200">
        <v>33064</v>
      </c>
      <c r="I200" t="s">
        <v>1946</v>
      </c>
    </row>
    <row r="201" spans="1:9" x14ac:dyDescent="0.2">
      <c r="A201" t="s">
        <v>2857</v>
      </c>
      <c r="B201" t="s">
        <v>2858</v>
      </c>
      <c r="C201" t="s">
        <v>2859</v>
      </c>
      <c r="D201" t="s">
        <v>2860</v>
      </c>
      <c r="E201" t="s">
        <v>2861</v>
      </c>
      <c r="F201" t="s">
        <v>2247</v>
      </c>
      <c r="G201" t="s">
        <v>1936</v>
      </c>
      <c r="H201">
        <v>60604</v>
      </c>
      <c r="I201" t="s">
        <v>1946</v>
      </c>
    </row>
    <row r="202" spans="1:9" x14ac:dyDescent="0.2">
      <c r="A202" t="s">
        <v>2862</v>
      </c>
      <c r="B202" t="s">
        <v>2863</v>
      </c>
      <c r="C202" t="s">
        <v>2864</v>
      </c>
      <c r="D202" t="s">
        <v>2865</v>
      </c>
      <c r="E202" t="s">
        <v>2866</v>
      </c>
      <c r="F202" t="s">
        <v>2867</v>
      </c>
      <c r="G202" t="s">
        <v>2111</v>
      </c>
      <c r="H202" t="s">
        <v>2868</v>
      </c>
      <c r="I202" t="s">
        <v>1946</v>
      </c>
    </row>
    <row r="203" spans="1:9" x14ac:dyDescent="0.2">
      <c r="A203" t="s">
        <v>425</v>
      </c>
      <c r="B203" t="s">
        <v>2869</v>
      </c>
      <c r="D203" t="s">
        <v>2870</v>
      </c>
      <c r="E203" t="s">
        <v>2871</v>
      </c>
      <c r="F203" t="s">
        <v>2149</v>
      </c>
      <c r="G203" t="s">
        <v>1936</v>
      </c>
      <c r="H203">
        <v>84409</v>
      </c>
      <c r="I203" t="s">
        <v>1946</v>
      </c>
    </row>
    <row r="204" spans="1:9" x14ac:dyDescent="0.2">
      <c r="A204" t="s">
        <v>427</v>
      </c>
      <c r="B204" t="s">
        <v>2872</v>
      </c>
      <c r="C204" t="s">
        <v>2873</v>
      </c>
      <c r="D204" t="s">
        <v>2874</v>
      </c>
      <c r="E204" t="s">
        <v>2875</v>
      </c>
      <c r="F204" t="s">
        <v>2876</v>
      </c>
      <c r="G204" t="s">
        <v>1936</v>
      </c>
      <c r="H204">
        <v>12205</v>
      </c>
      <c r="I204" t="s">
        <v>1937</v>
      </c>
    </row>
    <row r="205" spans="1:9" x14ac:dyDescent="0.2">
      <c r="A205" t="s">
        <v>429</v>
      </c>
      <c r="B205" t="s">
        <v>2877</v>
      </c>
      <c r="C205" t="s">
        <v>2878</v>
      </c>
      <c r="D205" t="s">
        <v>2879</v>
      </c>
      <c r="E205" t="s">
        <v>2880</v>
      </c>
      <c r="F205" t="s">
        <v>2881</v>
      </c>
      <c r="G205" t="s">
        <v>1936</v>
      </c>
      <c r="H205">
        <v>29305</v>
      </c>
      <c r="I205" t="s">
        <v>1946</v>
      </c>
    </row>
    <row r="206" spans="1:9" x14ac:dyDescent="0.2">
      <c r="A206" t="s">
        <v>431</v>
      </c>
      <c r="B206" t="s">
        <v>2882</v>
      </c>
      <c r="D206" t="s">
        <v>2883</v>
      </c>
      <c r="E206" t="s">
        <v>2884</v>
      </c>
      <c r="F206" t="s">
        <v>2885</v>
      </c>
      <c r="G206" t="s">
        <v>1936</v>
      </c>
      <c r="H206">
        <v>10310</v>
      </c>
      <c r="I206" t="s">
        <v>1946</v>
      </c>
    </row>
    <row r="207" spans="1:9" x14ac:dyDescent="0.2">
      <c r="A207" t="s">
        <v>433</v>
      </c>
      <c r="B207" t="s">
        <v>2886</v>
      </c>
      <c r="D207" t="s">
        <v>2887</v>
      </c>
      <c r="E207" t="s">
        <v>2888</v>
      </c>
      <c r="F207" t="s">
        <v>2181</v>
      </c>
      <c r="G207" t="s">
        <v>1936</v>
      </c>
      <c r="H207">
        <v>20337</v>
      </c>
      <c r="I207" t="s">
        <v>1937</v>
      </c>
    </row>
    <row r="208" spans="1:9" x14ac:dyDescent="0.2">
      <c r="A208" t="s">
        <v>435</v>
      </c>
      <c r="B208" t="s">
        <v>2889</v>
      </c>
      <c r="C208" t="s">
        <v>2890</v>
      </c>
      <c r="E208" t="s">
        <v>2891</v>
      </c>
      <c r="F208" t="s">
        <v>2295</v>
      </c>
      <c r="G208" t="s">
        <v>1936</v>
      </c>
      <c r="H208">
        <v>28225</v>
      </c>
      <c r="I208" t="s">
        <v>1946</v>
      </c>
    </row>
    <row r="209" spans="1:9" x14ac:dyDescent="0.2">
      <c r="A209" t="s">
        <v>437</v>
      </c>
      <c r="B209" t="s">
        <v>2892</v>
      </c>
      <c r="C209" t="s">
        <v>2893</v>
      </c>
      <c r="D209" t="s">
        <v>2894</v>
      </c>
      <c r="E209" t="s">
        <v>2895</v>
      </c>
      <c r="F209" t="s">
        <v>2896</v>
      </c>
      <c r="G209" t="s">
        <v>1936</v>
      </c>
      <c r="H209">
        <v>79491</v>
      </c>
      <c r="I209" t="s">
        <v>1937</v>
      </c>
    </row>
    <row r="210" spans="1:9" x14ac:dyDescent="0.2">
      <c r="A210" t="s">
        <v>439</v>
      </c>
      <c r="B210" t="s">
        <v>2897</v>
      </c>
      <c r="C210" t="s">
        <v>2898</v>
      </c>
      <c r="D210" t="s">
        <v>2899</v>
      </c>
      <c r="E210" t="s">
        <v>2900</v>
      </c>
      <c r="F210" t="s">
        <v>2901</v>
      </c>
      <c r="G210" t="s">
        <v>1944</v>
      </c>
      <c r="H210" t="s">
        <v>2902</v>
      </c>
      <c r="I210" t="s">
        <v>1937</v>
      </c>
    </row>
    <row r="211" spans="1:9" x14ac:dyDescent="0.2">
      <c r="A211" t="s">
        <v>441</v>
      </c>
      <c r="B211" t="s">
        <v>2903</v>
      </c>
      <c r="C211" t="s">
        <v>2904</v>
      </c>
      <c r="D211" t="s">
        <v>2905</v>
      </c>
      <c r="E211" t="s">
        <v>2906</v>
      </c>
      <c r="F211" t="s">
        <v>2907</v>
      </c>
      <c r="G211" t="s">
        <v>2111</v>
      </c>
      <c r="H211" t="s">
        <v>2908</v>
      </c>
      <c r="I211" t="s">
        <v>1946</v>
      </c>
    </row>
    <row r="212" spans="1:9" x14ac:dyDescent="0.2">
      <c r="A212" t="s">
        <v>443</v>
      </c>
      <c r="B212" t="s">
        <v>2909</v>
      </c>
      <c r="C212" t="s">
        <v>2910</v>
      </c>
      <c r="D212" t="s">
        <v>2911</v>
      </c>
      <c r="E212" t="s">
        <v>2912</v>
      </c>
      <c r="F212" t="s">
        <v>2781</v>
      </c>
      <c r="G212" t="s">
        <v>1936</v>
      </c>
      <c r="H212">
        <v>22908</v>
      </c>
      <c r="I212" t="s">
        <v>1937</v>
      </c>
    </row>
    <row r="213" spans="1:9" x14ac:dyDescent="0.2">
      <c r="A213" t="s">
        <v>445</v>
      </c>
      <c r="B213" t="s">
        <v>2913</v>
      </c>
      <c r="C213" t="s">
        <v>2914</v>
      </c>
      <c r="E213" t="s">
        <v>2915</v>
      </c>
      <c r="F213" t="s">
        <v>2032</v>
      </c>
      <c r="G213" t="s">
        <v>1936</v>
      </c>
      <c r="H213">
        <v>10105</v>
      </c>
      <c r="I213" t="s">
        <v>1946</v>
      </c>
    </row>
    <row r="214" spans="1:9" x14ac:dyDescent="0.2">
      <c r="A214" t="s">
        <v>447</v>
      </c>
      <c r="B214" t="s">
        <v>2916</v>
      </c>
      <c r="C214" t="s">
        <v>2917</v>
      </c>
      <c r="D214" t="s">
        <v>2918</v>
      </c>
      <c r="E214" t="s">
        <v>2919</v>
      </c>
      <c r="F214" t="s">
        <v>2638</v>
      </c>
      <c r="G214" t="s">
        <v>1936</v>
      </c>
      <c r="H214">
        <v>24009</v>
      </c>
      <c r="I214" t="s">
        <v>1937</v>
      </c>
    </row>
    <row r="215" spans="1:9" x14ac:dyDescent="0.2">
      <c r="A215" t="s">
        <v>449</v>
      </c>
      <c r="B215" t="s">
        <v>2920</v>
      </c>
      <c r="C215" t="s">
        <v>2921</v>
      </c>
      <c r="D215" t="s">
        <v>2922</v>
      </c>
      <c r="E215" t="s">
        <v>2923</v>
      </c>
      <c r="F215" t="s">
        <v>2032</v>
      </c>
      <c r="G215" t="s">
        <v>1936</v>
      </c>
      <c r="H215">
        <v>10009</v>
      </c>
      <c r="I215" t="s">
        <v>1946</v>
      </c>
    </row>
    <row r="216" spans="1:9" x14ac:dyDescent="0.2">
      <c r="A216" t="s">
        <v>451</v>
      </c>
      <c r="B216" t="s">
        <v>2924</v>
      </c>
      <c r="C216" t="s">
        <v>2925</v>
      </c>
      <c r="D216" t="s">
        <v>2926</v>
      </c>
      <c r="E216" t="s">
        <v>2927</v>
      </c>
      <c r="F216" t="s">
        <v>2928</v>
      </c>
      <c r="G216" t="s">
        <v>1944</v>
      </c>
      <c r="H216" t="s">
        <v>2078</v>
      </c>
      <c r="I216" t="s">
        <v>1946</v>
      </c>
    </row>
    <row r="217" spans="1:9" x14ac:dyDescent="0.2">
      <c r="A217" t="s">
        <v>453</v>
      </c>
      <c r="B217" t="s">
        <v>2929</v>
      </c>
      <c r="C217" t="s">
        <v>2930</v>
      </c>
      <c r="D217" t="s">
        <v>2931</v>
      </c>
      <c r="E217" t="s">
        <v>2932</v>
      </c>
      <c r="F217" t="s">
        <v>2933</v>
      </c>
      <c r="G217" t="s">
        <v>1936</v>
      </c>
      <c r="H217">
        <v>84120</v>
      </c>
      <c r="I217" t="s">
        <v>1946</v>
      </c>
    </row>
    <row r="218" spans="1:9" x14ac:dyDescent="0.2">
      <c r="A218" t="s">
        <v>455</v>
      </c>
      <c r="B218" t="s">
        <v>2934</v>
      </c>
      <c r="C218" t="s">
        <v>2935</v>
      </c>
      <c r="D218" t="s">
        <v>2936</v>
      </c>
      <c r="E218" t="s">
        <v>2937</v>
      </c>
      <c r="F218" t="s">
        <v>2206</v>
      </c>
      <c r="G218" t="s">
        <v>1936</v>
      </c>
      <c r="H218">
        <v>43635</v>
      </c>
      <c r="I218" t="s">
        <v>1937</v>
      </c>
    </row>
    <row r="219" spans="1:9" x14ac:dyDescent="0.2">
      <c r="A219" t="s">
        <v>457</v>
      </c>
      <c r="B219" t="s">
        <v>2938</v>
      </c>
      <c r="C219" t="s">
        <v>2939</v>
      </c>
      <c r="D219" t="s">
        <v>2940</v>
      </c>
      <c r="E219" t="s">
        <v>2941</v>
      </c>
      <c r="F219" t="s">
        <v>2942</v>
      </c>
      <c r="G219" t="s">
        <v>1936</v>
      </c>
      <c r="H219">
        <v>91131</v>
      </c>
      <c r="I219" t="s">
        <v>1946</v>
      </c>
    </row>
    <row r="220" spans="1:9" x14ac:dyDescent="0.2">
      <c r="A220" t="s">
        <v>459</v>
      </c>
      <c r="B220" t="s">
        <v>2943</v>
      </c>
      <c r="C220" t="s">
        <v>2944</v>
      </c>
      <c r="D220" t="s">
        <v>2945</v>
      </c>
      <c r="E220" t="s">
        <v>2946</v>
      </c>
      <c r="F220" t="s">
        <v>2947</v>
      </c>
      <c r="G220" t="s">
        <v>1944</v>
      </c>
      <c r="H220" t="s">
        <v>2288</v>
      </c>
      <c r="I220" t="s">
        <v>1937</v>
      </c>
    </row>
    <row r="221" spans="1:9" x14ac:dyDescent="0.2">
      <c r="A221" t="s">
        <v>461</v>
      </c>
      <c r="B221" t="s">
        <v>2948</v>
      </c>
      <c r="C221" t="s">
        <v>2949</v>
      </c>
      <c r="D221" t="s">
        <v>2950</v>
      </c>
      <c r="E221" t="s">
        <v>2951</v>
      </c>
      <c r="F221" t="s">
        <v>2952</v>
      </c>
      <c r="G221" t="s">
        <v>1936</v>
      </c>
      <c r="H221">
        <v>64082</v>
      </c>
      <c r="I221" t="s">
        <v>1946</v>
      </c>
    </row>
    <row r="222" spans="1:9" x14ac:dyDescent="0.2">
      <c r="A222" t="s">
        <v>2953</v>
      </c>
      <c r="B222" t="s">
        <v>2954</v>
      </c>
      <c r="C222" t="s">
        <v>2955</v>
      </c>
      <c r="D222" t="s">
        <v>2956</v>
      </c>
      <c r="E222" t="s">
        <v>2957</v>
      </c>
      <c r="F222" t="s">
        <v>2261</v>
      </c>
      <c r="G222" t="s">
        <v>1936</v>
      </c>
      <c r="H222">
        <v>76121</v>
      </c>
      <c r="I222" t="s">
        <v>1946</v>
      </c>
    </row>
    <row r="223" spans="1:9" x14ac:dyDescent="0.2">
      <c r="A223" t="s">
        <v>463</v>
      </c>
      <c r="B223" t="s">
        <v>2958</v>
      </c>
      <c r="C223" t="s">
        <v>2959</v>
      </c>
      <c r="D223" t="s">
        <v>2960</v>
      </c>
      <c r="E223" t="s">
        <v>2961</v>
      </c>
      <c r="F223" t="s">
        <v>2962</v>
      </c>
      <c r="G223" t="s">
        <v>1936</v>
      </c>
      <c r="H223">
        <v>92619</v>
      </c>
      <c r="I223" t="s">
        <v>1937</v>
      </c>
    </row>
    <row r="224" spans="1:9" x14ac:dyDescent="0.2">
      <c r="A224" t="s">
        <v>465</v>
      </c>
      <c r="B224" t="s">
        <v>2963</v>
      </c>
      <c r="C224" t="s">
        <v>2964</v>
      </c>
      <c r="D224" t="s">
        <v>2965</v>
      </c>
      <c r="E224" t="s">
        <v>2966</v>
      </c>
      <c r="F224" t="s">
        <v>2967</v>
      </c>
      <c r="G224" t="s">
        <v>1936</v>
      </c>
      <c r="H224">
        <v>11854</v>
      </c>
      <c r="I224" t="s">
        <v>1946</v>
      </c>
    </row>
    <row r="225" spans="1:9" x14ac:dyDescent="0.2">
      <c r="A225" t="s">
        <v>467</v>
      </c>
      <c r="B225" t="s">
        <v>2968</v>
      </c>
      <c r="D225" t="s">
        <v>2969</v>
      </c>
      <c r="E225" t="s">
        <v>2970</v>
      </c>
      <c r="F225" t="s">
        <v>2181</v>
      </c>
      <c r="G225" t="s">
        <v>1936</v>
      </c>
      <c r="H225">
        <v>20546</v>
      </c>
      <c r="I225" t="s">
        <v>1937</v>
      </c>
    </row>
    <row r="226" spans="1:9" x14ac:dyDescent="0.2">
      <c r="A226" t="s">
        <v>469</v>
      </c>
      <c r="B226" t="s">
        <v>2971</v>
      </c>
      <c r="C226" t="s">
        <v>2972</v>
      </c>
      <c r="D226" t="s">
        <v>2973</v>
      </c>
      <c r="E226" t="s">
        <v>2974</v>
      </c>
      <c r="F226" t="s">
        <v>2032</v>
      </c>
      <c r="G226" t="s">
        <v>1936</v>
      </c>
      <c r="H226">
        <v>10060</v>
      </c>
      <c r="I226" t="s">
        <v>1937</v>
      </c>
    </row>
    <row r="227" spans="1:9" x14ac:dyDescent="0.2">
      <c r="A227" t="s">
        <v>471</v>
      </c>
      <c r="B227" t="s">
        <v>2975</v>
      </c>
      <c r="C227" t="s">
        <v>2976</v>
      </c>
      <c r="D227" t="s">
        <v>2977</v>
      </c>
      <c r="E227" t="s">
        <v>2978</v>
      </c>
      <c r="F227" t="s">
        <v>2287</v>
      </c>
      <c r="G227" t="s">
        <v>1944</v>
      </c>
      <c r="H227" t="s">
        <v>2288</v>
      </c>
      <c r="I227" t="s">
        <v>1946</v>
      </c>
    </row>
    <row r="228" spans="1:9" x14ac:dyDescent="0.2">
      <c r="A228" t="s">
        <v>473</v>
      </c>
      <c r="B228" t="s">
        <v>2979</v>
      </c>
      <c r="C228" t="s">
        <v>2980</v>
      </c>
      <c r="D228" t="s">
        <v>2981</v>
      </c>
      <c r="E228" t="s">
        <v>2982</v>
      </c>
      <c r="F228" t="s">
        <v>2983</v>
      </c>
      <c r="G228" t="s">
        <v>1936</v>
      </c>
      <c r="H228">
        <v>66276</v>
      </c>
      <c r="I228" t="s">
        <v>1946</v>
      </c>
    </row>
    <row r="229" spans="1:9" x14ac:dyDescent="0.2">
      <c r="A229" t="s">
        <v>475</v>
      </c>
      <c r="B229" t="s">
        <v>2984</v>
      </c>
      <c r="C229" t="s">
        <v>2985</v>
      </c>
      <c r="D229" t="s">
        <v>2986</v>
      </c>
      <c r="E229" t="s">
        <v>2987</v>
      </c>
      <c r="F229" t="s">
        <v>2988</v>
      </c>
      <c r="G229" t="s">
        <v>2111</v>
      </c>
      <c r="H229" t="s">
        <v>2989</v>
      </c>
      <c r="I229" t="s">
        <v>1937</v>
      </c>
    </row>
    <row r="230" spans="1:9" x14ac:dyDescent="0.2">
      <c r="A230" t="s">
        <v>477</v>
      </c>
      <c r="B230" t="s">
        <v>2990</v>
      </c>
      <c r="C230" t="s">
        <v>2991</v>
      </c>
      <c r="D230" t="s">
        <v>2992</v>
      </c>
      <c r="E230" t="s">
        <v>2993</v>
      </c>
      <c r="F230" t="s">
        <v>2994</v>
      </c>
      <c r="G230" t="s">
        <v>1936</v>
      </c>
      <c r="H230">
        <v>94291</v>
      </c>
      <c r="I230" t="s">
        <v>1946</v>
      </c>
    </row>
    <row r="231" spans="1:9" x14ac:dyDescent="0.2">
      <c r="A231" t="s">
        <v>479</v>
      </c>
      <c r="B231" t="s">
        <v>2995</v>
      </c>
      <c r="C231" t="s">
        <v>2996</v>
      </c>
      <c r="D231" t="s">
        <v>2997</v>
      </c>
      <c r="E231" t="s">
        <v>2998</v>
      </c>
      <c r="F231" t="s">
        <v>2999</v>
      </c>
      <c r="G231" t="s">
        <v>1936</v>
      </c>
      <c r="H231">
        <v>18706</v>
      </c>
      <c r="I231" t="s">
        <v>1946</v>
      </c>
    </row>
    <row r="232" spans="1:9" x14ac:dyDescent="0.2">
      <c r="A232" t="s">
        <v>481</v>
      </c>
      <c r="B232" t="s">
        <v>3000</v>
      </c>
      <c r="C232" t="s">
        <v>3001</v>
      </c>
      <c r="D232" t="s">
        <v>3002</v>
      </c>
      <c r="E232" t="s">
        <v>3003</v>
      </c>
      <c r="F232" t="s">
        <v>2689</v>
      </c>
      <c r="G232" t="s">
        <v>1936</v>
      </c>
      <c r="H232">
        <v>27499</v>
      </c>
      <c r="I232" t="s">
        <v>1946</v>
      </c>
    </row>
    <row r="233" spans="1:9" x14ac:dyDescent="0.2">
      <c r="A233" t="s">
        <v>483</v>
      </c>
      <c r="B233" t="s">
        <v>3004</v>
      </c>
      <c r="D233" t="s">
        <v>3005</v>
      </c>
      <c r="E233" t="s">
        <v>3006</v>
      </c>
      <c r="F233" t="s">
        <v>2251</v>
      </c>
      <c r="G233" t="s">
        <v>1936</v>
      </c>
      <c r="H233">
        <v>19725</v>
      </c>
      <c r="I233" t="s">
        <v>1937</v>
      </c>
    </row>
    <row r="234" spans="1:9" x14ac:dyDescent="0.2">
      <c r="A234" t="s">
        <v>485</v>
      </c>
      <c r="B234" t="s">
        <v>3007</v>
      </c>
      <c r="C234" t="s">
        <v>3008</v>
      </c>
      <c r="D234" t="s">
        <v>3009</v>
      </c>
      <c r="E234" t="s">
        <v>3010</v>
      </c>
      <c r="F234" t="s">
        <v>2194</v>
      </c>
      <c r="G234" t="s">
        <v>2111</v>
      </c>
      <c r="H234" t="s">
        <v>2195</v>
      </c>
      <c r="I234" t="s">
        <v>1946</v>
      </c>
    </row>
    <row r="235" spans="1:9" x14ac:dyDescent="0.2">
      <c r="A235" t="s">
        <v>487</v>
      </c>
      <c r="B235" t="s">
        <v>3011</v>
      </c>
      <c r="C235" t="s">
        <v>3012</v>
      </c>
      <c r="D235" t="s">
        <v>3013</v>
      </c>
      <c r="E235" t="s">
        <v>3014</v>
      </c>
      <c r="F235" t="s">
        <v>2587</v>
      </c>
      <c r="G235" t="s">
        <v>1936</v>
      </c>
      <c r="H235">
        <v>96825</v>
      </c>
      <c r="I235" t="s">
        <v>1946</v>
      </c>
    </row>
    <row r="236" spans="1:9" x14ac:dyDescent="0.2">
      <c r="A236" t="s">
        <v>489</v>
      </c>
      <c r="B236" t="s">
        <v>3015</v>
      </c>
      <c r="C236" t="s">
        <v>3016</v>
      </c>
      <c r="D236" t="s">
        <v>3017</v>
      </c>
      <c r="E236" t="s">
        <v>3018</v>
      </c>
      <c r="F236" t="s">
        <v>2032</v>
      </c>
      <c r="G236" t="s">
        <v>1936</v>
      </c>
      <c r="H236">
        <v>10150</v>
      </c>
      <c r="I236" t="s">
        <v>1946</v>
      </c>
    </row>
    <row r="237" spans="1:9" x14ac:dyDescent="0.2">
      <c r="A237" t="s">
        <v>491</v>
      </c>
      <c r="B237" t="s">
        <v>3019</v>
      </c>
      <c r="E237" t="s">
        <v>3020</v>
      </c>
      <c r="F237" t="s">
        <v>3021</v>
      </c>
      <c r="G237" t="s">
        <v>1944</v>
      </c>
      <c r="H237" t="s">
        <v>3022</v>
      </c>
      <c r="I237" t="s">
        <v>1946</v>
      </c>
    </row>
    <row r="238" spans="1:9" x14ac:dyDescent="0.2">
      <c r="A238" t="s">
        <v>493</v>
      </c>
      <c r="B238" t="s">
        <v>3023</v>
      </c>
      <c r="C238" t="s">
        <v>3024</v>
      </c>
      <c r="D238" t="s">
        <v>3025</v>
      </c>
      <c r="E238" t="s">
        <v>3026</v>
      </c>
      <c r="F238" t="s">
        <v>3027</v>
      </c>
      <c r="G238" t="s">
        <v>1944</v>
      </c>
      <c r="H238" t="s">
        <v>3028</v>
      </c>
      <c r="I238" t="s">
        <v>1946</v>
      </c>
    </row>
    <row r="239" spans="1:9" x14ac:dyDescent="0.2">
      <c r="A239" t="s">
        <v>495</v>
      </c>
      <c r="B239" t="s">
        <v>3029</v>
      </c>
      <c r="D239" t="s">
        <v>3030</v>
      </c>
      <c r="E239" t="s">
        <v>3031</v>
      </c>
      <c r="F239" t="s">
        <v>3032</v>
      </c>
      <c r="G239" t="s">
        <v>1936</v>
      </c>
      <c r="H239">
        <v>45218</v>
      </c>
      <c r="I239" t="s">
        <v>1937</v>
      </c>
    </row>
    <row r="240" spans="1:9" x14ac:dyDescent="0.2">
      <c r="A240" t="s">
        <v>497</v>
      </c>
      <c r="B240" t="s">
        <v>3033</v>
      </c>
      <c r="C240" t="s">
        <v>3034</v>
      </c>
      <c r="D240" t="s">
        <v>3035</v>
      </c>
      <c r="E240" t="s">
        <v>3036</v>
      </c>
      <c r="F240" t="s">
        <v>2315</v>
      </c>
      <c r="G240" t="s">
        <v>1936</v>
      </c>
      <c r="H240">
        <v>48670</v>
      </c>
      <c r="I240" t="s">
        <v>1937</v>
      </c>
    </row>
    <row r="241" spans="1:9" x14ac:dyDescent="0.2">
      <c r="A241" t="s">
        <v>499</v>
      </c>
      <c r="B241" t="s">
        <v>3037</v>
      </c>
      <c r="C241" t="s">
        <v>3038</v>
      </c>
      <c r="D241" t="s">
        <v>3039</v>
      </c>
      <c r="E241" t="s">
        <v>3040</v>
      </c>
      <c r="F241" t="s">
        <v>3041</v>
      </c>
      <c r="G241" t="s">
        <v>1936</v>
      </c>
      <c r="H241">
        <v>82007</v>
      </c>
      <c r="I241" t="s">
        <v>1946</v>
      </c>
    </row>
    <row r="242" spans="1:9" x14ac:dyDescent="0.2">
      <c r="A242" t="s">
        <v>501</v>
      </c>
      <c r="B242" t="s">
        <v>3042</v>
      </c>
      <c r="E242" t="s">
        <v>3043</v>
      </c>
      <c r="F242" t="s">
        <v>3044</v>
      </c>
      <c r="G242" t="s">
        <v>1936</v>
      </c>
      <c r="H242">
        <v>31119</v>
      </c>
      <c r="I242" t="s">
        <v>1937</v>
      </c>
    </row>
    <row r="243" spans="1:9" x14ac:dyDescent="0.2">
      <c r="A243" t="s">
        <v>503</v>
      </c>
      <c r="B243" t="s">
        <v>3045</v>
      </c>
      <c r="D243" t="s">
        <v>3046</v>
      </c>
      <c r="E243" t="s">
        <v>3047</v>
      </c>
      <c r="F243" t="s">
        <v>3048</v>
      </c>
      <c r="G243" t="s">
        <v>1936</v>
      </c>
      <c r="H243">
        <v>30096</v>
      </c>
      <c r="I243" t="s">
        <v>1946</v>
      </c>
    </row>
    <row r="244" spans="1:9" x14ac:dyDescent="0.2">
      <c r="A244" t="s">
        <v>505</v>
      </c>
      <c r="B244" t="s">
        <v>3049</v>
      </c>
      <c r="C244" t="s">
        <v>3050</v>
      </c>
      <c r="D244" t="s">
        <v>3051</v>
      </c>
      <c r="E244" t="s">
        <v>3052</v>
      </c>
      <c r="F244" t="s">
        <v>2994</v>
      </c>
      <c r="G244" t="s">
        <v>1936</v>
      </c>
      <c r="H244">
        <v>94250</v>
      </c>
      <c r="I244" t="s">
        <v>1937</v>
      </c>
    </row>
    <row r="245" spans="1:9" x14ac:dyDescent="0.2">
      <c r="A245" t="s">
        <v>507</v>
      </c>
      <c r="B245" t="s">
        <v>3053</v>
      </c>
      <c r="C245" t="s">
        <v>3054</v>
      </c>
      <c r="D245" t="s">
        <v>3055</v>
      </c>
      <c r="E245" t="s">
        <v>3056</v>
      </c>
      <c r="F245" t="s">
        <v>2215</v>
      </c>
      <c r="G245" t="s">
        <v>1936</v>
      </c>
      <c r="H245">
        <v>33661</v>
      </c>
      <c r="I245" t="s">
        <v>1937</v>
      </c>
    </row>
    <row r="246" spans="1:9" x14ac:dyDescent="0.2">
      <c r="A246" t="s">
        <v>509</v>
      </c>
      <c r="B246" t="s">
        <v>3057</v>
      </c>
      <c r="C246" t="s">
        <v>3058</v>
      </c>
      <c r="D246" t="s">
        <v>3059</v>
      </c>
      <c r="E246" t="s">
        <v>3060</v>
      </c>
      <c r="F246" t="s">
        <v>2587</v>
      </c>
      <c r="G246" t="s">
        <v>1936</v>
      </c>
      <c r="H246">
        <v>96805</v>
      </c>
      <c r="I246" t="s">
        <v>1946</v>
      </c>
    </row>
    <row r="247" spans="1:9" x14ac:dyDescent="0.2">
      <c r="A247" t="s">
        <v>511</v>
      </c>
      <c r="B247" t="s">
        <v>3061</v>
      </c>
      <c r="C247" t="s">
        <v>3062</v>
      </c>
      <c r="D247" t="s">
        <v>3063</v>
      </c>
      <c r="E247" t="s">
        <v>3064</v>
      </c>
      <c r="F247" t="s">
        <v>3065</v>
      </c>
      <c r="G247" t="s">
        <v>1936</v>
      </c>
      <c r="H247">
        <v>70820</v>
      </c>
      <c r="I247" t="s">
        <v>1937</v>
      </c>
    </row>
    <row r="248" spans="1:9" x14ac:dyDescent="0.2">
      <c r="A248" t="s">
        <v>513</v>
      </c>
      <c r="B248" t="s">
        <v>3066</v>
      </c>
      <c r="C248" t="s">
        <v>3067</v>
      </c>
      <c r="D248" t="s">
        <v>3068</v>
      </c>
      <c r="E248" t="s">
        <v>3069</v>
      </c>
      <c r="F248" t="s">
        <v>3070</v>
      </c>
      <c r="G248" t="s">
        <v>2111</v>
      </c>
      <c r="H248" t="s">
        <v>3071</v>
      </c>
      <c r="I248" t="s">
        <v>1946</v>
      </c>
    </row>
    <row r="249" spans="1:9" x14ac:dyDescent="0.2">
      <c r="A249" t="s">
        <v>515</v>
      </c>
      <c r="B249" t="s">
        <v>3072</v>
      </c>
      <c r="D249" t="s">
        <v>3073</v>
      </c>
      <c r="E249" t="s">
        <v>3074</v>
      </c>
      <c r="F249" t="s">
        <v>3075</v>
      </c>
      <c r="G249" t="s">
        <v>1944</v>
      </c>
      <c r="H249" t="s">
        <v>3076</v>
      </c>
      <c r="I249" t="s">
        <v>1937</v>
      </c>
    </row>
    <row r="250" spans="1:9" x14ac:dyDescent="0.2">
      <c r="A250" t="s">
        <v>517</v>
      </c>
      <c r="B250" t="s">
        <v>3077</v>
      </c>
      <c r="C250" t="s">
        <v>3078</v>
      </c>
      <c r="D250" t="s">
        <v>3079</v>
      </c>
      <c r="E250" t="s">
        <v>3080</v>
      </c>
      <c r="F250" t="s">
        <v>2132</v>
      </c>
      <c r="G250" t="s">
        <v>1936</v>
      </c>
      <c r="H250">
        <v>55458</v>
      </c>
      <c r="I250" t="s">
        <v>1937</v>
      </c>
    </row>
    <row r="251" spans="1:9" x14ac:dyDescent="0.2">
      <c r="A251" t="s">
        <v>3081</v>
      </c>
      <c r="B251" t="s">
        <v>3082</v>
      </c>
      <c r="D251" t="s">
        <v>3083</v>
      </c>
      <c r="E251" t="s">
        <v>3084</v>
      </c>
      <c r="F251" t="s">
        <v>3085</v>
      </c>
      <c r="G251" t="s">
        <v>1936</v>
      </c>
      <c r="H251">
        <v>94159</v>
      </c>
      <c r="I251" t="s">
        <v>1946</v>
      </c>
    </row>
    <row r="252" spans="1:9" x14ac:dyDescent="0.2">
      <c r="A252" t="s">
        <v>521</v>
      </c>
      <c r="B252" t="s">
        <v>3086</v>
      </c>
      <c r="C252" t="s">
        <v>3087</v>
      </c>
      <c r="D252" t="s">
        <v>3088</v>
      </c>
      <c r="E252" t="s">
        <v>3089</v>
      </c>
      <c r="F252" t="s">
        <v>2295</v>
      </c>
      <c r="G252" t="s">
        <v>1936</v>
      </c>
      <c r="H252">
        <v>28225</v>
      </c>
      <c r="I252" t="s">
        <v>1937</v>
      </c>
    </row>
    <row r="253" spans="1:9" x14ac:dyDescent="0.2">
      <c r="A253" t="s">
        <v>523</v>
      </c>
      <c r="B253" t="s">
        <v>3090</v>
      </c>
      <c r="C253" t="s">
        <v>3091</v>
      </c>
      <c r="D253" t="s">
        <v>3092</v>
      </c>
      <c r="E253" t="s">
        <v>3093</v>
      </c>
      <c r="F253" t="s">
        <v>3094</v>
      </c>
      <c r="G253" t="s">
        <v>1936</v>
      </c>
      <c r="H253">
        <v>85099</v>
      </c>
      <c r="I253" t="s">
        <v>1937</v>
      </c>
    </row>
    <row r="254" spans="1:9" x14ac:dyDescent="0.2">
      <c r="A254" t="s">
        <v>525</v>
      </c>
      <c r="B254" t="s">
        <v>3095</v>
      </c>
      <c r="D254" t="s">
        <v>3096</v>
      </c>
      <c r="E254" t="s">
        <v>3097</v>
      </c>
      <c r="F254" t="s">
        <v>2094</v>
      </c>
      <c r="G254" t="s">
        <v>1936</v>
      </c>
      <c r="H254">
        <v>11407</v>
      </c>
      <c r="I254" t="s">
        <v>1946</v>
      </c>
    </row>
    <row r="255" spans="1:9" x14ac:dyDescent="0.2">
      <c r="A255" t="s">
        <v>527</v>
      </c>
      <c r="B255" t="s">
        <v>3098</v>
      </c>
      <c r="C255" t="s">
        <v>3099</v>
      </c>
      <c r="D255" t="s">
        <v>3100</v>
      </c>
      <c r="E255" t="s">
        <v>3101</v>
      </c>
      <c r="F255" t="s">
        <v>3102</v>
      </c>
      <c r="G255" t="s">
        <v>1936</v>
      </c>
      <c r="H255">
        <v>61825</v>
      </c>
      <c r="I255" t="s">
        <v>1946</v>
      </c>
    </row>
    <row r="256" spans="1:9" x14ac:dyDescent="0.2">
      <c r="A256" t="s">
        <v>529</v>
      </c>
      <c r="B256" t="s">
        <v>3103</v>
      </c>
      <c r="C256" t="s">
        <v>3104</v>
      </c>
      <c r="E256" t="s">
        <v>3105</v>
      </c>
      <c r="F256" t="s">
        <v>3106</v>
      </c>
      <c r="G256" t="s">
        <v>2111</v>
      </c>
      <c r="H256" t="s">
        <v>3107</v>
      </c>
      <c r="I256" t="s">
        <v>1946</v>
      </c>
    </row>
    <row r="257" spans="1:9" x14ac:dyDescent="0.2">
      <c r="A257" t="s">
        <v>531</v>
      </c>
      <c r="B257" t="s">
        <v>3108</v>
      </c>
      <c r="C257" t="s">
        <v>3109</v>
      </c>
      <c r="D257" t="s">
        <v>3110</v>
      </c>
      <c r="E257" t="s">
        <v>3111</v>
      </c>
      <c r="F257" t="s">
        <v>2135</v>
      </c>
      <c r="G257" t="s">
        <v>1936</v>
      </c>
      <c r="H257">
        <v>85715</v>
      </c>
      <c r="I257" t="s">
        <v>1946</v>
      </c>
    </row>
    <row r="258" spans="1:9" x14ac:dyDescent="0.2">
      <c r="A258" t="s">
        <v>519</v>
      </c>
      <c r="B258" t="s">
        <v>3112</v>
      </c>
      <c r="C258" t="s">
        <v>3113</v>
      </c>
      <c r="D258" t="s">
        <v>3114</v>
      </c>
      <c r="E258" t="s">
        <v>3115</v>
      </c>
      <c r="F258" t="s">
        <v>3116</v>
      </c>
      <c r="G258" t="s">
        <v>1936</v>
      </c>
      <c r="H258">
        <v>53205</v>
      </c>
      <c r="I258" t="s">
        <v>1937</v>
      </c>
    </row>
    <row r="259" spans="1:9" x14ac:dyDescent="0.2">
      <c r="A259" t="s">
        <v>534</v>
      </c>
      <c r="B259" t="s">
        <v>3117</v>
      </c>
      <c r="C259" t="s">
        <v>3118</v>
      </c>
      <c r="D259" t="s">
        <v>3119</v>
      </c>
      <c r="E259" t="s">
        <v>3120</v>
      </c>
      <c r="F259" t="s">
        <v>2856</v>
      </c>
      <c r="G259" t="s">
        <v>1936</v>
      </c>
      <c r="H259">
        <v>33064</v>
      </c>
      <c r="I259" t="s">
        <v>1937</v>
      </c>
    </row>
    <row r="260" spans="1:9" x14ac:dyDescent="0.2">
      <c r="A260" t="s">
        <v>537</v>
      </c>
      <c r="B260" t="s">
        <v>3121</v>
      </c>
      <c r="C260" t="s">
        <v>3122</v>
      </c>
      <c r="D260" t="s">
        <v>3123</v>
      </c>
      <c r="E260" t="s">
        <v>3124</v>
      </c>
      <c r="F260" t="s">
        <v>2753</v>
      </c>
      <c r="G260" t="s">
        <v>1936</v>
      </c>
      <c r="H260">
        <v>90610</v>
      </c>
      <c r="I260" t="s">
        <v>1946</v>
      </c>
    </row>
    <row r="261" spans="1:9" x14ac:dyDescent="0.2">
      <c r="A261" t="s">
        <v>539</v>
      </c>
      <c r="B261" t="s">
        <v>3125</v>
      </c>
      <c r="C261" t="s">
        <v>3126</v>
      </c>
      <c r="D261" t="s">
        <v>3127</v>
      </c>
      <c r="E261" t="s">
        <v>3128</v>
      </c>
      <c r="F261" t="s">
        <v>3129</v>
      </c>
      <c r="G261" t="s">
        <v>2111</v>
      </c>
      <c r="H261" t="s">
        <v>3130</v>
      </c>
      <c r="I261" t="s">
        <v>1946</v>
      </c>
    </row>
    <row r="262" spans="1:9" x14ac:dyDescent="0.2">
      <c r="A262" t="s">
        <v>541</v>
      </c>
      <c r="B262" t="s">
        <v>3131</v>
      </c>
      <c r="C262" t="s">
        <v>3132</v>
      </c>
      <c r="E262" t="s">
        <v>3133</v>
      </c>
      <c r="F262" t="s">
        <v>2008</v>
      </c>
      <c r="G262" t="s">
        <v>1936</v>
      </c>
      <c r="H262">
        <v>63180</v>
      </c>
      <c r="I262" t="s">
        <v>1937</v>
      </c>
    </row>
    <row r="263" spans="1:9" x14ac:dyDescent="0.2">
      <c r="A263" t="s">
        <v>543</v>
      </c>
      <c r="B263" t="s">
        <v>3134</v>
      </c>
      <c r="C263" t="s">
        <v>3135</v>
      </c>
      <c r="D263" t="s">
        <v>3136</v>
      </c>
      <c r="E263" t="s">
        <v>3137</v>
      </c>
      <c r="F263" t="s">
        <v>3138</v>
      </c>
      <c r="G263" t="s">
        <v>1936</v>
      </c>
      <c r="H263">
        <v>16522</v>
      </c>
      <c r="I263" t="s">
        <v>1937</v>
      </c>
    </row>
    <row r="264" spans="1:9" x14ac:dyDescent="0.2">
      <c r="A264" t="s">
        <v>545</v>
      </c>
      <c r="B264" t="s">
        <v>3139</v>
      </c>
      <c r="C264" t="s">
        <v>3140</v>
      </c>
      <c r="D264" t="s">
        <v>3141</v>
      </c>
      <c r="E264" t="s">
        <v>3142</v>
      </c>
      <c r="F264" t="s">
        <v>3143</v>
      </c>
      <c r="G264" t="s">
        <v>1936</v>
      </c>
      <c r="H264">
        <v>98464</v>
      </c>
      <c r="I264" t="s">
        <v>1946</v>
      </c>
    </row>
    <row r="265" spans="1:9" x14ac:dyDescent="0.2">
      <c r="A265" t="s">
        <v>547</v>
      </c>
      <c r="B265" t="s">
        <v>3144</v>
      </c>
      <c r="D265" t="s">
        <v>3145</v>
      </c>
      <c r="E265" t="s">
        <v>3146</v>
      </c>
      <c r="F265" t="s">
        <v>1999</v>
      </c>
      <c r="G265" t="s">
        <v>1936</v>
      </c>
      <c r="H265">
        <v>23277</v>
      </c>
      <c r="I265" t="s">
        <v>1946</v>
      </c>
    </row>
    <row r="266" spans="1:9" x14ac:dyDescent="0.2">
      <c r="A266" t="s">
        <v>549</v>
      </c>
      <c r="B266" t="s">
        <v>3147</v>
      </c>
      <c r="D266" t="s">
        <v>3148</v>
      </c>
      <c r="E266" t="s">
        <v>3149</v>
      </c>
      <c r="F266" t="s">
        <v>3150</v>
      </c>
      <c r="G266" t="s">
        <v>1944</v>
      </c>
      <c r="H266" t="s">
        <v>2540</v>
      </c>
      <c r="I266" t="s">
        <v>1937</v>
      </c>
    </row>
    <row r="267" spans="1:9" x14ac:dyDescent="0.2">
      <c r="A267" t="s">
        <v>551</v>
      </c>
      <c r="B267" t="s">
        <v>3151</v>
      </c>
      <c r="C267" t="s">
        <v>3152</v>
      </c>
      <c r="D267" t="s">
        <v>3153</v>
      </c>
      <c r="E267" t="s">
        <v>3154</v>
      </c>
      <c r="F267" t="s">
        <v>2122</v>
      </c>
      <c r="G267" t="s">
        <v>1936</v>
      </c>
      <c r="H267">
        <v>72204</v>
      </c>
      <c r="I267" t="s">
        <v>1937</v>
      </c>
    </row>
    <row r="268" spans="1:9" x14ac:dyDescent="0.2">
      <c r="A268" t="s">
        <v>553</v>
      </c>
      <c r="B268" t="s">
        <v>3155</v>
      </c>
      <c r="C268" t="s">
        <v>3156</v>
      </c>
      <c r="D268" t="s">
        <v>3157</v>
      </c>
      <c r="E268" t="s">
        <v>3158</v>
      </c>
      <c r="F268" t="s">
        <v>3159</v>
      </c>
      <c r="G268" t="s">
        <v>2111</v>
      </c>
      <c r="H268" t="s">
        <v>3160</v>
      </c>
      <c r="I268" t="s">
        <v>1946</v>
      </c>
    </row>
    <row r="269" spans="1:9" x14ac:dyDescent="0.2">
      <c r="A269" t="s">
        <v>555</v>
      </c>
      <c r="B269" t="s">
        <v>3161</v>
      </c>
      <c r="C269" t="s">
        <v>3162</v>
      </c>
      <c r="D269" t="s">
        <v>3163</v>
      </c>
      <c r="E269" t="s">
        <v>3164</v>
      </c>
      <c r="F269" t="s">
        <v>2743</v>
      </c>
      <c r="G269" t="s">
        <v>1936</v>
      </c>
      <c r="H269">
        <v>89436</v>
      </c>
      <c r="I269" t="s">
        <v>1937</v>
      </c>
    </row>
    <row r="270" spans="1:9" x14ac:dyDescent="0.2">
      <c r="A270" t="s">
        <v>3165</v>
      </c>
      <c r="B270" t="s">
        <v>3166</v>
      </c>
      <c r="D270" t="s">
        <v>3167</v>
      </c>
      <c r="E270" t="s">
        <v>3168</v>
      </c>
      <c r="F270" t="s">
        <v>3169</v>
      </c>
      <c r="G270" t="s">
        <v>1936</v>
      </c>
      <c r="H270">
        <v>77806</v>
      </c>
      <c r="I270" t="s">
        <v>1937</v>
      </c>
    </row>
    <row r="271" spans="1:9" x14ac:dyDescent="0.2">
      <c r="A271" t="s">
        <v>558</v>
      </c>
      <c r="B271" t="s">
        <v>3170</v>
      </c>
      <c r="C271" t="s">
        <v>3171</v>
      </c>
      <c r="D271" t="s">
        <v>3172</v>
      </c>
      <c r="E271" t="s">
        <v>3173</v>
      </c>
      <c r="F271" t="s">
        <v>3174</v>
      </c>
      <c r="G271" t="s">
        <v>1936</v>
      </c>
      <c r="H271">
        <v>76210</v>
      </c>
      <c r="I271" t="s">
        <v>1946</v>
      </c>
    </row>
    <row r="272" spans="1:9" x14ac:dyDescent="0.2">
      <c r="A272" t="s">
        <v>560</v>
      </c>
      <c r="B272" t="s">
        <v>3175</v>
      </c>
      <c r="E272" t="s">
        <v>3176</v>
      </c>
      <c r="F272" t="s">
        <v>3177</v>
      </c>
      <c r="G272" t="s">
        <v>1944</v>
      </c>
      <c r="H272" t="s">
        <v>3178</v>
      </c>
      <c r="I272" t="s">
        <v>1937</v>
      </c>
    </row>
    <row r="273" spans="1:9" x14ac:dyDescent="0.2">
      <c r="A273" t="s">
        <v>562</v>
      </c>
      <c r="B273" t="s">
        <v>3179</v>
      </c>
      <c r="C273" t="s">
        <v>3180</v>
      </c>
      <c r="D273" t="s">
        <v>3181</v>
      </c>
      <c r="E273" t="s">
        <v>3182</v>
      </c>
      <c r="F273" t="s">
        <v>3183</v>
      </c>
      <c r="G273" t="s">
        <v>1936</v>
      </c>
      <c r="H273">
        <v>27635</v>
      </c>
      <c r="I273" t="s">
        <v>1937</v>
      </c>
    </row>
    <row r="274" spans="1:9" x14ac:dyDescent="0.2">
      <c r="A274" t="s">
        <v>564</v>
      </c>
      <c r="B274" t="s">
        <v>3184</v>
      </c>
      <c r="C274" t="s">
        <v>3185</v>
      </c>
      <c r="D274" t="s">
        <v>3186</v>
      </c>
      <c r="E274" t="s">
        <v>3187</v>
      </c>
      <c r="F274" t="s">
        <v>3188</v>
      </c>
      <c r="G274" t="s">
        <v>1944</v>
      </c>
      <c r="H274" t="s">
        <v>3189</v>
      </c>
      <c r="I274" t="s">
        <v>1937</v>
      </c>
    </row>
    <row r="275" spans="1:9" x14ac:dyDescent="0.2">
      <c r="A275" t="s">
        <v>566</v>
      </c>
      <c r="B275" t="s">
        <v>3190</v>
      </c>
      <c r="C275" t="s">
        <v>3191</v>
      </c>
      <c r="D275" t="s">
        <v>3192</v>
      </c>
      <c r="E275" t="s">
        <v>3193</v>
      </c>
      <c r="F275" t="s">
        <v>2032</v>
      </c>
      <c r="G275" t="s">
        <v>1936</v>
      </c>
      <c r="H275">
        <v>10105</v>
      </c>
      <c r="I275" t="s">
        <v>1946</v>
      </c>
    </row>
    <row r="276" spans="1:9" x14ac:dyDescent="0.2">
      <c r="A276" t="s">
        <v>568</v>
      </c>
      <c r="B276" t="s">
        <v>3194</v>
      </c>
      <c r="C276" t="s">
        <v>3195</v>
      </c>
      <c r="D276" t="s">
        <v>3196</v>
      </c>
      <c r="E276" t="s">
        <v>3197</v>
      </c>
      <c r="F276" t="s">
        <v>2520</v>
      </c>
      <c r="G276" t="s">
        <v>1936</v>
      </c>
      <c r="H276">
        <v>6905</v>
      </c>
      <c r="I276" t="s">
        <v>1946</v>
      </c>
    </row>
    <row r="277" spans="1:9" x14ac:dyDescent="0.2">
      <c r="A277" t="s">
        <v>570</v>
      </c>
      <c r="B277" t="s">
        <v>3198</v>
      </c>
      <c r="C277" t="s">
        <v>3199</v>
      </c>
      <c r="D277" t="s">
        <v>3200</v>
      </c>
      <c r="E277" t="s">
        <v>3201</v>
      </c>
      <c r="F277" t="s">
        <v>2206</v>
      </c>
      <c r="G277" t="s">
        <v>1936</v>
      </c>
      <c r="H277">
        <v>43666</v>
      </c>
      <c r="I277" t="s">
        <v>1946</v>
      </c>
    </row>
    <row r="278" spans="1:9" x14ac:dyDescent="0.2">
      <c r="A278" t="s">
        <v>572</v>
      </c>
      <c r="B278" t="s">
        <v>3202</v>
      </c>
      <c r="C278" t="s">
        <v>3203</v>
      </c>
      <c r="D278" t="s">
        <v>3204</v>
      </c>
      <c r="E278" t="s">
        <v>3205</v>
      </c>
      <c r="F278" t="s">
        <v>3206</v>
      </c>
      <c r="G278" t="s">
        <v>1944</v>
      </c>
      <c r="H278" t="s">
        <v>3207</v>
      </c>
      <c r="I278" t="s">
        <v>1937</v>
      </c>
    </row>
    <row r="279" spans="1:9" x14ac:dyDescent="0.2">
      <c r="A279" t="s">
        <v>574</v>
      </c>
      <c r="B279" t="s">
        <v>3208</v>
      </c>
      <c r="C279" t="s">
        <v>3209</v>
      </c>
      <c r="D279" t="s">
        <v>3210</v>
      </c>
      <c r="E279" t="s">
        <v>3211</v>
      </c>
      <c r="F279" t="s">
        <v>3212</v>
      </c>
      <c r="G279" t="s">
        <v>1936</v>
      </c>
      <c r="H279">
        <v>65211</v>
      </c>
      <c r="I279" t="s">
        <v>1946</v>
      </c>
    </row>
    <row r="280" spans="1:9" x14ac:dyDescent="0.2">
      <c r="A280" t="s">
        <v>576</v>
      </c>
      <c r="B280" t="s">
        <v>3213</v>
      </c>
      <c r="C280" t="s">
        <v>3214</v>
      </c>
      <c r="D280" t="s">
        <v>3215</v>
      </c>
      <c r="E280" t="s">
        <v>3216</v>
      </c>
      <c r="F280" t="s">
        <v>2233</v>
      </c>
      <c r="G280" t="s">
        <v>1936</v>
      </c>
      <c r="H280">
        <v>46852</v>
      </c>
      <c r="I280" t="s">
        <v>1937</v>
      </c>
    </row>
    <row r="281" spans="1:9" x14ac:dyDescent="0.2">
      <c r="A281" t="s">
        <v>578</v>
      </c>
      <c r="B281" t="s">
        <v>3217</v>
      </c>
      <c r="C281" t="s">
        <v>3218</v>
      </c>
      <c r="D281" t="s">
        <v>3219</v>
      </c>
      <c r="E281" t="s">
        <v>3220</v>
      </c>
      <c r="F281" t="s">
        <v>2008</v>
      </c>
      <c r="G281" t="s">
        <v>1936</v>
      </c>
      <c r="H281">
        <v>63143</v>
      </c>
      <c r="I281" t="s">
        <v>1937</v>
      </c>
    </row>
    <row r="282" spans="1:9" x14ac:dyDescent="0.2">
      <c r="A282" t="s">
        <v>580</v>
      </c>
      <c r="B282" t="s">
        <v>3221</v>
      </c>
      <c r="D282" t="s">
        <v>3222</v>
      </c>
      <c r="E282" t="s">
        <v>3223</v>
      </c>
      <c r="F282" t="s">
        <v>2017</v>
      </c>
      <c r="G282" t="s">
        <v>1936</v>
      </c>
      <c r="H282">
        <v>97211</v>
      </c>
      <c r="I282" t="s">
        <v>1937</v>
      </c>
    </row>
    <row r="283" spans="1:9" x14ac:dyDescent="0.2">
      <c r="A283" t="s">
        <v>582</v>
      </c>
      <c r="B283" t="s">
        <v>3224</v>
      </c>
      <c r="C283" t="s">
        <v>3225</v>
      </c>
      <c r="D283" t="s">
        <v>3226</v>
      </c>
      <c r="E283" t="s">
        <v>3227</v>
      </c>
      <c r="F283" t="s">
        <v>3228</v>
      </c>
      <c r="G283" t="s">
        <v>1936</v>
      </c>
      <c r="H283">
        <v>80305</v>
      </c>
      <c r="I283" t="s">
        <v>1937</v>
      </c>
    </row>
    <row r="284" spans="1:9" x14ac:dyDescent="0.2">
      <c r="A284" t="s">
        <v>584</v>
      </c>
      <c r="B284" t="s">
        <v>3229</v>
      </c>
      <c r="C284" t="s">
        <v>3230</v>
      </c>
      <c r="D284" t="s">
        <v>3231</v>
      </c>
      <c r="E284" t="s">
        <v>3232</v>
      </c>
      <c r="F284" t="s">
        <v>3233</v>
      </c>
      <c r="G284" t="s">
        <v>2111</v>
      </c>
      <c r="H284" t="s">
        <v>3234</v>
      </c>
      <c r="I284" t="s">
        <v>1946</v>
      </c>
    </row>
    <row r="285" spans="1:9" x14ac:dyDescent="0.2">
      <c r="A285" t="s">
        <v>586</v>
      </c>
      <c r="B285" t="s">
        <v>3235</v>
      </c>
      <c r="C285" t="s">
        <v>3236</v>
      </c>
      <c r="D285" t="s">
        <v>3237</v>
      </c>
      <c r="E285" t="s">
        <v>3238</v>
      </c>
      <c r="F285" t="s">
        <v>3129</v>
      </c>
      <c r="G285" t="s">
        <v>2111</v>
      </c>
      <c r="H285" t="s">
        <v>3130</v>
      </c>
      <c r="I285" t="s">
        <v>1937</v>
      </c>
    </row>
    <row r="286" spans="1:9" x14ac:dyDescent="0.2">
      <c r="A286" t="s">
        <v>588</v>
      </c>
      <c r="B286" t="s">
        <v>3239</v>
      </c>
      <c r="D286" t="s">
        <v>3240</v>
      </c>
      <c r="E286" t="s">
        <v>3241</v>
      </c>
      <c r="F286" t="s">
        <v>3242</v>
      </c>
      <c r="G286" t="s">
        <v>1936</v>
      </c>
      <c r="H286">
        <v>40298</v>
      </c>
      <c r="I286" t="s">
        <v>1946</v>
      </c>
    </row>
    <row r="287" spans="1:9" x14ac:dyDescent="0.2">
      <c r="A287" t="s">
        <v>590</v>
      </c>
      <c r="B287" t="s">
        <v>3243</v>
      </c>
      <c r="D287" t="s">
        <v>3244</v>
      </c>
      <c r="E287" t="s">
        <v>3245</v>
      </c>
      <c r="F287" t="s">
        <v>2345</v>
      </c>
      <c r="G287" t="s">
        <v>1936</v>
      </c>
      <c r="H287">
        <v>14276</v>
      </c>
      <c r="I287" t="s">
        <v>1946</v>
      </c>
    </row>
    <row r="288" spans="1:9" x14ac:dyDescent="0.2">
      <c r="A288" t="s">
        <v>592</v>
      </c>
      <c r="B288" t="s">
        <v>3246</v>
      </c>
      <c r="C288" t="s">
        <v>3247</v>
      </c>
      <c r="E288" t="s">
        <v>3248</v>
      </c>
      <c r="F288" t="s">
        <v>3249</v>
      </c>
      <c r="G288" t="s">
        <v>1936</v>
      </c>
      <c r="H288">
        <v>44710</v>
      </c>
      <c r="I288" t="s">
        <v>1937</v>
      </c>
    </row>
    <row r="289" spans="1:9" x14ac:dyDescent="0.2">
      <c r="A289" t="s">
        <v>594</v>
      </c>
      <c r="B289" t="s">
        <v>3250</v>
      </c>
      <c r="C289" t="s">
        <v>3251</v>
      </c>
      <c r="D289" t="s">
        <v>3252</v>
      </c>
      <c r="E289" t="s">
        <v>3253</v>
      </c>
      <c r="F289" t="s">
        <v>2153</v>
      </c>
      <c r="G289" t="s">
        <v>1936</v>
      </c>
      <c r="H289">
        <v>2114</v>
      </c>
      <c r="I289" t="s">
        <v>1946</v>
      </c>
    </row>
    <row r="290" spans="1:9" x14ac:dyDescent="0.2">
      <c r="A290" t="s">
        <v>596</v>
      </c>
      <c r="B290" t="s">
        <v>3254</v>
      </c>
      <c r="D290" t="s">
        <v>3255</v>
      </c>
      <c r="E290" t="s">
        <v>3256</v>
      </c>
      <c r="F290" t="s">
        <v>3257</v>
      </c>
      <c r="G290" t="s">
        <v>1944</v>
      </c>
      <c r="H290" t="s">
        <v>3258</v>
      </c>
      <c r="I290" t="s">
        <v>1937</v>
      </c>
    </row>
    <row r="291" spans="1:9" x14ac:dyDescent="0.2">
      <c r="A291" t="s">
        <v>598</v>
      </c>
      <c r="B291" t="s">
        <v>3259</v>
      </c>
      <c r="E291" t="s">
        <v>3260</v>
      </c>
      <c r="F291" t="s">
        <v>3261</v>
      </c>
      <c r="G291" t="s">
        <v>1936</v>
      </c>
      <c r="H291">
        <v>24515</v>
      </c>
      <c r="I291" t="s">
        <v>1937</v>
      </c>
    </row>
    <row r="292" spans="1:9" x14ac:dyDescent="0.2">
      <c r="A292" t="s">
        <v>600</v>
      </c>
      <c r="B292" t="s">
        <v>3262</v>
      </c>
      <c r="C292" t="s">
        <v>3263</v>
      </c>
      <c r="D292" t="s">
        <v>3264</v>
      </c>
      <c r="E292" t="s">
        <v>3265</v>
      </c>
      <c r="F292" t="s">
        <v>1981</v>
      </c>
      <c r="G292" t="s">
        <v>1936</v>
      </c>
      <c r="H292">
        <v>90071</v>
      </c>
      <c r="I292" t="s">
        <v>1946</v>
      </c>
    </row>
    <row r="293" spans="1:9" x14ac:dyDescent="0.2">
      <c r="A293" t="s">
        <v>602</v>
      </c>
      <c r="B293" t="s">
        <v>3266</v>
      </c>
      <c r="E293" t="s">
        <v>3267</v>
      </c>
      <c r="F293" t="s">
        <v>2530</v>
      </c>
      <c r="G293" t="s">
        <v>1944</v>
      </c>
      <c r="H293" t="s">
        <v>2531</v>
      </c>
      <c r="I293" t="s">
        <v>1946</v>
      </c>
    </row>
    <row r="294" spans="1:9" x14ac:dyDescent="0.2">
      <c r="A294" t="s">
        <v>604</v>
      </c>
      <c r="B294" t="s">
        <v>3268</v>
      </c>
      <c r="C294" t="s">
        <v>3269</v>
      </c>
      <c r="E294" t="s">
        <v>3270</v>
      </c>
      <c r="F294" t="s">
        <v>2167</v>
      </c>
      <c r="G294" t="s">
        <v>1936</v>
      </c>
      <c r="H294">
        <v>35236</v>
      </c>
      <c r="I294" t="s">
        <v>1946</v>
      </c>
    </row>
    <row r="295" spans="1:9" x14ac:dyDescent="0.2">
      <c r="A295" t="s">
        <v>606</v>
      </c>
      <c r="B295" t="s">
        <v>3271</v>
      </c>
      <c r="C295" t="s">
        <v>3272</v>
      </c>
      <c r="D295" t="s">
        <v>3273</v>
      </c>
      <c r="E295" t="s">
        <v>3274</v>
      </c>
      <c r="F295" t="s">
        <v>2694</v>
      </c>
      <c r="G295" t="s">
        <v>1936</v>
      </c>
      <c r="H295">
        <v>22309</v>
      </c>
      <c r="I295" t="s">
        <v>1946</v>
      </c>
    </row>
    <row r="296" spans="1:9" x14ac:dyDescent="0.2">
      <c r="A296" t="s">
        <v>608</v>
      </c>
      <c r="B296" t="s">
        <v>3275</v>
      </c>
      <c r="D296" t="s">
        <v>3276</v>
      </c>
      <c r="E296" t="s">
        <v>3277</v>
      </c>
      <c r="F296" t="s">
        <v>3278</v>
      </c>
      <c r="G296" t="s">
        <v>1936</v>
      </c>
      <c r="H296">
        <v>6816</v>
      </c>
      <c r="I296" t="s">
        <v>1946</v>
      </c>
    </row>
    <row r="297" spans="1:9" x14ac:dyDescent="0.2">
      <c r="A297" t="s">
        <v>610</v>
      </c>
      <c r="B297" t="s">
        <v>3279</v>
      </c>
      <c r="E297" t="s">
        <v>3280</v>
      </c>
      <c r="F297" t="s">
        <v>2876</v>
      </c>
      <c r="G297" t="s">
        <v>1936</v>
      </c>
      <c r="H297">
        <v>12205</v>
      </c>
      <c r="I297" t="s">
        <v>1946</v>
      </c>
    </row>
    <row r="298" spans="1:9" x14ac:dyDescent="0.2">
      <c r="A298" t="s">
        <v>612</v>
      </c>
      <c r="B298" t="s">
        <v>3281</v>
      </c>
      <c r="C298" t="s">
        <v>3282</v>
      </c>
      <c r="D298" t="s">
        <v>3283</v>
      </c>
      <c r="E298" t="s">
        <v>3284</v>
      </c>
      <c r="F298" t="s">
        <v>2242</v>
      </c>
      <c r="G298" t="s">
        <v>1936</v>
      </c>
      <c r="H298">
        <v>34108</v>
      </c>
      <c r="I298" t="s">
        <v>1937</v>
      </c>
    </row>
    <row r="299" spans="1:9" x14ac:dyDescent="0.2">
      <c r="A299" t="s">
        <v>614</v>
      </c>
      <c r="B299" t="s">
        <v>3285</v>
      </c>
      <c r="C299" t="s">
        <v>3286</v>
      </c>
      <c r="D299" t="s">
        <v>3287</v>
      </c>
      <c r="E299" t="s">
        <v>3288</v>
      </c>
      <c r="F299" t="s">
        <v>3289</v>
      </c>
      <c r="G299" t="s">
        <v>1936</v>
      </c>
      <c r="H299">
        <v>33141</v>
      </c>
      <c r="I299" t="s">
        <v>1937</v>
      </c>
    </row>
    <row r="300" spans="1:9" x14ac:dyDescent="0.2">
      <c r="A300" t="s">
        <v>616</v>
      </c>
      <c r="B300" t="s">
        <v>3290</v>
      </c>
      <c r="C300" t="s">
        <v>3291</v>
      </c>
      <c r="D300" t="s">
        <v>3292</v>
      </c>
      <c r="E300" t="s">
        <v>3293</v>
      </c>
      <c r="F300" t="s">
        <v>3044</v>
      </c>
      <c r="G300" t="s">
        <v>1936</v>
      </c>
      <c r="H300">
        <v>30358</v>
      </c>
      <c r="I300" t="s">
        <v>1937</v>
      </c>
    </row>
    <row r="301" spans="1:9" x14ac:dyDescent="0.2">
      <c r="A301" t="s">
        <v>618</v>
      </c>
      <c r="B301" t="s">
        <v>3294</v>
      </c>
      <c r="C301" t="s">
        <v>3295</v>
      </c>
      <c r="D301" t="s">
        <v>3296</v>
      </c>
      <c r="E301" t="s">
        <v>3297</v>
      </c>
      <c r="F301" t="s">
        <v>3298</v>
      </c>
      <c r="G301" t="s">
        <v>1936</v>
      </c>
      <c r="H301">
        <v>78405</v>
      </c>
      <c r="I301" t="s">
        <v>1937</v>
      </c>
    </row>
    <row r="302" spans="1:9" x14ac:dyDescent="0.2">
      <c r="A302" t="s">
        <v>620</v>
      </c>
      <c r="B302" t="s">
        <v>3299</v>
      </c>
      <c r="C302" t="s">
        <v>3300</v>
      </c>
      <c r="D302" t="s">
        <v>3301</v>
      </c>
      <c r="E302" t="s">
        <v>3302</v>
      </c>
      <c r="F302" t="s">
        <v>2587</v>
      </c>
      <c r="G302" t="s">
        <v>1936</v>
      </c>
      <c r="H302">
        <v>96835</v>
      </c>
      <c r="I302" t="s">
        <v>1937</v>
      </c>
    </row>
    <row r="303" spans="1:9" x14ac:dyDescent="0.2">
      <c r="A303" t="s">
        <v>622</v>
      </c>
      <c r="B303" t="s">
        <v>3303</v>
      </c>
      <c r="C303" t="s">
        <v>3304</v>
      </c>
      <c r="D303" t="s">
        <v>3305</v>
      </c>
      <c r="E303" t="s">
        <v>3306</v>
      </c>
      <c r="F303" t="s">
        <v>2382</v>
      </c>
      <c r="G303" t="s">
        <v>1936</v>
      </c>
      <c r="H303">
        <v>78737</v>
      </c>
      <c r="I303" t="s">
        <v>1937</v>
      </c>
    </row>
    <row r="304" spans="1:9" x14ac:dyDescent="0.2">
      <c r="A304" t="s">
        <v>624</v>
      </c>
      <c r="B304" t="s">
        <v>3307</v>
      </c>
      <c r="C304" t="s">
        <v>3308</v>
      </c>
      <c r="D304" t="s">
        <v>3309</v>
      </c>
      <c r="E304" t="s">
        <v>3310</v>
      </c>
      <c r="F304" t="s">
        <v>3311</v>
      </c>
      <c r="G304" t="s">
        <v>1936</v>
      </c>
      <c r="H304">
        <v>21290</v>
      </c>
      <c r="I304" t="s">
        <v>1946</v>
      </c>
    </row>
    <row r="305" spans="1:9" x14ac:dyDescent="0.2">
      <c r="A305" t="s">
        <v>626</v>
      </c>
      <c r="B305" t="s">
        <v>3312</v>
      </c>
      <c r="C305" t="s">
        <v>3313</v>
      </c>
      <c r="E305" t="s">
        <v>3314</v>
      </c>
      <c r="F305" t="s">
        <v>3315</v>
      </c>
      <c r="G305" t="s">
        <v>1936</v>
      </c>
      <c r="H305">
        <v>40596</v>
      </c>
      <c r="I305" t="s">
        <v>1937</v>
      </c>
    </row>
    <row r="306" spans="1:9" x14ac:dyDescent="0.2">
      <c r="A306" t="s">
        <v>3316</v>
      </c>
      <c r="B306" t="s">
        <v>3317</v>
      </c>
      <c r="C306" t="s">
        <v>3318</v>
      </c>
      <c r="E306" t="s">
        <v>3319</v>
      </c>
      <c r="F306" t="s">
        <v>3320</v>
      </c>
      <c r="G306" t="s">
        <v>1936</v>
      </c>
      <c r="H306">
        <v>60435</v>
      </c>
      <c r="I306" t="s">
        <v>1937</v>
      </c>
    </row>
    <row r="307" spans="1:9" x14ac:dyDescent="0.2">
      <c r="A307" t="s">
        <v>630</v>
      </c>
      <c r="B307" t="s">
        <v>3321</v>
      </c>
      <c r="C307" t="s">
        <v>3322</v>
      </c>
      <c r="D307" t="s">
        <v>3323</v>
      </c>
      <c r="E307" t="s">
        <v>3324</v>
      </c>
      <c r="F307" t="s">
        <v>3325</v>
      </c>
      <c r="G307" t="s">
        <v>2111</v>
      </c>
      <c r="H307" t="s">
        <v>3326</v>
      </c>
      <c r="I307" t="s">
        <v>1946</v>
      </c>
    </row>
    <row r="308" spans="1:9" x14ac:dyDescent="0.2">
      <c r="A308" t="s">
        <v>632</v>
      </c>
      <c r="B308" t="s">
        <v>3327</v>
      </c>
      <c r="C308" t="s">
        <v>3328</v>
      </c>
      <c r="D308" t="s">
        <v>3329</v>
      </c>
      <c r="E308" t="s">
        <v>3330</v>
      </c>
      <c r="F308" t="s">
        <v>3331</v>
      </c>
      <c r="G308" t="s">
        <v>1936</v>
      </c>
      <c r="H308">
        <v>68505</v>
      </c>
      <c r="I308" t="s">
        <v>1946</v>
      </c>
    </row>
    <row r="309" spans="1:9" x14ac:dyDescent="0.2">
      <c r="A309" t="s">
        <v>634</v>
      </c>
      <c r="B309" t="s">
        <v>3332</v>
      </c>
      <c r="C309" t="s">
        <v>3333</v>
      </c>
      <c r="D309" t="s">
        <v>3334</v>
      </c>
      <c r="E309" t="s">
        <v>3335</v>
      </c>
      <c r="F309" t="s">
        <v>3032</v>
      </c>
      <c r="G309" t="s">
        <v>1936</v>
      </c>
      <c r="H309">
        <v>45254</v>
      </c>
      <c r="I309" t="s">
        <v>1937</v>
      </c>
    </row>
    <row r="310" spans="1:9" x14ac:dyDescent="0.2">
      <c r="A310" t="s">
        <v>636</v>
      </c>
      <c r="B310" t="s">
        <v>3336</v>
      </c>
      <c r="C310" t="s">
        <v>3337</v>
      </c>
      <c r="E310" t="s">
        <v>3338</v>
      </c>
      <c r="F310" t="s">
        <v>3129</v>
      </c>
      <c r="G310" t="s">
        <v>2111</v>
      </c>
      <c r="H310" t="s">
        <v>3130</v>
      </c>
      <c r="I310" t="s">
        <v>1946</v>
      </c>
    </row>
    <row r="311" spans="1:9" x14ac:dyDescent="0.2">
      <c r="A311" t="s">
        <v>638</v>
      </c>
      <c r="B311" t="s">
        <v>3339</v>
      </c>
      <c r="C311" t="s">
        <v>3340</v>
      </c>
      <c r="D311" t="s">
        <v>3341</v>
      </c>
      <c r="E311" t="s">
        <v>3342</v>
      </c>
      <c r="F311" t="s">
        <v>3343</v>
      </c>
      <c r="G311" t="s">
        <v>1936</v>
      </c>
      <c r="H311">
        <v>6127</v>
      </c>
      <c r="I311" t="s">
        <v>1937</v>
      </c>
    </row>
    <row r="312" spans="1:9" x14ac:dyDescent="0.2">
      <c r="A312" t="s">
        <v>640</v>
      </c>
      <c r="B312" t="s">
        <v>3344</v>
      </c>
      <c r="C312" t="s">
        <v>3345</v>
      </c>
      <c r="D312" t="s">
        <v>3346</v>
      </c>
      <c r="E312" t="s">
        <v>3347</v>
      </c>
      <c r="F312" t="s">
        <v>2304</v>
      </c>
      <c r="G312" t="s">
        <v>1944</v>
      </c>
      <c r="H312" t="s">
        <v>2305</v>
      </c>
      <c r="I312" t="s">
        <v>1946</v>
      </c>
    </row>
    <row r="313" spans="1:9" x14ac:dyDescent="0.2">
      <c r="A313" t="s">
        <v>628</v>
      </c>
      <c r="B313" t="s">
        <v>3348</v>
      </c>
      <c r="C313" t="s">
        <v>3349</v>
      </c>
      <c r="D313" t="s">
        <v>3350</v>
      </c>
      <c r="E313" t="s">
        <v>3351</v>
      </c>
      <c r="F313" t="s">
        <v>2295</v>
      </c>
      <c r="G313" t="s">
        <v>1936</v>
      </c>
      <c r="H313">
        <v>28299</v>
      </c>
      <c r="I313" t="s">
        <v>1937</v>
      </c>
    </row>
    <row r="314" spans="1:9" x14ac:dyDescent="0.2">
      <c r="A314" t="s">
        <v>643</v>
      </c>
      <c r="B314" t="s">
        <v>3352</v>
      </c>
      <c r="C314" t="s">
        <v>3353</v>
      </c>
      <c r="D314" t="s">
        <v>3354</v>
      </c>
      <c r="E314" t="s">
        <v>3355</v>
      </c>
      <c r="F314" t="s">
        <v>2694</v>
      </c>
      <c r="G314" t="s">
        <v>1936</v>
      </c>
      <c r="H314">
        <v>71307</v>
      </c>
      <c r="I314" t="s">
        <v>1937</v>
      </c>
    </row>
    <row r="315" spans="1:9" x14ac:dyDescent="0.2">
      <c r="A315" t="s">
        <v>645</v>
      </c>
      <c r="B315" t="s">
        <v>3356</v>
      </c>
      <c r="C315" t="s">
        <v>3357</v>
      </c>
      <c r="D315" t="s">
        <v>3358</v>
      </c>
      <c r="E315" t="s">
        <v>3359</v>
      </c>
      <c r="F315" t="s">
        <v>3360</v>
      </c>
      <c r="G315" t="s">
        <v>2111</v>
      </c>
      <c r="H315" t="s">
        <v>3361</v>
      </c>
      <c r="I315" t="s">
        <v>1937</v>
      </c>
    </row>
    <row r="316" spans="1:9" x14ac:dyDescent="0.2">
      <c r="A316" t="s">
        <v>647</v>
      </c>
      <c r="B316" t="s">
        <v>3362</v>
      </c>
      <c r="D316" t="s">
        <v>3363</v>
      </c>
      <c r="E316" t="s">
        <v>3364</v>
      </c>
      <c r="F316" t="s">
        <v>3365</v>
      </c>
      <c r="G316" t="s">
        <v>1936</v>
      </c>
      <c r="H316">
        <v>89115</v>
      </c>
      <c r="I316" t="s">
        <v>1946</v>
      </c>
    </row>
    <row r="317" spans="1:9" x14ac:dyDescent="0.2">
      <c r="A317" t="s">
        <v>649</v>
      </c>
      <c r="B317" t="s">
        <v>3366</v>
      </c>
      <c r="C317" t="s">
        <v>3367</v>
      </c>
      <c r="D317" t="s">
        <v>3368</v>
      </c>
      <c r="E317" t="s">
        <v>3369</v>
      </c>
      <c r="F317" t="s">
        <v>2642</v>
      </c>
      <c r="G317" t="s">
        <v>1936</v>
      </c>
      <c r="H317">
        <v>50369</v>
      </c>
      <c r="I317" t="s">
        <v>1937</v>
      </c>
    </row>
    <row r="318" spans="1:9" x14ac:dyDescent="0.2">
      <c r="A318" t="s">
        <v>651</v>
      </c>
      <c r="B318" t="s">
        <v>3370</v>
      </c>
      <c r="C318" t="s">
        <v>3371</v>
      </c>
      <c r="D318" t="s">
        <v>3372</v>
      </c>
      <c r="E318" t="s">
        <v>3373</v>
      </c>
      <c r="F318" t="s">
        <v>2595</v>
      </c>
      <c r="G318" t="s">
        <v>1944</v>
      </c>
      <c r="H318" t="s">
        <v>2540</v>
      </c>
      <c r="I318" t="s">
        <v>1946</v>
      </c>
    </row>
    <row r="319" spans="1:9" x14ac:dyDescent="0.2">
      <c r="A319" t="s">
        <v>653</v>
      </c>
      <c r="B319" t="s">
        <v>3374</v>
      </c>
      <c r="C319" t="s">
        <v>3375</v>
      </c>
      <c r="D319" t="s">
        <v>3376</v>
      </c>
      <c r="E319" t="s">
        <v>3377</v>
      </c>
      <c r="F319" t="s">
        <v>3378</v>
      </c>
      <c r="G319" t="s">
        <v>1936</v>
      </c>
      <c r="H319">
        <v>44315</v>
      </c>
      <c r="I319" t="s">
        <v>1946</v>
      </c>
    </row>
    <row r="320" spans="1:9" x14ac:dyDescent="0.2">
      <c r="A320" t="s">
        <v>655</v>
      </c>
      <c r="B320" t="s">
        <v>3379</v>
      </c>
      <c r="C320" t="s">
        <v>3380</v>
      </c>
      <c r="D320" t="s">
        <v>3381</v>
      </c>
      <c r="E320" t="s">
        <v>3382</v>
      </c>
      <c r="F320" t="s">
        <v>3383</v>
      </c>
      <c r="G320" t="s">
        <v>1936</v>
      </c>
      <c r="H320">
        <v>33405</v>
      </c>
      <c r="I320" t="s">
        <v>1937</v>
      </c>
    </row>
    <row r="321" spans="1:9" x14ac:dyDescent="0.2">
      <c r="A321" t="s">
        <v>657</v>
      </c>
      <c r="B321" t="s">
        <v>3384</v>
      </c>
      <c r="C321" t="s">
        <v>3385</v>
      </c>
      <c r="E321" t="s">
        <v>3386</v>
      </c>
      <c r="F321" t="s">
        <v>2350</v>
      </c>
      <c r="G321" t="s">
        <v>1936</v>
      </c>
      <c r="H321">
        <v>93715</v>
      </c>
      <c r="I321" t="s">
        <v>1937</v>
      </c>
    </row>
    <row r="322" spans="1:9" x14ac:dyDescent="0.2">
      <c r="A322" t="s">
        <v>3387</v>
      </c>
      <c r="B322" t="s">
        <v>3388</v>
      </c>
      <c r="C322" t="s">
        <v>3389</v>
      </c>
      <c r="D322" t="s">
        <v>3390</v>
      </c>
      <c r="E322" t="s">
        <v>3391</v>
      </c>
      <c r="F322" t="s">
        <v>3392</v>
      </c>
      <c r="G322" t="s">
        <v>1936</v>
      </c>
      <c r="H322">
        <v>52245</v>
      </c>
      <c r="I322" t="s">
        <v>1937</v>
      </c>
    </row>
    <row r="323" spans="1:9" x14ac:dyDescent="0.2">
      <c r="A323" t="s">
        <v>659</v>
      </c>
      <c r="B323" t="s">
        <v>3393</v>
      </c>
      <c r="C323" t="s">
        <v>3394</v>
      </c>
      <c r="D323" t="s">
        <v>3395</v>
      </c>
      <c r="E323" t="s">
        <v>3396</v>
      </c>
      <c r="F323" t="s">
        <v>3397</v>
      </c>
      <c r="G323" t="s">
        <v>1944</v>
      </c>
      <c r="H323" t="s">
        <v>2078</v>
      </c>
      <c r="I323" t="s">
        <v>1937</v>
      </c>
    </row>
    <row r="324" spans="1:9" x14ac:dyDescent="0.2">
      <c r="A324" t="s">
        <v>661</v>
      </c>
      <c r="B324" t="s">
        <v>3398</v>
      </c>
      <c r="C324" t="s">
        <v>3399</v>
      </c>
      <c r="D324" t="s">
        <v>3400</v>
      </c>
      <c r="E324" t="s">
        <v>3401</v>
      </c>
      <c r="F324" t="s">
        <v>3402</v>
      </c>
      <c r="G324" t="s">
        <v>1944</v>
      </c>
      <c r="H324" t="s">
        <v>2078</v>
      </c>
      <c r="I324" t="s">
        <v>1946</v>
      </c>
    </row>
    <row r="325" spans="1:9" x14ac:dyDescent="0.2">
      <c r="A325" t="s">
        <v>663</v>
      </c>
      <c r="B325" t="s">
        <v>3403</v>
      </c>
      <c r="C325" t="s">
        <v>3404</v>
      </c>
      <c r="D325" t="s">
        <v>3405</v>
      </c>
      <c r="E325" t="s">
        <v>3406</v>
      </c>
      <c r="F325" t="s">
        <v>3407</v>
      </c>
      <c r="G325" t="s">
        <v>1936</v>
      </c>
      <c r="H325">
        <v>37924</v>
      </c>
      <c r="I325" t="s">
        <v>1937</v>
      </c>
    </row>
    <row r="326" spans="1:9" x14ac:dyDescent="0.2">
      <c r="A326" t="s">
        <v>665</v>
      </c>
      <c r="B326" t="s">
        <v>3408</v>
      </c>
      <c r="D326" t="s">
        <v>3409</v>
      </c>
      <c r="E326" t="s">
        <v>3410</v>
      </c>
      <c r="F326" t="s">
        <v>2983</v>
      </c>
      <c r="G326" t="s">
        <v>1936</v>
      </c>
      <c r="H326">
        <v>66276</v>
      </c>
      <c r="I326" t="s">
        <v>1946</v>
      </c>
    </row>
    <row r="327" spans="1:9" x14ac:dyDescent="0.2">
      <c r="A327" t="s">
        <v>667</v>
      </c>
      <c r="B327" t="s">
        <v>3411</v>
      </c>
      <c r="C327" t="s">
        <v>3412</v>
      </c>
      <c r="D327" t="s">
        <v>3413</v>
      </c>
      <c r="E327" t="s">
        <v>3414</v>
      </c>
      <c r="F327" t="s">
        <v>3085</v>
      </c>
      <c r="G327" t="s">
        <v>1936</v>
      </c>
      <c r="H327">
        <v>94132</v>
      </c>
      <c r="I327" t="s">
        <v>1937</v>
      </c>
    </row>
    <row r="328" spans="1:9" x14ac:dyDescent="0.2">
      <c r="A328" t="s">
        <v>669</v>
      </c>
      <c r="B328" t="s">
        <v>3415</v>
      </c>
      <c r="D328" t="s">
        <v>3416</v>
      </c>
      <c r="E328" t="s">
        <v>3417</v>
      </c>
      <c r="F328" t="s">
        <v>2167</v>
      </c>
      <c r="G328" t="s">
        <v>1936</v>
      </c>
      <c r="H328">
        <v>35244</v>
      </c>
      <c r="I328" t="s">
        <v>1946</v>
      </c>
    </row>
    <row r="329" spans="1:9" x14ac:dyDescent="0.2">
      <c r="A329" t="s">
        <v>671</v>
      </c>
      <c r="B329" t="s">
        <v>3418</v>
      </c>
      <c r="C329" t="s">
        <v>3419</v>
      </c>
      <c r="D329" t="s">
        <v>3420</v>
      </c>
      <c r="E329" t="s">
        <v>3421</v>
      </c>
      <c r="F329" t="s">
        <v>2771</v>
      </c>
      <c r="G329" t="s">
        <v>1936</v>
      </c>
      <c r="H329">
        <v>11215</v>
      </c>
      <c r="I329" t="s">
        <v>1937</v>
      </c>
    </row>
    <row r="330" spans="1:9" x14ac:dyDescent="0.2">
      <c r="A330" t="s">
        <v>673</v>
      </c>
      <c r="B330" t="s">
        <v>3422</v>
      </c>
      <c r="D330" t="s">
        <v>3423</v>
      </c>
      <c r="E330" t="s">
        <v>3424</v>
      </c>
      <c r="F330" t="s">
        <v>2443</v>
      </c>
      <c r="G330" t="s">
        <v>1936</v>
      </c>
      <c r="H330">
        <v>79934</v>
      </c>
      <c r="I330" t="s">
        <v>1937</v>
      </c>
    </row>
    <row r="331" spans="1:9" x14ac:dyDescent="0.2">
      <c r="A331" t="s">
        <v>675</v>
      </c>
      <c r="B331" t="s">
        <v>3425</v>
      </c>
      <c r="C331" t="s">
        <v>3426</v>
      </c>
      <c r="E331" t="s">
        <v>3427</v>
      </c>
      <c r="F331" t="s">
        <v>2994</v>
      </c>
      <c r="G331" t="s">
        <v>1936</v>
      </c>
      <c r="H331">
        <v>94250</v>
      </c>
      <c r="I331" t="s">
        <v>1937</v>
      </c>
    </row>
    <row r="332" spans="1:9" x14ac:dyDescent="0.2">
      <c r="A332" t="s">
        <v>3428</v>
      </c>
      <c r="B332" t="s">
        <v>3429</v>
      </c>
      <c r="C332" t="s">
        <v>3430</v>
      </c>
      <c r="D332" t="s">
        <v>3431</v>
      </c>
      <c r="E332" t="s">
        <v>3432</v>
      </c>
      <c r="F332" t="s">
        <v>2181</v>
      </c>
      <c r="G332" t="s">
        <v>1936</v>
      </c>
      <c r="H332">
        <v>20220</v>
      </c>
      <c r="I332" t="s">
        <v>1946</v>
      </c>
    </row>
    <row r="333" spans="1:9" x14ac:dyDescent="0.2">
      <c r="A333" t="s">
        <v>678</v>
      </c>
      <c r="B333" t="s">
        <v>3433</v>
      </c>
      <c r="C333" t="s">
        <v>3434</v>
      </c>
      <c r="D333" t="s">
        <v>3435</v>
      </c>
      <c r="E333" t="s">
        <v>3436</v>
      </c>
      <c r="F333" t="s">
        <v>3437</v>
      </c>
      <c r="G333" t="s">
        <v>1936</v>
      </c>
      <c r="H333">
        <v>33436</v>
      </c>
      <c r="I333" t="s">
        <v>1937</v>
      </c>
    </row>
    <row r="334" spans="1:9" x14ac:dyDescent="0.2">
      <c r="A334" t="s">
        <v>680</v>
      </c>
      <c r="B334" t="s">
        <v>3438</v>
      </c>
      <c r="C334" t="s">
        <v>3439</v>
      </c>
      <c r="D334" t="s">
        <v>3440</v>
      </c>
      <c r="E334" t="s">
        <v>3441</v>
      </c>
      <c r="F334" t="s">
        <v>1981</v>
      </c>
      <c r="G334" t="s">
        <v>1936</v>
      </c>
      <c r="H334">
        <v>90094</v>
      </c>
      <c r="I334" t="s">
        <v>1937</v>
      </c>
    </row>
    <row r="335" spans="1:9" x14ac:dyDescent="0.2">
      <c r="A335" t="s">
        <v>682</v>
      </c>
      <c r="B335" t="s">
        <v>3442</v>
      </c>
      <c r="C335" t="s">
        <v>3443</v>
      </c>
      <c r="D335" t="s">
        <v>3444</v>
      </c>
      <c r="E335" t="s">
        <v>3445</v>
      </c>
      <c r="F335" t="s">
        <v>3311</v>
      </c>
      <c r="G335" t="s">
        <v>1936</v>
      </c>
      <c r="H335">
        <v>21275</v>
      </c>
      <c r="I335" t="s">
        <v>1937</v>
      </c>
    </row>
    <row r="336" spans="1:9" x14ac:dyDescent="0.2">
      <c r="A336" t="s">
        <v>684</v>
      </c>
      <c r="B336" t="s">
        <v>3446</v>
      </c>
      <c r="E336" t="s">
        <v>3447</v>
      </c>
      <c r="F336" t="s">
        <v>2933</v>
      </c>
      <c r="G336" t="s">
        <v>1936</v>
      </c>
      <c r="H336">
        <v>84125</v>
      </c>
      <c r="I336" t="s">
        <v>1946</v>
      </c>
    </row>
    <row r="337" spans="1:9" x14ac:dyDescent="0.2">
      <c r="A337" t="s">
        <v>686</v>
      </c>
      <c r="B337" t="s">
        <v>3448</v>
      </c>
      <c r="C337" t="s">
        <v>3449</v>
      </c>
      <c r="D337" t="s">
        <v>3450</v>
      </c>
      <c r="E337" t="s">
        <v>3451</v>
      </c>
      <c r="F337" t="s">
        <v>2786</v>
      </c>
      <c r="G337" t="s">
        <v>1936</v>
      </c>
      <c r="H337">
        <v>75049</v>
      </c>
      <c r="I337" t="s">
        <v>1937</v>
      </c>
    </row>
    <row r="338" spans="1:9" x14ac:dyDescent="0.2">
      <c r="A338" t="s">
        <v>688</v>
      </c>
      <c r="B338" t="s">
        <v>3452</v>
      </c>
      <c r="C338" t="s">
        <v>3453</v>
      </c>
      <c r="D338" t="s">
        <v>3454</v>
      </c>
      <c r="E338" t="s">
        <v>3455</v>
      </c>
      <c r="F338" t="s">
        <v>3456</v>
      </c>
      <c r="G338" t="s">
        <v>2111</v>
      </c>
      <c r="H338" t="s">
        <v>3457</v>
      </c>
      <c r="I338" t="s">
        <v>1946</v>
      </c>
    </row>
    <row r="339" spans="1:9" x14ac:dyDescent="0.2">
      <c r="A339" t="s">
        <v>3458</v>
      </c>
      <c r="B339" t="s">
        <v>3459</v>
      </c>
      <c r="D339" t="s">
        <v>3460</v>
      </c>
      <c r="E339" t="s">
        <v>3461</v>
      </c>
      <c r="F339" t="s">
        <v>2282</v>
      </c>
      <c r="G339" t="s">
        <v>1936</v>
      </c>
      <c r="H339">
        <v>43240</v>
      </c>
      <c r="I339" t="s">
        <v>1946</v>
      </c>
    </row>
    <row r="340" spans="1:9" x14ac:dyDescent="0.2">
      <c r="A340" t="s">
        <v>691</v>
      </c>
      <c r="B340" t="s">
        <v>3462</v>
      </c>
      <c r="C340" t="s">
        <v>3463</v>
      </c>
      <c r="D340" t="s">
        <v>3464</v>
      </c>
      <c r="E340" t="s">
        <v>3465</v>
      </c>
      <c r="F340" t="s">
        <v>2032</v>
      </c>
      <c r="G340" t="s">
        <v>1936</v>
      </c>
      <c r="H340">
        <v>10184</v>
      </c>
      <c r="I340" t="s">
        <v>1946</v>
      </c>
    </row>
    <row r="341" spans="1:9" x14ac:dyDescent="0.2">
      <c r="A341" t="s">
        <v>693</v>
      </c>
      <c r="B341" t="s">
        <v>3466</v>
      </c>
      <c r="C341" t="s">
        <v>3467</v>
      </c>
      <c r="D341" t="s">
        <v>3468</v>
      </c>
      <c r="E341" t="s">
        <v>3469</v>
      </c>
      <c r="F341" t="s">
        <v>2153</v>
      </c>
      <c r="G341" t="s">
        <v>1936</v>
      </c>
      <c r="H341">
        <v>2216</v>
      </c>
      <c r="I341" t="s">
        <v>1937</v>
      </c>
    </row>
    <row r="342" spans="1:9" x14ac:dyDescent="0.2">
      <c r="A342" t="s">
        <v>695</v>
      </c>
      <c r="B342" t="s">
        <v>3470</v>
      </c>
      <c r="C342" t="s">
        <v>3471</v>
      </c>
      <c r="D342" t="s">
        <v>3472</v>
      </c>
      <c r="E342" t="s">
        <v>3473</v>
      </c>
      <c r="F342" t="s">
        <v>3085</v>
      </c>
      <c r="G342" t="s">
        <v>1936</v>
      </c>
      <c r="H342">
        <v>94132</v>
      </c>
      <c r="I342" t="s">
        <v>1937</v>
      </c>
    </row>
    <row r="343" spans="1:9" x14ac:dyDescent="0.2">
      <c r="A343" t="s">
        <v>697</v>
      </c>
      <c r="B343" t="s">
        <v>3474</v>
      </c>
      <c r="C343" t="s">
        <v>3475</v>
      </c>
      <c r="D343" t="s">
        <v>3476</v>
      </c>
      <c r="E343" t="s">
        <v>3477</v>
      </c>
      <c r="F343" t="s">
        <v>3478</v>
      </c>
      <c r="G343" t="s">
        <v>1936</v>
      </c>
      <c r="H343">
        <v>46295</v>
      </c>
      <c r="I343" t="s">
        <v>1946</v>
      </c>
    </row>
    <row r="344" spans="1:9" x14ac:dyDescent="0.2">
      <c r="A344" t="s">
        <v>3479</v>
      </c>
      <c r="B344" t="s">
        <v>3480</v>
      </c>
      <c r="C344" t="s">
        <v>3481</v>
      </c>
      <c r="E344" t="s">
        <v>3482</v>
      </c>
      <c r="F344" t="s">
        <v>3483</v>
      </c>
      <c r="G344" t="s">
        <v>1936</v>
      </c>
      <c r="H344">
        <v>32209</v>
      </c>
      <c r="I344" t="s">
        <v>1946</v>
      </c>
    </row>
    <row r="345" spans="1:9" x14ac:dyDescent="0.2">
      <c r="A345" t="s">
        <v>699</v>
      </c>
      <c r="B345" t="s">
        <v>3484</v>
      </c>
      <c r="C345" t="s">
        <v>3485</v>
      </c>
      <c r="E345" t="s">
        <v>3486</v>
      </c>
      <c r="F345" t="s">
        <v>3487</v>
      </c>
      <c r="G345" t="s">
        <v>1936</v>
      </c>
      <c r="H345">
        <v>98148</v>
      </c>
      <c r="I345" t="s">
        <v>1946</v>
      </c>
    </row>
    <row r="346" spans="1:9" x14ac:dyDescent="0.2">
      <c r="A346" t="s">
        <v>701</v>
      </c>
      <c r="B346" t="s">
        <v>3488</v>
      </c>
      <c r="D346" t="s">
        <v>3489</v>
      </c>
      <c r="E346" t="s">
        <v>3490</v>
      </c>
      <c r="F346" t="s">
        <v>3491</v>
      </c>
      <c r="G346" t="s">
        <v>1944</v>
      </c>
      <c r="H346" t="s">
        <v>3492</v>
      </c>
      <c r="I346" t="s">
        <v>1937</v>
      </c>
    </row>
    <row r="347" spans="1:9" x14ac:dyDescent="0.2">
      <c r="A347" t="s">
        <v>703</v>
      </c>
      <c r="B347" t="s">
        <v>3493</v>
      </c>
      <c r="C347" t="s">
        <v>3494</v>
      </c>
      <c r="D347" t="s">
        <v>3495</v>
      </c>
      <c r="E347" t="s">
        <v>3496</v>
      </c>
      <c r="F347" t="s">
        <v>2739</v>
      </c>
      <c r="G347" t="s">
        <v>1936</v>
      </c>
      <c r="H347">
        <v>36109</v>
      </c>
      <c r="I347" t="s">
        <v>1946</v>
      </c>
    </row>
    <row r="348" spans="1:9" x14ac:dyDescent="0.2">
      <c r="A348" t="s">
        <v>705</v>
      </c>
      <c r="B348" t="s">
        <v>3497</v>
      </c>
      <c r="C348" t="s">
        <v>3498</v>
      </c>
      <c r="D348" t="s">
        <v>3499</v>
      </c>
      <c r="E348" t="s">
        <v>3500</v>
      </c>
      <c r="F348" t="s">
        <v>2320</v>
      </c>
      <c r="G348" t="s">
        <v>1936</v>
      </c>
      <c r="H348">
        <v>75372</v>
      </c>
      <c r="I348" t="s">
        <v>1937</v>
      </c>
    </row>
    <row r="349" spans="1:9" x14ac:dyDescent="0.2">
      <c r="A349" t="s">
        <v>707</v>
      </c>
      <c r="B349" t="s">
        <v>3501</v>
      </c>
      <c r="C349" t="s">
        <v>3502</v>
      </c>
      <c r="D349" t="s">
        <v>3503</v>
      </c>
      <c r="E349" t="s">
        <v>3504</v>
      </c>
      <c r="F349" t="s">
        <v>3505</v>
      </c>
      <c r="G349" t="s">
        <v>1936</v>
      </c>
      <c r="H349">
        <v>66622</v>
      </c>
      <c r="I349" t="s">
        <v>1946</v>
      </c>
    </row>
    <row r="350" spans="1:9" x14ac:dyDescent="0.2">
      <c r="A350" t="s">
        <v>709</v>
      </c>
      <c r="B350" t="s">
        <v>3506</v>
      </c>
      <c r="C350" t="s">
        <v>3507</v>
      </c>
      <c r="D350" t="s">
        <v>3508</v>
      </c>
      <c r="E350" t="s">
        <v>3509</v>
      </c>
      <c r="F350" t="s">
        <v>3510</v>
      </c>
      <c r="G350" t="s">
        <v>1936</v>
      </c>
      <c r="H350">
        <v>75799</v>
      </c>
      <c r="I350" t="s">
        <v>1946</v>
      </c>
    </row>
    <row r="351" spans="1:9" x14ac:dyDescent="0.2">
      <c r="A351" t="s">
        <v>711</v>
      </c>
      <c r="B351" t="s">
        <v>3511</v>
      </c>
      <c r="C351" t="s">
        <v>3512</v>
      </c>
      <c r="D351" t="s">
        <v>3513</v>
      </c>
      <c r="E351" t="s">
        <v>3514</v>
      </c>
      <c r="F351" t="s">
        <v>1981</v>
      </c>
      <c r="G351" t="s">
        <v>1936</v>
      </c>
      <c r="H351">
        <v>90065</v>
      </c>
      <c r="I351" t="s">
        <v>1946</v>
      </c>
    </row>
    <row r="352" spans="1:9" x14ac:dyDescent="0.2">
      <c r="A352" t="s">
        <v>713</v>
      </c>
      <c r="B352" t="s">
        <v>3515</v>
      </c>
      <c r="C352" t="s">
        <v>3516</v>
      </c>
      <c r="D352" t="s">
        <v>3517</v>
      </c>
      <c r="E352" t="s">
        <v>3518</v>
      </c>
      <c r="F352" t="s">
        <v>3519</v>
      </c>
      <c r="G352" t="s">
        <v>1936</v>
      </c>
      <c r="H352">
        <v>71137</v>
      </c>
      <c r="I352" t="s">
        <v>1946</v>
      </c>
    </row>
    <row r="353" spans="1:9" x14ac:dyDescent="0.2">
      <c r="A353" t="s">
        <v>715</v>
      </c>
      <c r="B353" t="s">
        <v>3520</v>
      </c>
      <c r="C353" t="s">
        <v>3521</v>
      </c>
      <c r="D353" t="s">
        <v>3522</v>
      </c>
      <c r="E353" t="s">
        <v>3523</v>
      </c>
      <c r="F353" t="s">
        <v>3524</v>
      </c>
      <c r="G353" t="s">
        <v>1936</v>
      </c>
      <c r="H353">
        <v>83722</v>
      </c>
      <c r="I353" t="s">
        <v>1946</v>
      </c>
    </row>
    <row r="354" spans="1:9" x14ac:dyDescent="0.2">
      <c r="A354" t="s">
        <v>3525</v>
      </c>
      <c r="B354" t="s">
        <v>3526</v>
      </c>
      <c r="C354" t="s">
        <v>3527</v>
      </c>
      <c r="D354" t="s">
        <v>3528</v>
      </c>
      <c r="E354" t="s">
        <v>3529</v>
      </c>
      <c r="F354" t="s">
        <v>2172</v>
      </c>
      <c r="G354" t="s">
        <v>1936</v>
      </c>
      <c r="H354">
        <v>92415</v>
      </c>
      <c r="I354" t="s">
        <v>1946</v>
      </c>
    </row>
    <row r="355" spans="1:9" x14ac:dyDescent="0.2">
      <c r="A355" t="s">
        <v>718</v>
      </c>
      <c r="B355" t="s">
        <v>3530</v>
      </c>
      <c r="D355" t="s">
        <v>3531</v>
      </c>
      <c r="E355" t="s">
        <v>3532</v>
      </c>
      <c r="F355" t="s">
        <v>2739</v>
      </c>
      <c r="G355" t="s">
        <v>1936</v>
      </c>
      <c r="H355">
        <v>36177</v>
      </c>
      <c r="I355" t="s">
        <v>1937</v>
      </c>
    </row>
    <row r="356" spans="1:9" x14ac:dyDescent="0.2">
      <c r="A356" t="s">
        <v>720</v>
      </c>
      <c r="B356" t="s">
        <v>3533</v>
      </c>
      <c r="C356" t="s">
        <v>3534</v>
      </c>
      <c r="E356" t="s">
        <v>3535</v>
      </c>
      <c r="F356" t="s">
        <v>3536</v>
      </c>
      <c r="G356" t="s">
        <v>1936</v>
      </c>
      <c r="H356">
        <v>34981</v>
      </c>
      <c r="I356" t="s">
        <v>1946</v>
      </c>
    </row>
    <row r="357" spans="1:9" x14ac:dyDescent="0.2">
      <c r="A357" t="s">
        <v>722</v>
      </c>
      <c r="B357" t="s">
        <v>3537</v>
      </c>
      <c r="C357" t="s">
        <v>3538</v>
      </c>
      <c r="D357" t="s">
        <v>3539</v>
      </c>
      <c r="E357" t="s">
        <v>3540</v>
      </c>
      <c r="F357" t="s">
        <v>2689</v>
      </c>
      <c r="G357" t="s">
        <v>1936</v>
      </c>
      <c r="H357">
        <v>27415</v>
      </c>
      <c r="I357" t="s">
        <v>1937</v>
      </c>
    </row>
    <row r="358" spans="1:9" x14ac:dyDescent="0.2">
      <c r="A358" t="s">
        <v>724</v>
      </c>
      <c r="B358" t="s">
        <v>3541</v>
      </c>
      <c r="C358" t="s">
        <v>3542</v>
      </c>
      <c r="D358" t="s">
        <v>3543</v>
      </c>
      <c r="E358" t="s">
        <v>3544</v>
      </c>
      <c r="F358" t="s">
        <v>2994</v>
      </c>
      <c r="G358" t="s">
        <v>1936</v>
      </c>
      <c r="H358">
        <v>94237</v>
      </c>
      <c r="I358" t="s">
        <v>1937</v>
      </c>
    </row>
    <row r="359" spans="1:9" x14ac:dyDescent="0.2">
      <c r="A359" t="s">
        <v>726</v>
      </c>
      <c r="B359" t="s">
        <v>3545</v>
      </c>
      <c r="D359" t="s">
        <v>3546</v>
      </c>
      <c r="E359" t="s">
        <v>3547</v>
      </c>
      <c r="F359" t="s">
        <v>3548</v>
      </c>
      <c r="G359" t="s">
        <v>1936</v>
      </c>
      <c r="H359">
        <v>78682</v>
      </c>
      <c r="I359" t="s">
        <v>1946</v>
      </c>
    </row>
    <row r="360" spans="1:9" x14ac:dyDescent="0.2">
      <c r="A360" t="s">
        <v>728</v>
      </c>
      <c r="B360" t="s">
        <v>3549</v>
      </c>
      <c r="C360" t="s">
        <v>3550</v>
      </c>
      <c r="D360" t="s">
        <v>3551</v>
      </c>
      <c r="E360" t="s">
        <v>3552</v>
      </c>
      <c r="F360" t="s">
        <v>3553</v>
      </c>
      <c r="G360" t="s">
        <v>1936</v>
      </c>
      <c r="H360">
        <v>22096</v>
      </c>
      <c r="I360" t="s">
        <v>1946</v>
      </c>
    </row>
    <row r="361" spans="1:9" x14ac:dyDescent="0.2">
      <c r="A361" t="s">
        <v>730</v>
      </c>
      <c r="B361" t="s">
        <v>3554</v>
      </c>
      <c r="C361" t="s">
        <v>3555</v>
      </c>
      <c r="D361" t="s">
        <v>3556</v>
      </c>
      <c r="E361" t="s">
        <v>3557</v>
      </c>
      <c r="F361" t="s">
        <v>3558</v>
      </c>
      <c r="G361" t="s">
        <v>2111</v>
      </c>
      <c r="H361" t="s">
        <v>3559</v>
      </c>
      <c r="I361" t="s">
        <v>1946</v>
      </c>
    </row>
    <row r="362" spans="1:9" x14ac:dyDescent="0.2">
      <c r="A362" t="s">
        <v>732</v>
      </c>
      <c r="B362" t="s">
        <v>3560</v>
      </c>
      <c r="C362" t="s">
        <v>3561</v>
      </c>
      <c r="D362" t="s">
        <v>3562</v>
      </c>
      <c r="E362" t="s">
        <v>3563</v>
      </c>
      <c r="F362" t="s">
        <v>3212</v>
      </c>
      <c r="G362" t="s">
        <v>1936</v>
      </c>
      <c r="H362">
        <v>29220</v>
      </c>
      <c r="I362" t="s">
        <v>1946</v>
      </c>
    </row>
    <row r="363" spans="1:9" x14ac:dyDescent="0.2">
      <c r="A363" t="s">
        <v>3564</v>
      </c>
      <c r="B363" t="s">
        <v>3565</v>
      </c>
      <c r="C363" t="s">
        <v>3566</v>
      </c>
      <c r="D363" t="s">
        <v>3567</v>
      </c>
      <c r="E363" t="s">
        <v>3568</v>
      </c>
      <c r="F363" t="s">
        <v>2501</v>
      </c>
      <c r="G363" t="s">
        <v>1936</v>
      </c>
      <c r="H363">
        <v>37215</v>
      </c>
      <c r="I363" t="s">
        <v>1937</v>
      </c>
    </row>
    <row r="364" spans="1:9" x14ac:dyDescent="0.2">
      <c r="A364" t="s">
        <v>734</v>
      </c>
      <c r="B364" t="s">
        <v>3569</v>
      </c>
      <c r="C364" t="s">
        <v>3570</v>
      </c>
      <c r="D364" t="s">
        <v>3571</v>
      </c>
      <c r="E364" t="s">
        <v>3572</v>
      </c>
      <c r="F364" t="s">
        <v>3094</v>
      </c>
      <c r="G364" t="s">
        <v>1936</v>
      </c>
      <c r="H364">
        <v>85025</v>
      </c>
      <c r="I364" t="s">
        <v>1937</v>
      </c>
    </row>
    <row r="365" spans="1:9" x14ac:dyDescent="0.2">
      <c r="A365" t="s">
        <v>736</v>
      </c>
      <c r="B365" t="s">
        <v>3573</v>
      </c>
      <c r="C365" t="s">
        <v>3574</v>
      </c>
      <c r="E365" t="s">
        <v>3575</v>
      </c>
      <c r="F365" t="s">
        <v>3576</v>
      </c>
      <c r="G365" t="s">
        <v>1936</v>
      </c>
      <c r="H365">
        <v>33233</v>
      </c>
      <c r="I365" t="s">
        <v>1946</v>
      </c>
    </row>
    <row r="366" spans="1:9" x14ac:dyDescent="0.2">
      <c r="A366" t="s">
        <v>738</v>
      </c>
      <c r="B366" t="s">
        <v>3577</v>
      </c>
      <c r="C366" t="s">
        <v>3578</v>
      </c>
      <c r="D366" t="s">
        <v>3579</v>
      </c>
      <c r="E366" t="s">
        <v>3580</v>
      </c>
      <c r="F366" t="s">
        <v>2350</v>
      </c>
      <c r="G366" t="s">
        <v>1936</v>
      </c>
      <c r="H366">
        <v>93762</v>
      </c>
      <c r="I366" t="s">
        <v>1937</v>
      </c>
    </row>
    <row r="367" spans="1:9" x14ac:dyDescent="0.2">
      <c r="A367" t="s">
        <v>740</v>
      </c>
      <c r="B367" t="s">
        <v>3581</v>
      </c>
      <c r="C367" t="s">
        <v>3582</v>
      </c>
      <c r="E367" t="s">
        <v>3583</v>
      </c>
      <c r="F367" t="s">
        <v>3584</v>
      </c>
      <c r="G367" t="s">
        <v>1936</v>
      </c>
      <c r="H367">
        <v>92825</v>
      </c>
      <c r="I367" t="s">
        <v>1946</v>
      </c>
    </row>
    <row r="368" spans="1:9" x14ac:dyDescent="0.2">
      <c r="A368" t="s">
        <v>742</v>
      </c>
      <c r="B368" t="s">
        <v>3585</v>
      </c>
      <c r="D368" t="s">
        <v>3586</v>
      </c>
      <c r="E368" t="s">
        <v>3587</v>
      </c>
      <c r="F368" t="s">
        <v>2525</v>
      </c>
      <c r="G368" t="s">
        <v>1936</v>
      </c>
      <c r="H368">
        <v>23605</v>
      </c>
      <c r="I368" t="s">
        <v>1946</v>
      </c>
    </row>
    <row r="369" spans="1:9" x14ac:dyDescent="0.2">
      <c r="A369" t="s">
        <v>744</v>
      </c>
      <c r="B369" t="s">
        <v>3588</v>
      </c>
      <c r="E369" t="s">
        <v>3589</v>
      </c>
      <c r="F369" t="s">
        <v>2881</v>
      </c>
      <c r="G369" t="s">
        <v>1936</v>
      </c>
      <c r="H369">
        <v>29305</v>
      </c>
      <c r="I369" t="s">
        <v>1937</v>
      </c>
    </row>
    <row r="370" spans="1:9" x14ac:dyDescent="0.2">
      <c r="A370" t="s">
        <v>746</v>
      </c>
      <c r="B370" t="s">
        <v>3590</v>
      </c>
      <c r="C370" t="s">
        <v>3591</v>
      </c>
      <c r="D370" t="s">
        <v>3592</v>
      </c>
      <c r="E370" t="s">
        <v>3593</v>
      </c>
      <c r="F370" t="s">
        <v>2885</v>
      </c>
      <c r="G370" t="s">
        <v>1936</v>
      </c>
      <c r="H370">
        <v>10305</v>
      </c>
      <c r="I370" t="s">
        <v>1946</v>
      </c>
    </row>
    <row r="371" spans="1:9" x14ac:dyDescent="0.2">
      <c r="A371" t="s">
        <v>748</v>
      </c>
      <c r="B371" t="s">
        <v>3594</v>
      </c>
      <c r="E371" t="s">
        <v>3595</v>
      </c>
      <c r="F371" t="s">
        <v>3365</v>
      </c>
      <c r="G371" t="s">
        <v>1936</v>
      </c>
      <c r="H371">
        <v>89115</v>
      </c>
      <c r="I371" t="s">
        <v>1937</v>
      </c>
    </row>
    <row r="372" spans="1:9" x14ac:dyDescent="0.2">
      <c r="A372" t="s">
        <v>750</v>
      </c>
      <c r="B372" t="s">
        <v>3596</v>
      </c>
      <c r="C372" t="s">
        <v>3597</v>
      </c>
      <c r="D372" t="s">
        <v>3598</v>
      </c>
      <c r="E372" t="s">
        <v>3599</v>
      </c>
      <c r="F372" t="s">
        <v>2933</v>
      </c>
      <c r="G372" t="s">
        <v>1936</v>
      </c>
      <c r="H372">
        <v>84105</v>
      </c>
      <c r="I372" t="s">
        <v>1937</v>
      </c>
    </row>
    <row r="373" spans="1:9" x14ac:dyDescent="0.2">
      <c r="A373" t="s">
        <v>752</v>
      </c>
      <c r="B373" t="s">
        <v>3600</v>
      </c>
      <c r="C373" t="s">
        <v>3601</v>
      </c>
      <c r="D373" t="s">
        <v>3602</v>
      </c>
      <c r="E373" t="s">
        <v>3603</v>
      </c>
      <c r="F373" t="s">
        <v>3487</v>
      </c>
      <c r="G373" t="s">
        <v>1936</v>
      </c>
      <c r="H373">
        <v>98109</v>
      </c>
      <c r="I373" t="s">
        <v>1937</v>
      </c>
    </row>
    <row r="374" spans="1:9" x14ac:dyDescent="0.2">
      <c r="A374" t="s">
        <v>754</v>
      </c>
      <c r="B374" t="s">
        <v>3604</v>
      </c>
      <c r="C374" t="s">
        <v>3605</v>
      </c>
      <c r="D374" t="s">
        <v>3606</v>
      </c>
      <c r="E374" t="s">
        <v>3607</v>
      </c>
      <c r="F374" t="s">
        <v>3608</v>
      </c>
      <c r="G374" t="s">
        <v>1936</v>
      </c>
      <c r="H374">
        <v>79764</v>
      </c>
      <c r="I374" t="s">
        <v>1946</v>
      </c>
    </row>
    <row r="375" spans="1:9" x14ac:dyDescent="0.2">
      <c r="A375" t="s">
        <v>756</v>
      </c>
      <c r="B375" t="s">
        <v>3609</v>
      </c>
      <c r="D375" t="s">
        <v>3610</v>
      </c>
      <c r="E375" t="s">
        <v>3611</v>
      </c>
      <c r="F375" t="s">
        <v>3612</v>
      </c>
      <c r="G375" t="s">
        <v>1944</v>
      </c>
      <c r="H375" t="s">
        <v>3613</v>
      </c>
      <c r="I375" t="s">
        <v>1937</v>
      </c>
    </row>
    <row r="376" spans="1:9" x14ac:dyDescent="0.2">
      <c r="A376" t="s">
        <v>758</v>
      </c>
      <c r="B376" t="s">
        <v>3614</v>
      </c>
      <c r="C376" t="s">
        <v>3615</v>
      </c>
      <c r="D376" t="s">
        <v>3616</v>
      </c>
      <c r="E376" t="s">
        <v>3617</v>
      </c>
      <c r="F376" t="s">
        <v>3618</v>
      </c>
      <c r="G376" t="s">
        <v>1936</v>
      </c>
      <c r="H376">
        <v>75037</v>
      </c>
      <c r="I376" t="s">
        <v>1937</v>
      </c>
    </row>
    <row r="377" spans="1:9" x14ac:dyDescent="0.2">
      <c r="A377" t="s">
        <v>760</v>
      </c>
      <c r="B377" t="s">
        <v>3619</v>
      </c>
      <c r="C377" t="s">
        <v>3620</v>
      </c>
      <c r="D377" t="s">
        <v>3621</v>
      </c>
      <c r="E377" t="s">
        <v>3622</v>
      </c>
      <c r="F377" t="s">
        <v>1971</v>
      </c>
      <c r="G377" t="s">
        <v>1936</v>
      </c>
      <c r="H377">
        <v>45426</v>
      </c>
      <c r="I377" t="s">
        <v>1937</v>
      </c>
    </row>
    <row r="378" spans="1:9" x14ac:dyDescent="0.2">
      <c r="A378" t="s">
        <v>762</v>
      </c>
      <c r="B378" t="s">
        <v>3623</v>
      </c>
      <c r="C378" t="s">
        <v>3624</v>
      </c>
      <c r="D378" t="s">
        <v>3625</v>
      </c>
      <c r="E378" t="s">
        <v>3626</v>
      </c>
      <c r="F378" t="s">
        <v>2043</v>
      </c>
      <c r="G378" t="s">
        <v>1936</v>
      </c>
      <c r="H378">
        <v>49560</v>
      </c>
      <c r="I378" t="s">
        <v>1937</v>
      </c>
    </row>
    <row r="379" spans="1:9" x14ac:dyDescent="0.2">
      <c r="A379" t="s">
        <v>764</v>
      </c>
      <c r="B379" t="s">
        <v>3627</v>
      </c>
      <c r="C379" t="s">
        <v>3628</v>
      </c>
      <c r="D379" t="s">
        <v>3629</v>
      </c>
      <c r="E379" t="s">
        <v>3630</v>
      </c>
      <c r="F379" t="s">
        <v>2928</v>
      </c>
      <c r="G379" t="s">
        <v>1944</v>
      </c>
      <c r="H379" t="s">
        <v>2078</v>
      </c>
      <c r="I379" t="s">
        <v>1946</v>
      </c>
    </row>
    <row r="380" spans="1:9" x14ac:dyDescent="0.2">
      <c r="A380" t="s">
        <v>766</v>
      </c>
      <c r="B380" t="s">
        <v>3631</v>
      </c>
      <c r="C380" t="s">
        <v>3632</v>
      </c>
      <c r="D380" t="s">
        <v>3633</v>
      </c>
      <c r="E380" t="s">
        <v>3634</v>
      </c>
      <c r="F380" t="s">
        <v>3635</v>
      </c>
      <c r="G380" t="s">
        <v>1944</v>
      </c>
      <c r="H380" t="s">
        <v>2420</v>
      </c>
      <c r="I380" t="s">
        <v>1937</v>
      </c>
    </row>
    <row r="381" spans="1:9" x14ac:dyDescent="0.2">
      <c r="A381" t="s">
        <v>768</v>
      </c>
      <c r="B381" t="s">
        <v>3636</v>
      </c>
      <c r="C381" t="s">
        <v>3637</v>
      </c>
      <c r="E381" t="s">
        <v>3638</v>
      </c>
      <c r="F381" t="s">
        <v>3639</v>
      </c>
      <c r="G381" t="s">
        <v>2111</v>
      </c>
      <c r="H381" t="s">
        <v>3640</v>
      </c>
      <c r="I381" t="s">
        <v>1937</v>
      </c>
    </row>
    <row r="382" spans="1:9" x14ac:dyDescent="0.2">
      <c r="A382" t="s">
        <v>3641</v>
      </c>
      <c r="B382" t="s">
        <v>3642</v>
      </c>
      <c r="C382" t="s">
        <v>3643</v>
      </c>
      <c r="D382" t="s">
        <v>3644</v>
      </c>
      <c r="E382" t="s">
        <v>3645</v>
      </c>
      <c r="F382" t="s">
        <v>1957</v>
      </c>
      <c r="G382" t="s">
        <v>1936</v>
      </c>
      <c r="H382">
        <v>62756</v>
      </c>
      <c r="I382" t="s">
        <v>1946</v>
      </c>
    </row>
    <row r="383" spans="1:9" x14ac:dyDescent="0.2">
      <c r="A383" t="s">
        <v>771</v>
      </c>
      <c r="B383" t="s">
        <v>3646</v>
      </c>
      <c r="C383" t="s">
        <v>3647</v>
      </c>
      <c r="D383" t="s">
        <v>3648</v>
      </c>
      <c r="E383" t="s">
        <v>3649</v>
      </c>
      <c r="F383" t="s">
        <v>1981</v>
      </c>
      <c r="G383" t="s">
        <v>1936</v>
      </c>
      <c r="H383">
        <v>90010</v>
      </c>
      <c r="I383" t="s">
        <v>1937</v>
      </c>
    </row>
    <row r="384" spans="1:9" x14ac:dyDescent="0.2">
      <c r="A384" t="s">
        <v>773</v>
      </c>
      <c r="B384" t="s">
        <v>3650</v>
      </c>
      <c r="C384" t="s">
        <v>3651</v>
      </c>
      <c r="D384" t="s">
        <v>3652</v>
      </c>
      <c r="E384" t="s">
        <v>3653</v>
      </c>
      <c r="F384" t="s">
        <v>3311</v>
      </c>
      <c r="G384" t="s">
        <v>1936</v>
      </c>
      <c r="H384">
        <v>21239</v>
      </c>
      <c r="I384" t="s">
        <v>1946</v>
      </c>
    </row>
    <row r="385" spans="1:9" x14ac:dyDescent="0.2">
      <c r="A385" t="s">
        <v>775</v>
      </c>
      <c r="B385" t="s">
        <v>3654</v>
      </c>
      <c r="D385" t="s">
        <v>3655</v>
      </c>
      <c r="E385" t="s">
        <v>3656</v>
      </c>
      <c r="F385" t="s">
        <v>3657</v>
      </c>
      <c r="G385" t="s">
        <v>1936</v>
      </c>
      <c r="H385">
        <v>17126</v>
      </c>
      <c r="I385" t="s">
        <v>1937</v>
      </c>
    </row>
    <row r="386" spans="1:9" x14ac:dyDescent="0.2">
      <c r="A386" t="s">
        <v>777</v>
      </c>
      <c r="B386" t="s">
        <v>3658</v>
      </c>
      <c r="D386" t="s">
        <v>3659</v>
      </c>
      <c r="E386" t="s">
        <v>3660</v>
      </c>
      <c r="F386" t="s">
        <v>2320</v>
      </c>
      <c r="G386" t="s">
        <v>1936</v>
      </c>
      <c r="H386">
        <v>75216</v>
      </c>
      <c r="I386" t="s">
        <v>1946</v>
      </c>
    </row>
    <row r="387" spans="1:9" x14ac:dyDescent="0.2">
      <c r="A387" t="s">
        <v>779</v>
      </c>
      <c r="B387" t="s">
        <v>3661</v>
      </c>
      <c r="C387" t="s">
        <v>3662</v>
      </c>
      <c r="D387" t="s">
        <v>3663</v>
      </c>
      <c r="E387" t="s">
        <v>3664</v>
      </c>
      <c r="F387" t="s">
        <v>2370</v>
      </c>
      <c r="G387" t="s">
        <v>1936</v>
      </c>
      <c r="H387">
        <v>64125</v>
      </c>
      <c r="I387" t="s">
        <v>1937</v>
      </c>
    </row>
    <row r="388" spans="1:9" x14ac:dyDescent="0.2">
      <c r="A388" t="s">
        <v>781</v>
      </c>
      <c r="B388" t="s">
        <v>3665</v>
      </c>
      <c r="D388" t="s">
        <v>3666</v>
      </c>
      <c r="E388" t="s">
        <v>3667</v>
      </c>
      <c r="F388" t="s">
        <v>1957</v>
      </c>
      <c r="G388" t="s">
        <v>1936</v>
      </c>
      <c r="H388">
        <v>62723</v>
      </c>
      <c r="I388" t="s">
        <v>1937</v>
      </c>
    </row>
    <row r="389" spans="1:9" x14ac:dyDescent="0.2">
      <c r="A389" t="s">
        <v>783</v>
      </c>
      <c r="B389" t="s">
        <v>3668</v>
      </c>
      <c r="C389" t="s">
        <v>3669</v>
      </c>
      <c r="D389" t="s">
        <v>3670</v>
      </c>
      <c r="E389" t="s">
        <v>3671</v>
      </c>
      <c r="F389" t="s">
        <v>3672</v>
      </c>
      <c r="G389" t="s">
        <v>1936</v>
      </c>
      <c r="H389">
        <v>6510</v>
      </c>
      <c r="I389" t="s">
        <v>1937</v>
      </c>
    </row>
    <row r="390" spans="1:9" x14ac:dyDescent="0.2">
      <c r="A390" t="s">
        <v>785</v>
      </c>
      <c r="B390" t="s">
        <v>3673</v>
      </c>
      <c r="C390" t="s">
        <v>3674</v>
      </c>
      <c r="D390" t="s">
        <v>3675</v>
      </c>
      <c r="E390" t="s">
        <v>3676</v>
      </c>
      <c r="F390" t="s">
        <v>3677</v>
      </c>
      <c r="G390" t="s">
        <v>1936</v>
      </c>
      <c r="H390">
        <v>30045</v>
      </c>
      <c r="I390" t="s">
        <v>1937</v>
      </c>
    </row>
    <row r="391" spans="1:9" x14ac:dyDescent="0.2">
      <c r="A391" t="s">
        <v>787</v>
      </c>
      <c r="B391" t="s">
        <v>3678</v>
      </c>
      <c r="C391" t="s">
        <v>3679</v>
      </c>
      <c r="D391" t="s">
        <v>3680</v>
      </c>
      <c r="E391" t="s">
        <v>3681</v>
      </c>
      <c r="F391" t="s">
        <v>3682</v>
      </c>
      <c r="G391" t="s">
        <v>1936</v>
      </c>
      <c r="H391">
        <v>28805</v>
      </c>
      <c r="I391" t="s">
        <v>1937</v>
      </c>
    </row>
    <row r="392" spans="1:9" x14ac:dyDescent="0.2">
      <c r="A392" t="s">
        <v>789</v>
      </c>
      <c r="B392" t="s">
        <v>3683</v>
      </c>
      <c r="C392" t="s">
        <v>3684</v>
      </c>
      <c r="E392" t="s">
        <v>3685</v>
      </c>
      <c r="F392" t="s">
        <v>2228</v>
      </c>
      <c r="G392" t="s">
        <v>1936</v>
      </c>
      <c r="H392">
        <v>55123</v>
      </c>
      <c r="I392" t="s">
        <v>1937</v>
      </c>
    </row>
    <row r="393" spans="1:9" x14ac:dyDescent="0.2">
      <c r="A393" t="s">
        <v>791</v>
      </c>
      <c r="B393" t="s">
        <v>3686</v>
      </c>
      <c r="C393" t="s">
        <v>3687</v>
      </c>
      <c r="E393" t="s">
        <v>3688</v>
      </c>
      <c r="F393" t="s">
        <v>2132</v>
      </c>
      <c r="G393" t="s">
        <v>1936</v>
      </c>
      <c r="H393">
        <v>55458</v>
      </c>
      <c r="I393" t="s">
        <v>1946</v>
      </c>
    </row>
    <row r="394" spans="1:9" x14ac:dyDescent="0.2">
      <c r="A394" t="s">
        <v>793</v>
      </c>
      <c r="B394" t="s">
        <v>3689</v>
      </c>
      <c r="C394" t="s">
        <v>3690</v>
      </c>
      <c r="D394" t="s">
        <v>3691</v>
      </c>
      <c r="E394" t="s">
        <v>3692</v>
      </c>
      <c r="F394" t="s">
        <v>2567</v>
      </c>
      <c r="G394" t="s">
        <v>1936</v>
      </c>
      <c r="H394">
        <v>92725</v>
      </c>
      <c r="I394" t="s">
        <v>1946</v>
      </c>
    </row>
    <row r="395" spans="1:9" x14ac:dyDescent="0.2">
      <c r="A395" t="s">
        <v>3693</v>
      </c>
      <c r="B395" t="s">
        <v>3694</v>
      </c>
      <c r="C395" t="s">
        <v>3695</v>
      </c>
      <c r="D395" t="s">
        <v>3696</v>
      </c>
      <c r="E395" t="s">
        <v>3697</v>
      </c>
      <c r="F395" t="s">
        <v>3698</v>
      </c>
      <c r="G395" t="s">
        <v>1936</v>
      </c>
      <c r="H395">
        <v>21747</v>
      </c>
      <c r="I395" t="s">
        <v>1937</v>
      </c>
    </row>
    <row r="396" spans="1:9" x14ac:dyDescent="0.2">
      <c r="A396" t="s">
        <v>795</v>
      </c>
      <c r="B396" t="s">
        <v>3699</v>
      </c>
      <c r="C396" t="s">
        <v>3700</v>
      </c>
      <c r="D396" t="s">
        <v>3701</v>
      </c>
      <c r="E396" t="s">
        <v>3702</v>
      </c>
      <c r="F396" t="s">
        <v>2132</v>
      </c>
      <c r="G396" t="s">
        <v>1936</v>
      </c>
      <c r="H396">
        <v>55458</v>
      </c>
      <c r="I396" t="s">
        <v>1946</v>
      </c>
    </row>
    <row r="397" spans="1:9" x14ac:dyDescent="0.2">
      <c r="A397" t="s">
        <v>797</v>
      </c>
      <c r="B397" t="s">
        <v>3703</v>
      </c>
      <c r="C397" t="s">
        <v>3704</v>
      </c>
      <c r="E397" t="s">
        <v>3705</v>
      </c>
      <c r="F397" t="s">
        <v>2181</v>
      </c>
      <c r="G397" t="s">
        <v>1936</v>
      </c>
      <c r="H397">
        <v>20420</v>
      </c>
      <c r="I397" t="s">
        <v>1937</v>
      </c>
    </row>
    <row r="398" spans="1:9" x14ac:dyDescent="0.2">
      <c r="A398" t="s">
        <v>799</v>
      </c>
      <c r="B398" t="s">
        <v>3706</v>
      </c>
      <c r="C398" t="s">
        <v>3707</v>
      </c>
      <c r="D398" t="s">
        <v>3708</v>
      </c>
      <c r="E398" t="s">
        <v>3709</v>
      </c>
      <c r="F398" t="s">
        <v>2172</v>
      </c>
      <c r="G398" t="s">
        <v>1936</v>
      </c>
      <c r="H398">
        <v>92415</v>
      </c>
      <c r="I398" t="s">
        <v>1946</v>
      </c>
    </row>
    <row r="399" spans="1:9" x14ac:dyDescent="0.2">
      <c r="A399" t="s">
        <v>801</v>
      </c>
      <c r="B399" t="s">
        <v>3710</v>
      </c>
      <c r="C399" t="s">
        <v>3711</v>
      </c>
      <c r="D399" t="s">
        <v>3712</v>
      </c>
      <c r="E399" t="s">
        <v>3713</v>
      </c>
      <c r="F399" t="s">
        <v>2158</v>
      </c>
      <c r="G399" t="s">
        <v>1936</v>
      </c>
      <c r="H399">
        <v>14609</v>
      </c>
      <c r="I399" t="s">
        <v>1937</v>
      </c>
    </row>
    <row r="400" spans="1:9" x14ac:dyDescent="0.2">
      <c r="A400" t="s">
        <v>803</v>
      </c>
      <c r="B400" t="s">
        <v>3714</v>
      </c>
      <c r="C400" t="s">
        <v>3715</v>
      </c>
      <c r="D400" t="s">
        <v>3716</v>
      </c>
      <c r="E400" t="s">
        <v>3717</v>
      </c>
      <c r="F400" t="s">
        <v>2053</v>
      </c>
      <c r="G400" t="s">
        <v>1936</v>
      </c>
      <c r="H400">
        <v>98664</v>
      </c>
      <c r="I400" t="s">
        <v>1937</v>
      </c>
    </row>
    <row r="401" spans="1:9" x14ac:dyDescent="0.2">
      <c r="A401" t="s">
        <v>805</v>
      </c>
      <c r="B401" t="s">
        <v>3718</v>
      </c>
      <c r="C401" t="s">
        <v>3719</v>
      </c>
      <c r="D401" t="s">
        <v>3720</v>
      </c>
      <c r="E401" t="s">
        <v>3721</v>
      </c>
      <c r="F401" t="s">
        <v>3722</v>
      </c>
      <c r="G401" t="s">
        <v>2111</v>
      </c>
      <c r="H401" t="s">
        <v>3723</v>
      </c>
      <c r="I401" t="s">
        <v>1946</v>
      </c>
    </row>
    <row r="402" spans="1:9" x14ac:dyDescent="0.2">
      <c r="A402" t="s">
        <v>807</v>
      </c>
      <c r="B402" t="s">
        <v>3724</v>
      </c>
      <c r="C402" t="s">
        <v>3725</v>
      </c>
      <c r="D402" t="s">
        <v>3726</v>
      </c>
      <c r="E402" t="s">
        <v>3727</v>
      </c>
      <c r="F402" t="s">
        <v>2181</v>
      </c>
      <c r="G402" t="s">
        <v>1936</v>
      </c>
      <c r="H402">
        <v>20057</v>
      </c>
      <c r="I402" t="s">
        <v>1946</v>
      </c>
    </row>
    <row r="403" spans="1:9" x14ac:dyDescent="0.2">
      <c r="A403" t="s">
        <v>809</v>
      </c>
      <c r="B403" t="s">
        <v>3728</v>
      </c>
      <c r="C403" t="s">
        <v>3729</v>
      </c>
      <c r="D403" t="s">
        <v>3730</v>
      </c>
      <c r="E403" t="s">
        <v>3731</v>
      </c>
      <c r="F403" t="s">
        <v>3407</v>
      </c>
      <c r="G403" t="s">
        <v>1936</v>
      </c>
      <c r="H403">
        <v>37924</v>
      </c>
      <c r="I403" t="s">
        <v>1937</v>
      </c>
    </row>
    <row r="404" spans="1:9" x14ac:dyDescent="0.2">
      <c r="A404" t="s">
        <v>811</v>
      </c>
      <c r="B404" t="s">
        <v>3732</v>
      </c>
      <c r="C404" t="s">
        <v>3733</v>
      </c>
      <c r="D404" t="s">
        <v>3734</v>
      </c>
      <c r="E404" t="s">
        <v>3735</v>
      </c>
      <c r="F404" t="s">
        <v>2117</v>
      </c>
      <c r="G404" t="s">
        <v>1936</v>
      </c>
      <c r="H404">
        <v>25336</v>
      </c>
      <c r="I404" t="s">
        <v>1937</v>
      </c>
    </row>
    <row r="405" spans="1:9" x14ac:dyDescent="0.2">
      <c r="A405" t="s">
        <v>813</v>
      </c>
      <c r="B405" t="s">
        <v>3736</v>
      </c>
      <c r="C405" t="s">
        <v>3737</v>
      </c>
      <c r="D405" t="s">
        <v>3738</v>
      </c>
      <c r="E405" t="s">
        <v>3739</v>
      </c>
      <c r="F405" t="s">
        <v>2320</v>
      </c>
      <c r="G405" t="s">
        <v>1936</v>
      </c>
      <c r="H405">
        <v>75372</v>
      </c>
      <c r="I405" t="s">
        <v>1946</v>
      </c>
    </row>
    <row r="406" spans="1:9" x14ac:dyDescent="0.2">
      <c r="A406" t="s">
        <v>815</v>
      </c>
      <c r="B406" t="s">
        <v>3740</v>
      </c>
      <c r="C406" t="s">
        <v>3741</v>
      </c>
      <c r="D406" t="s">
        <v>3742</v>
      </c>
      <c r="E406" t="s">
        <v>3743</v>
      </c>
      <c r="F406" t="s">
        <v>3744</v>
      </c>
      <c r="G406" t="s">
        <v>1944</v>
      </c>
      <c r="H406" t="s">
        <v>3745</v>
      </c>
      <c r="I406" t="s">
        <v>1946</v>
      </c>
    </row>
    <row r="407" spans="1:9" x14ac:dyDescent="0.2">
      <c r="A407" t="s">
        <v>817</v>
      </c>
      <c r="B407" t="s">
        <v>3746</v>
      </c>
      <c r="C407" t="s">
        <v>3747</v>
      </c>
      <c r="D407" t="s">
        <v>3748</v>
      </c>
      <c r="E407" t="s">
        <v>3749</v>
      </c>
      <c r="F407" t="s">
        <v>3750</v>
      </c>
      <c r="G407" t="s">
        <v>1936</v>
      </c>
      <c r="H407">
        <v>95973</v>
      </c>
      <c r="I407" t="s">
        <v>1937</v>
      </c>
    </row>
    <row r="408" spans="1:9" x14ac:dyDescent="0.2">
      <c r="A408" t="s">
        <v>819</v>
      </c>
      <c r="B408" t="s">
        <v>3751</v>
      </c>
      <c r="C408" t="s">
        <v>3752</v>
      </c>
      <c r="D408" t="s">
        <v>3753</v>
      </c>
      <c r="E408" t="s">
        <v>3754</v>
      </c>
      <c r="F408" t="s">
        <v>2122</v>
      </c>
      <c r="G408" t="s">
        <v>1936</v>
      </c>
      <c r="H408">
        <v>72215</v>
      </c>
      <c r="I408" t="s">
        <v>1937</v>
      </c>
    </row>
    <row r="409" spans="1:9" x14ac:dyDescent="0.2">
      <c r="A409" t="s">
        <v>821</v>
      </c>
      <c r="B409" t="s">
        <v>3755</v>
      </c>
      <c r="D409" t="s">
        <v>3756</v>
      </c>
      <c r="E409" t="s">
        <v>3757</v>
      </c>
      <c r="F409" t="s">
        <v>3758</v>
      </c>
      <c r="G409" t="s">
        <v>1944</v>
      </c>
      <c r="H409" t="s">
        <v>3759</v>
      </c>
      <c r="I409" t="s">
        <v>1946</v>
      </c>
    </row>
    <row r="410" spans="1:9" x14ac:dyDescent="0.2">
      <c r="A410" t="s">
        <v>823</v>
      </c>
      <c r="B410" t="s">
        <v>3760</v>
      </c>
      <c r="C410" t="s">
        <v>3761</v>
      </c>
      <c r="D410" t="s">
        <v>3762</v>
      </c>
      <c r="E410" t="s">
        <v>3763</v>
      </c>
      <c r="F410" t="s">
        <v>3764</v>
      </c>
      <c r="G410" t="s">
        <v>1936</v>
      </c>
      <c r="H410">
        <v>8922</v>
      </c>
      <c r="I410" t="s">
        <v>1937</v>
      </c>
    </row>
    <row r="411" spans="1:9" x14ac:dyDescent="0.2">
      <c r="A411" t="s">
        <v>825</v>
      </c>
      <c r="B411" t="s">
        <v>3765</v>
      </c>
      <c r="D411" t="s">
        <v>3766</v>
      </c>
      <c r="E411" t="s">
        <v>3767</v>
      </c>
      <c r="F411" t="s">
        <v>3768</v>
      </c>
      <c r="G411" t="s">
        <v>1944</v>
      </c>
      <c r="H411" t="s">
        <v>3769</v>
      </c>
      <c r="I411" t="s">
        <v>1937</v>
      </c>
    </row>
    <row r="412" spans="1:9" x14ac:dyDescent="0.2">
      <c r="A412" t="s">
        <v>827</v>
      </c>
      <c r="B412" t="s">
        <v>3770</v>
      </c>
      <c r="D412" t="s">
        <v>3771</v>
      </c>
      <c r="E412" t="s">
        <v>3772</v>
      </c>
      <c r="F412" t="s">
        <v>3085</v>
      </c>
      <c r="G412" t="s">
        <v>1936</v>
      </c>
      <c r="H412">
        <v>94132</v>
      </c>
      <c r="I412" t="s">
        <v>1946</v>
      </c>
    </row>
    <row r="413" spans="1:9" x14ac:dyDescent="0.2">
      <c r="A413" t="s">
        <v>829</v>
      </c>
      <c r="B413" t="s">
        <v>3773</v>
      </c>
      <c r="D413" t="s">
        <v>3774</v>
      </c>
      <c r="E413" t="s">
        <v>3775</v>
      </c>
      <c r="F413" t="s">
        <v>3776</v>
      </c>
      <c r="G413" t="s">
        <v>1936</v>
      </c>
      <c r="H413">
        <v>70505</v>
      </c>
      <c r="I413" t="s">
        <v>1937</v>
      </c>
    </row>
    <row r="414" spans="1:9" x14ac:dyDescent="0.2">
      <c r="A414" t="s">
        <v>831</v>
      </c>
      <c r="B414" t="s">
        <v>3777</v>
      </c>
      <c r="D414" t="s">
        <v>3778</v>
      </c>
      <c r="E414" t="s">
        <v>3779</v>
      </c>
      <c r="F414" t="s">
        <v>3780</v>
      </c>
      <c r="G414" t="s">
        <v>1936</v>
      </c>
      <c r="H414">
        <v>92191</v>
      </c>
      <c r="I414" t="s">
        <v>1937</v>
      </c>
    </row>
    <row r="415" spans="1:9" x14ac:dyDescent="0.2">
      <c r="A415" t="s">
        <v>833</v>
      </c>
      <c r="B415" t="s">
        <v>3781</v>
      </c>
      <c r="C415" t="s">
        <v>3782</v>
      </c>
      <c r="D415" t="s">
        <v>3783</v>
      </c>
      <c r="E415" t="s">
        <v>3784</v>
      </c>
      <c r="F415" t="s">
        <v>3785</v>
      </c>
      <c r="G415" t="s">
        <v>1936</v>
      </c>
      <c r="H415">
        <v>91841</v>
      </c>
      <c r="I415" t="s">
        <v>1937</v>
      </c>
    </row>
    <row r="416" spans="1:9" x14ac:dyDescent="0.2">
      <c r="A416" t="s">
        <v>835</v>
      </c>
      <c r="B416" t="s">
        <v>3786</v>
      </c>
      <c r="D416" t="s">
        <v>3787</v>
      </c>
      <c r="E416" t="s">
        <v>3788</v>
      </c>
      <c r="F416" t="s">
        <v>3510</v>
      </c>
      <c r="G416" t="s">
        <v>1936</v>
      </c>
      <c r="H416">
        <v>75799</v>
      </c>
      <c r="I416" t="s">
        <v>1937</v>
      </c>
    </row>
    <row r="417" spans="1:9" x14ac:dyDescent="0.2">
      <c r="A417" t="s">
        <v>837</v>
      </c>
      <c r="B417" t="s">
        <v>3789</v>
      </c>
      <c r="C417" t="s">
        <v>3790</v>
      </c>
      <c r="E417" t="s">
        <v>3791</v>
      </c>
      <c r="F417" t="s">
        <v>3776</v>
      </c>
      <c r="G417" t="s">
        <v>1936</v>
      </c>
      <c r="H417">
        <v>70593</v>
      </c>
      <c r="I417" t="s">
        <v>1946</v>
      </c>
    </row>
    <row r="418" spans="1:9" x14ac:dyDescent="0.2">
      <c r="A418" t="s">
        <v>839</v>
      </c>
      <c r="B418" t="s">
        <v>3792</v>
      </c>
      <c r="D418" t="s">
        <v>3793</v>
      </c>
      <c r="E418" t="s">
        <v>3794</v>
      </c>
      <c r="F418" t="s">
        <v>1971</v>
      </c>
      <c r="G418" t="s">
        <v>1936</v>
      </c>
      <c r="H418">
        <v>45426</v>
      </c>
      <c r="I418" t="s">
        <v>1937</v>
      </c>
    </row>
    <row r="419" spans="1:9" x14ac:dyDescent="0.2">
      <c r="A419" t="s">
        <v>841</v>
      </c>
      <c r="B419" t="s">
        <v>3795</v>
      </c>
      <c r="D419" t="s">
        <v>3796</v>
      </c>
      <c r="E419" t="s">
        <v>3797</v>
      </c>
      <c r="F419" t="s">
        <v>3094</v>
      </c>
      <c r="G419" t="s">
        <v>1936</v>
      </c>
      <c r="H419">
        <v>85072</v>
      </c>
      <c r="I419" t="s">
        <v>1937</v>
      </c>
    </row>
    <row r="420" spans="1:9" x14ac:dyDescent="0.2">
      <c r="A420" t="s">
        <v>843</v>
      </c>
      <c r="B420" t="s">
        <v>3798</v>
      </c>
      <c r="C420" t="s">
        <v>3799</v>
      </c>
      <c r="E420" t="s">
        <v>3800</v>
      </c>
      <c r="F420" t="s">
        <v>2994</v>
      </c>
      <c r="G420" t="s">
        <v>1936</v>
      </c>
      <c r="H420">
        <v>94263</v>
      </c>
      <c r="I420" t="s">
        <v>1937</v>
      </c>
    </row>
    <row r="421" spans="1:9" x14ac:dyDescent="0.2">
      <c r="A421" t="s">
        <v>845</v>
      </c>
      <c r="B421" t="s">
        <v>3801</v>
      </c>
      <c r="C421" t="s">
        <v>3802</v>
      </c>
      <c r="D421" t="s">
        <v>3803</v>
      </c>
      <c r="E421" t="s">
        <v>3804</v>
      </c>
      <c r="F421" t="s">
        <v>3331</v>
      </c>
      <c r="G421" t="s">
        <v>1936</v>
      </c>
      <c r="H421">
        <v>68505</v>
      </c>
      <c r="I421" t="s">
        <v>1937</v>
      </c>
    </row>
    <row r="422" spans="1:9" x14ac:dyDescent="0.2">
      <c r="A422" t="s">
        <v>3805</v>
      </c>
      <c r="B422" t="s">
        <v>3806</v>
      </c>
      <c r="C422" t="s">
        <v>3807</v>
      </c>
      <c r="D422" t="s">
        <v>3808</v>
      </c>
      <c r="E422" t="s">
        <v>3809</v>
      </c>
      <c r="F422" t="s">
        <v>3657</v>
      </c>
      <c r="G422" t="s">
        <v>1936</v>
      </c>
      <c r="H422">
        <v>17126</v>
      </c>
      <c r="I422" t="s">
        <v>1946</v>
      </c>
    </row>
    <row r="423" spans="1:9" x14ac:dyDescent="0.2">
      <c r="A423" t="s">
        <v>3810</v>
      </c>
      <c r="B423" t="s">
        <v>3811</v>
      </c>
      <c r="C423" t="s">
        <v>3812</v>
      </c>
      <c r="D423" t="s">
        <v>3813</v>
      </c>
      <c r="E423" t="s">
        <v>3814</v>
      </c>
      <c r="F423" t="s">
        <v>2139</v>
      </c>
      <c r="G423" t="s">
        <v>1936</v>
      </c>
      <c r="H423">
        <v>70174</v>
      </c>
      <c r="I423" t="s">
        <v>1937</v>
      </c>
    </row>
    <row r="424" spans="1:9" x14ac:dyDescent="0.2">
      <c r="A424" t="s">
        <v>848</v>
      </c>
      <c r="B424" t="s">
        <v>3815</v>
      </c>
      <c r="D424" t="s">
        <v>3816</v>
      </c>
      <c r="E424" t="s">
        <v>3817</v>
      </c>
      <c r="F424" t="s">
        <v>3818</v>
      </c>
      <c r="G424" t="s">
        <v>1936</v>
      </c>
      <c r="H424">
        <v>53726</v>
      </c>
      <c r="I424" t="s">
        <v>1946</v>
      </c>
    </row>
    <row r="425" spans="1:9" x14ac:dyDescent="0.2">
      <c r="A425" t="s">
        <v>850</v>
      </c>
      <c r="B425" t="s">
        <v>3819</v>
      </c>
      <c r="D425" t="s">
        <v>3820</v>
      </c>
      <c r="E425" t="s">
        <v>3821</v>
      </c>
      <c r="F425" t="s">
        <v>2117</v>
      </c>
      <c r="G425" t="s">
        <v>1936</v>
      </c>
      <c r="H425">
        <v>25336</v>
      </c>
      <c r="I425" t="s">
        <v>1946</v>
      </c>
    </row>
    <row r="426" spans="1:9" x14ac:dyDescent="0.2">
      <c r="A426" t="s">
        <v>852</v>
      </c>
      <c r="B426" t="s">
        <v>3822</v>
      </c>
      <c r="C426" t="s">
        <v>3823</v>
      </c>
      <c r="D426" t="s">
        <v>3824</v>
      </c>
      <c r="E426" t="s">
        <v>3825</v>
      </c>
      <c r="F426" t="s">
        <v>2122</v>
      </c>
      <c r="G426" t="s">
        <v>1936</v>
      </c>
      <c r="H426">
        <v>72204</v>
      </c>
      <c r="I426" t="s">
        <v>1937</v>
      </c>
    </row>
    <row r="427" spans="1:9" x14ac:dyDescent="0.2">
      <c r="A427" t="s">
        <v>854</v>
      </c>
      <c r="B427" t="s">
        <v>3826</v>
      </c>
      <c r="C427" t="s">
        <v>3827</v>
      </c>
      <c r="D427" t="s">
        <v>3828</v>
      </c>
      <c r="E427" t="s">
        <v>3829</v>
      </c>
      <c r="F427" t="s">
        <v>2496</v>
      </c>
      <c r="G427" t="s">
        <v>1936</v>
      </c>
      <c r="H427">
        <v>99507</v>
      </c>
      <c r="I427" t="s">
        <v>1946</v>
      </c>
    </row>
    <row r="428" spans="1:9" x14ac:dyDescent="0.2">
      <c r="A428" t="s">
        <v>856</v>
      </c>
      <c r="B428" t="s">
        <v>3830</v>
      </c>
      <c r="C428" t="s">
        <v>3831</v>
      </c>
      <c r="D428" t="s">
        <v>3832</v>
      </c>
      <c r="E428" t="s">
        <v>3833</v>
      </c>
      <c r="F428" t="s">
        <v>3834</v>
      </c>
      <c r="G428" t="s">
        <v>1944</v>
      </c>
      <c r="H428" t="s">
        <v>3835</v>
      </c>
      <c r="I428" t="s">
        <v>1937</v>
      </c>
    </row>
    <row r="429" spans="1:9" x14ac:dyDescent="0.2">
      <c r="A429" t="s">
        <v>858</v>
      </c>
      <c r="B429" t="s">
        <v>3836</v>
      </c>
      <c r="D429" t="s">
        <v>3837</v>
      </c>
      <c r="E429" t="s">
        <v>3838</v>
      </c>
      <c r="F429" t="s">
        <v>3085</v>
      </c>
      <c r="G429" t="s">
        <v>1936</v>
      </c>
      <c r="H429">
        <v>94110</v>
      </c>
      <c r="I429" t="s">
        <v>1937</v>
      </c>
    </row>
    <row r="430" spans="1:9" x14ac:dyDescent="0.2">
      <c r="A430" t="s">
        <v>860</v>
      </c>
      <c r="B430" t="s">
        <v>3839</v>
      </c>
      <c r="C430" t="s">
        <v>3840</v>
      </c>
      <c r="D430" t="s">
        <v>3841</v>
      </c>
      <c r="E430" t="s">
        <v>3842</v>
      </c>
      <c r="F430" t="s">
        <v>2835</v>
      </c>
      <c r="G430" t="s">
        <v>1936</v>
      </c>
      <c r="H430">
        <v>44485</v>
      </c>
      <c r="I430" t="s">
        <v>1946</v>
      </c>
    </row>
    <row r="431" spans="1:9" x14ac:dyDescent="0.2">
      <c r="A431" t="s">
        <v>3843</v>
      </c>
      <c r="B431" t="s">
        <v>3844</v>
      </c>
      <c r="C431" t="s">
        <v>3845</v>
      </c>
      <c r="D431" t="s">
        <v>3846</v>
      </c>
      <c r="E431" t="s">
        <v>3847</v>
      </c>
      <c r="F431" t="s">
        <v>3848</v>
      </c>
      <c r="G431" t="s">
        <v>1936</v>
      </c>
      <c r="H431">
        <v>23324</v>
      </c>
      <c r="I431" t="s">
        <v>1946</v>
      </c>
    </row>
    <row r="432" spans="1:9" x14ac:dyDescent="0.2">
      <c r="A432" t="s">
        <v>863</v>
      </c>
      <c r="B432" t="s">
        <v>3849</v>
      </c>
      <c r="C432" t="s">
        <v>3850</v>
      </c>
      <c r="D432" t="s">
        <v>3851</v>
      </c>
      <c r="E432" t="s">
        <v>3852</v>
      </c>
      <c r="F432" t="s">
        <v>3853</v>
      </c>
      <c r="G432" t="s">
        <v>1936</v>
      </c>
      <c r="H432">
        <v>39236</v>
      </c>
      <c r="I432" t="s">
        <v>1937</v>
      </c>
    </row>
    <row r="433" spans="1:9" x14ac:dyDescent="0.2">
      <c r="A433" t="s">
        <v>865</v>
      </c>
      <c r="B433" t="s">
        <v>3854</v>
      </c>
      <c r="C433" t="s">
        <v>3855</v>
      </c>
      <c r="D433" t="s">
        <v>3856</v>
      </c>
      <c r="E433" t="s">
        <v>3857</v>
      </c>
      <c r="F433" t="s">
        <v>3858</v>
      </c>
      <c r="G433" t="s">
        <v>1944</v>
      </c>
      <c r="H433" t="s">
        <v>3859</v>
      </c>
      <c r="I433" t="s">
        <v>1937</v>
      </c>
    </row>
    <row r="434" spans="1:9" x14ac:dyDescent="0.2">
      <c r="A434" t="s">
        <v>867</v>
      </c>
      <c r="B434" t="s">
        <v>3860</v>
      </c>
      <c r="D434" t="s">
        <v>3861</v>
      </c>
      <c r="E434" t="s">
        <v>3862</v>
      </c>
      <c r="F434" t="s">
        <v>3116</v>
      </c>
      <c r="G434" t="s">
        <v>1936</v>
      </c>
      <c r="H434">
        <v>53277</v>
      </c>
      <c r="I434" t="s">
        <v>1946</v>
      </c>
    </row>
    <row r="435" spans="1:9" x14ac:dyDescent="0.2">
      <c r="A435" t="s">
        <v>869</v>
      </c>
      <c r="B435" t="s">
        <v>3863</v>
      </c>
      <c r="C435" t="s">
        <v>3864</v>
      </c>
      <c r="D435" t="s">
        <v>3865</v>
      </c>
      <c r="E435" t="s">
        <v>3866</v>
      </c>
      <c r="F435" t="s">
        <v>2994</v>
      </c>
      <c r="G435" t="s">
        <v>1936</v>
      </c>
      <c r="H435">
        <v>94250</v>
      </c>
      <c r="I435" t="s">
        <v>1937</v>
      </c>
    </row>
    <row r="436" spans="1:9" x14ac:dyDescent="0.2">
      <c r="A436" t="s">
        <v>871</v>
      </c>
      <c r="B436" t="s">
        <v>3867</v>
      </c>
      <c r="D436" t="s">
        <v>3868</v>
      </c>
      <c r="E436" t="s">
        <v>3869</v>
      </c>
      <c r="F436" t="s">
        <v>2153</v>
      </c>
      <c r="G436" t="s">
        <v>1936</v>
      </c>
      <c r="H436">
        <v>2298</v>
      </c>
      <c r="I436" t="s">
        <v>1946</v>
      </c>
    </row>
    <row r="437" spans="1:9" x14ac:dyDescent="0.2">
      <c r="A437" t="s">
        <v>873</v>
      </c>
      <c r="B437" t="s">
        <v>3870</v>
      </c>
      <c r="C437" t="s">
        <v>3871</v>
      </c>
      <c r="D437" t="s">
        <v>3872</v>
      </c>
      <c r="E437" t="s">
        <v>3873</v>
      </c>
      <c r="F437" t="s">
        <v>3505</v>
      </c>
      <c r="G437" t="s">
        <v>1936</v>
      </c>
      <c r="H437">
        <v>66622</v>
      </c>
      <c r="I437" t="s">
        <v>1946</v>
      </c>
    </row>
    <row r="438" spans="1:9" x14ac:dyDescent="0.2">
      <c r="A438" t="s">
        <v>875</v>
      </c>
      <c r="B438" t="s">
        <v>3874</v>
      </c>
      <c r="C438" t="s">
        <v>3875</v>
      </c>
      <c r="D438" t="s">
        <v>3876</v>
      </c>
      <c r="E438" t="s">
        <v>3877</v>
      </c>
      <c r="F438" t="s">
        <v>2545</v>
      </c>
      <c r="G438" t="s">
        <v>1936</v>
      </c>
      <c r="H438">
        <v>58122</v>
      </c>
      <c r="I438" t="s">
        <v>1937</v>
      </c>
    </row>
    <row r="439" spans="1:9" x14ac:dyDescent="0.2">
      <c r="A439" t="s">
        <v>877</v>
      </c>
      <c r="B439" t="s">
        <v>3878</v>
      </c>
      <c r="D439" t="s">
        <v>3879</v>
      </c>
      <c r="E439" t="s">
        <v>3880</v>
      </c>
      <c r="F439" t="s">
        <v>2022</v>
      </c>
      <c r="G439" t="s">
        <v>1936</v>
      </c>
      <c r="H439">
        <v>77095</v>
      </c>
      <c r="I439" t="s">
        <v>1946</v>
      </c>
    </row>
    <row r="440" spans="1:9" x14ac:dyDescent="0.2">
      <c r="A440" t="s">
        <v>3881</v>
      </c>
      <c r="B440" t="s">
        <v>3882</v>
      </c>
      <c r="C440" t="s">
        <v>3883</v>
      </c>
      <c r="D440" t="s">
        <v>3884</v>
      </c>
      <c r="E440" t="s">
        <v>3885</v>
      </c>
      <c r="F440" t="s">
        <v>2357</v>
      </c>
      <c r="G440" t="s">
        <v>1936</v>
      </c>
      <c r="H440">
        <v>73190</v>
      </c>
      <c r="I440" t="s">
        <v>1946</v>
      </c>
    </row>
    <row r="441" spans="1:9" x14ac:dyDescent="0.2">
      <c r="A441" t="s">
        <v>881</v>
      </c>
      <c r="B441" t="s">
        <v>3886</v>
      </c>
      <c r="C441" t="s">
        <v>3887</v>
      </c>
      <c r="D441" t="s">
        <v>3888</v>
      </c>
      <c r="E441" t="s">
        <v>3889</v>
      </c>
      <c r="F441" t="s">
        <v>2026</v>
      </c>
      <c r="G441" t="s">
        <v>1944</v>
      </c>
      <c r="H441" t="s">
        <v>2027</v>
      </c>
      <c r="I441" t="s">
        <v>1946</v>
      </c>
    </row>
    <row r="442" spans="1:9" x14ac:dyDescent="0.2">
      <c r="A442" t="s">
        <v>883</v>
      </c>
      <c r="B442" t="s">
        <v>3890</v>
      </c>
      <c r="C442" t="s">
        <v>3891</v>
      </c>
      <c r="D442" t="s">
        <v>3892</v>
      </c>
      <c r="E442" t="s">
        <v>3893</v>
      </c>
      <c r="F442" t="s">
        <v>2345</v>
      </c>
      <c r="G442" t="s">
        <v>1936</v>
      </c>
      <c r="H442">
        <v>14205</v>
      </c>
      <c r="I442" t="s">
        <v>1937</v>
      </c>
    </row>
    <row r="443" spans="1:9" x14ac:dyDescent="0.2">
      <c r="A443" t="s">
        <v>885</v>
      </c>
      <c r="B443" t="s">
        <v>3894</v>
      </c>
      <c r="C443" t="s">
        <v>3895</v>
      </c>
      <c r="D443" t="s">
        <v>3896</v>
      </c>
      <c r="E443" t="s">
        <v>3897</v>
      </c>
      <c r="F443" t="s">
        <v>3188</v>
      </c>
      <c r="G443" t="s">
        <v>1944</v>
      </c>
      <c r="H443" t="s">
        <v>3189</v>
      </c>
      <c r="I443" t="s">
        <v>1937</v>
      </c>
    </row>
    <row r="444" spans="1:9" x14ac:dyDescent="0.2">
      <c r="A444" t="s">
        <v>887</v>
      </c>
      <c r="B444" t="s">
        <v>3898</v>
      </c>
      <c r="C444" t="s">
        <v>3899</v>
      </c>
      <c r="D444" t="s">
        <v>3900</v>
      </c>
      <c r="E444" t="s">
        <v>3901</v>
      </c>
      <c r="F444" t="s">
        <v>3902</v>
      </c>
      <c r="G444" t="s">
        <v>1936</v>
      </c>
      <c r="H444">
        <v>18018</v>
      </c>
      <c r="I444" t="s">
        <v>1946</v>
      </c>
    </row>
    <row r="445" spans="1:9" x14ac:dyDescent="0.2">
      <c r="A445" t="s">
        <v>889</v>
      </c>
      <c r="B445" t="s">
        <v>3903</v>
      </c>
      <c r="C445" t="s">
        <v>3904</v>
      </c>
      <c r="D445" t="s">
        <v>3905</v>
      </c>
      <c r="E445" t="s">
        <v>3906</v>
      </c>
      <c r="F445" t="s">
        <v>3907</v>
      </c>
      <c r="G445" t="s">
        <v>1944</v>
      </c>
      <c r="H445" t="s">
        <v>3908</v>
      </c>
      <c r="I445" t="s">
        <v>1937</v>
      </c>
    </row>
    <row r="446" spans="1:9" x14ac:dyDescent="0.2">
      <c r="A446" t="s">
        <v>891</v>
      </c>
      <c r="B446" t="s">
        <v>3909</v>
      </c>
      <c r="C446" t="s">
        <v>3910</v>
      </c>
      <c r="D446" t="s">
        <v>3911</v>
      </c>
      <c r="E446" t="s">
        <v>3912</v>
      </c>
      <c r="F446" t="s">
        <v>3913</v>
      </c>
      <c r="G446" t="s">
        <v>1944</v>
      </c>
      <c r="H446" t="s">
        <v>3914</v>
      </c>
      <c r="I446" t="s">
        <v>1946</v>
      </c>
    </row>
    <row r="447" spans="1:9" x14ac:dyDescent="0.2">
      <c r="A447" t="s">
        <v>893</v>
      </c>
      <c r="B447" t="s">
        <v>3915</v>
      </c>
      <c r="C447" t="s">
        <v>3916</v>
      </c>
      <c r="E447" t="s">
        <v>3917</v>
      </c>
      <c r="F447" t="s">
        <v>3397</v>
      </c>
      <c r="G447" t="s">
        <v>1944</v>
      </c>
      <c r="H447" t="s">
        <v>2078</v>
      </c>
      <c r="I447" t="s">
        <v>1937</v>
      </c>
    </row>
    <row r="448" spans="1:9" x14ac:dyDescent="0.2">
      <c r="A448" t="s">
        <v>895</v>
      </c>
      <c r="B448" t="s">
        <v>3918</v>
      </c>
      <c r="C448" t="s">
        <v>3919</v>
      </c>
      <c r="D448" t="s">
        <v>3920</v>
      </c>
      <c r="E448" t="s">
        <v>3921</v>
      </c>
      <c r="F448" t="s">
        <v>2167</v>
      </c>
      <c r="G448" t="s">
        <v>2111</v>
      </c>
      <c r="H448" t="s">
        <v>3922</v>
      </c>
      <c r="I448" t="s">
        <v>1937</v>
      </c>
    </row>
    <row r="449" spans="1:9" x14ac:dyDescent="0.2">
      <c r="A449" t="s">
        <v>897</v>
      </c>
      <c r="B449" t="s">
        <v>3923</v>
      </c>
      <c r="C449" t="s">
        <v>3924</v>
      </c>
      <c r="E449" t="s">
        <v>3925</v>
      </c>
      <c r="F449" t="s">
        <v>3094</v>
      </c>
      <c r="G449" t="s">
        <v>1936</v>
      </c>
      <c r="H449">
        <v>85099</v>
      </c>
      <c r="I449" t="s">
        <v>1946</v>
      </c>
    </row>
    <row r="450" spans="1:9" x14ac:dyDescent="0.2">
      <c r="A450" t="s">
        <v>899</v>
      </c>
      <c r="B450" t="s">
        <v>3926</v>
      </c>
      <c r="C450" t="s">
        <v>3927</v>
      </c>
      <c r="D450" t="s">
        <v>3928</v>
      </c>
      <c r="E450" t="s">
        <v>3929</v>
      </c>
      <c r="F450" t="s">
        <v>3930</v>
      </c>
      <c r="G450" t="s">
        <v>1944</v>
      </c>
      <c r="H450" t="s">
        <v>3931</v>
      </c>
      <c r="I450" t="s">
        <v>1946</v>
      </c>
    </row>
    <row r="451" spans="1:9" x14ac:dyDescent="0.2">
      <c r="A451" t="s">
        <v>901</v>
      </c>
      <c r="B451" t="s">
        <v>3932</v>
      </c>
      <c r="C451" t="s">
        <v>3933</v>
      </c>
      <c r="D451" t="s">
        <v>3934</v>
      </c>
      <c r="E451" t="s">
        <v>3935</v>
      </c>
      <c r="F451" t="s">
        <v>2206</v>
      </c>
      <c r="G451" t="s">
        <v>1936</v>
      </c>
      <c r="H451">
        <v>43610</v>
      </c>
      <c r="I451" t="s">
        <v>1946</v>
      </c>
    </row>
    <row r="452" spans="1:9" x14ac:dyDescent="0.2">
      <c r="A452" t="s">
        <v>903</v>
      </c>
      <c r="B452" t="s">
        <v>3936</v>
      </c>
      <c r="C452" t="s">
        <v>3937</v>
      </c>
      <c r="D452" t="s">
        <v>3938</v>
      </c>
      <c r="E452" t="s">
        <v>3939</v>
      </c>
      <c r="F452" t="s">
        <v>3940</v>
      </c>
      <c r="G452" t="s">
        <v>1944</v>
      </c>
      <c r="H452" t="s">
        <v>3941</v>
      </c>
      <c r="I452" t="s">
        <v>1946</v>
      </c>
    </row>
    <row r="453" spans="1:9" x14ac:dyDescent="0.2">
      <c r="A453" t="s">
        <v>905</v>
      </c>
      <c r="B453" t="s">
        <v>3942</v>
      </c>
      <c r="C453" t="s">
        <v>3943</v>
      </c>
      <c r="D453" t="s">
        <v>3944</v>
      </c>
      <c r="E453" t="s">
        <v>3945</v>
      </c>
      <c r="F453" t="s">
        <v>2295</v>
      </c>
      <c r="G453" t="s">
        <v>1936</v>
      </c>
      <c r="H453">
        <v>28210</v>
      </c>
      <c r="I453" t="s">
        <v>1937</v>
      </c>
    </row>
    <row r="454" spans="1:9" x14ac:dyDescent="0.2">
      <c r="A454" t="s">
        <v>879</v>
      </c>
      <c r="B454" t="s">
        <v>3946</v>
      </c>
      <c r="C454" t="s">
        <v>3947</v>
      </c>
      <c r="D454" t="s">
        <v>3948</v>
      </c>
      <c r="E454" t="s">
        <v>3949</v>
      </c>
      <c r="F454" t="s">
        <v>3487</v>
      </c>
      <c r="G454" t="s">
        <v>1936</v>
      </c>
      <c r="H454">
        <v>98109</v>
      </c>
      <c r="I454" t="s">
        <v>1946</v>
      </c>
    </row>
    <row r="455" spans="1:9" x14ac:dyDescent="0.2">
      <c r="A455" t="s">
        <v>908</v>
      </c>
      <c r="B455" t="s">
        <v>3950</v>
      </c>
      <c r="C455" t="s">
        <v>3951</v>
      </c>
      <c r="D455" t="s">
        <v>3952</v>
      </c>
      <c r="E455" t="s">
        <v>3953</v>
      </c>
      <c r="F455" t="s">
        <v>2999</v>
      </c>
      <c r="G455" t="s">
        <v>1936</v>
      </c>
      <c r="H455">
        <v>18706</v>
      </c>
      <c r="I455" t="s">
        <v>1946</v>
      </c>
    </row>
    <row r="456" spans="1:9" x14ac:dyDescent="0.2">
      <c r="A456" t="s">
        <v>910</v>
      </c>
      <c r="B456" t="s">
        <v>3954</v>
      </c>
      <c r="C456" t="s">
        <v>3955</v>
      </c>
      <c r="E456" t="s">
        <v>3956</v>
      </c>
      <c r="F456" t="s">
        <v>3957</v>
      </c>
      <c r="G456" t="s">
        <v>1944</v>
      </c>
      <c r="H456" t="s">
        <v>1945</v>
      </c>
      <c r="I456" t="s">
        <v>1937</v>
      </c>
    </row>
    <row r="457" spans="1:9" x14ac:dyDescent="0.2">
      <c r="A457" t="s">
        <v>912</v>
      </c>
      <c r="B457" t="s">
        <v>3958</v>
      </c>
      <c r="C457" t="s">
        <v>3959</v>
      </c>
      <c r="D457" t="s">
        <v>3960</v>
      </c>
      <c r="E457" t="s">
        <v>3961</v>
      </c>
      <c r="F457" t="s">
        <v>3962</v>
      </c>
      <c r="G457" t="s">
        <v>1944</v>
      </c>
      <c r="H457" t="s">
        <v>2766</v>
      </c>
      <c r="I457" t="s">
        <v>1937</v>
      </c>
    </row>
    <row r="458" spans="1:9" x14ac:dyDescent="0.2">
      <c r="A458" t="s">
        <v>914</v>
      </c>
      <c r="B458" t="s">
        <v>3963</v>
      </c>
      <c r="C458" t="s">
        <v>3964</v>
      </c>
      <c r="D458" t="s">
        <v>3965</v>
      </c>
      <c r="E458" t="s">
        <v>3966</v>
      </c>
      <c r="F458" t="s">
        <v>2276</v>
      </c>
      <c r="G458" t="s">
        <v>2111</v>
      </c>
      <c r="H458" t="s">
        <v>3967</v>
      </c>
      <c r="I458" t="s">
        <v>1946</v>
      </c>
    </row>
    <row r="459" spans="1:9" x14ac:dyDescent="0.2">
      <c r="A459" t="s">
        <v>916</v>
      </c>
      <c r="B459" t="s">
        <v>3968</v>
      </c>
      <c r="C459" t="s">
        <v>3969</v>
      </c>
      <c r="D459" t="s">
        <v>3970</v>
      </c>
      <c r="E459" t="s">
        <v>3971</v>
      </c>
      <c r="F459" t="s">
        <v>2158</v>
      </c>
      <c r="G459" t="s">
        <v>1936</v>
      </c>
      <c r="H459">
        <v>14652</v>
      </c>
      <c r="I459" t="s">
        <v>1946</v>
      </c>
    </row>
    <row r="460" spans="1:9" x14ac:dyDescent="0.2">
      <c r="A460" t="s">
        <v>918</v>
      </c>
      <c r="B460" t="s">
        <v>3972</v>
      </c>
      <c r="C460" t="s">
        <v>3973</v>
      </c>
      <c r="D460" t="s">
        <v>3974</v>
      </c>
      <c r="E460" t="s">
        <v>3975</v>
      </c>
      <c r="F460" t="s">
        <v>2135</v>
      </c>
      <c r="G460" t="s">
        <v>1936</v>
      </c>
      <c r="H460">
        <v>85754</v>
      </c>
      <c r="I460" t="s">
        <v>1946</v>
      </c>
    </row>
    <row r="461" spans="1:9" x14ac:dyDescent="0.2">
      <c r="A461" t="s">
        <v>920</v>
      </c>
      <c r="B461" t="s">
        <v>3976</v>
      </c>
      <c r="C461" t="s">
        <v>3977</v>
      </c>
      <c r="D461" t="s">
        <v>3978</v>
      </c>
      <c r="E461" t="s">
        <v>3979</v>
      </c>
      <c r="F461" t="s">
        <v>2132</v>
      </c>
      <c r="G461" t="s">
        <v>1936</v>
      </c>
      <c r="H461">
        <v>55480</v>
      </c>
      <c r="I461" t="s">
        <v>1946</v>
      </c>
    </row>
    <row r="462" spans="1:9" x14ac:dyDescent="0.2">
      <c r="A462" t="s">
        <v>922</v>
      </c>
      <c r="B462" t="s">
        <v>3980</v>
      </c>
      <c r="C462" t="s">
        <v>3981</v>
      </c>
      <c r="D462" t="s">
        <v>3982</v>
      </c>
      <c r="E462" t="s">
        <v>3983</v>
      </c>
      <c r="F462" t="s">
        <v>3984</v>
      </c>
      <c r="G462" t="s">
        <v>1944</v>
      </c>
      <c r="H462" t="s">
        <v>3985</v>
      </c>
      <c r="I462" t="s">
        <v>1937</v>
      </c>
    </row>
    <row r="463" spans="1:9" x14ac:dyDescent="0.2">
      <c r="A463" t="s">
        <v>924</v>
      </c>
      <c r="B463" t="s">
        <v>3986</v>
      </c>
      <c r="C463" t="s">
        <v>3987</v>
      </c>
      <c r="D463" t="s">
        <v>3988</v>
      </c>
      <c r="E463" t="s">
        <v>3989</v>
      </c>
      <c r="F463" t="s">
        <v>3990</v>
      </c>
      <c r="G463" t="s">
        <v>2111</v>
      </c>
      <c r="H463" t="s">
        <v>3991</v>
      </c>
      <c r="I463" t="s">
        <v>1937</v>
      </c>
    </row>
    <row r="464" spans="1:9" x14ac:dyDescent="0.2">
      <c r="A464" t="s">
        <v>926</v>
      </c>
      <c r="B464" t="s">
        <v>3992</v>
      </c>
      <c r="C464" t="s">
        <v>3993</v>
      </c>
      <c r="D464" t="s">
        <v>3994</v>
      </c>
      <c r="E464" t="s">
        <v>3995</v>
      </c>
      <c r="F464" t="s">
        <v>3044</v>
      </c>
      <c r="G464" t="s">
        <v>1936</v>
      </c>
      <c r="H464">
        <v>31119</v>
      </c>
      <c r="I464" t="s">
        <v>1937</v>
      </c>
    </row>
    <row r="465" spans="1:9" x14ac:dyDescent="0.2">
      <c r="A465" t="s">
        <v>928</v>
      </c>
      <c r="B465" t="s">
        <v>3996</v>
      </c>
      <c r="C465" t="s">
        <v>3997</v>
      </c>
      <c r="D465" t="s">
        <v>3998</v>
      </c>
      <c r="E465" t="s">
        <v>3999</v>
      </c>
      <c r="F465" t="s">
        <v>4000</v>
      </c>
      <c r="G465" t="s">
        <v>1944</v>
      </c>
      <c r="H465" t="s">
        <v>4001</v>
      </c>
      <c r="I465" t="s">
        <v>1946</v>
      </c>
    </row>
    <row r="466" spans="1:9" x14ac:dyDescent="0.2">
      <c r="A466" t="s">
        <v>930</v>
      </c>
      <c r="B466" t="s">
        <v>4002</v>
      </c>
      <c r="C466" t="s">
        <v>4003</v>
      </c>
      <c r="D466" t="s">
        <v>4004</v>
      </c>
      <c r="E466" t="s">
        <v>4005</v>
      </c>
      <c r="F466" t="s">
        <v>2867</v>
      </c>
      <c r="G466" t="s">
        <v>2111</v>
      </c>
      <c r="H466" t="s">
        <v>2868</v>
      </c>
      <c r="I466" t="s">
        <v>1946</v>
      </c>
    </row>
    <row r="467" spans="1:9" x14ac:dyDescent="0.2">
      <c r="A467" t="s">
        <v>932</v>
      </c>
      <c r="B467" t="s">
        <v>4006</v>
      </c>
      <c r="C467" t="s">
        <v>4007</v>
      </c>
      <c r="D467" t="s">
        <v>4008</v>
      </c>
      <c r="E467" t="s">
        <v>4009</v>
      </c>
      <c r="F467" t="s">
        <v>3407</v>
      </c>
      <c r="G467" t="s">
        <v>1936</v>
      </c>
      <c r="H467">
        <v>37939</v>
      </c>
      <c r="I467" t="s">
        <v>1937</v>
      </c>
    </row>
    <row r="468" spans="1:9" x14ac:dyDescent="0.2">
      <c r="A468" t="s">
        <v>934</v>
      </c>
      <c r="B468" t="s">
        <v>4010</v>
      </c>
      <c r="C468" t="s">
        <v>4011</v>
      </c>
      <c r="D468" t="s">
        <v>4012</v>
      </c>
      <c r="E468" t="s">
        <v>4013</v>
      </c>
      <c r="F468" t="s">
        <v>4014</v>
      </c>
      <c r="G468" t="s">
        <v>1936</v>
      </c>
      <c r="H468">
        <v>48604</v>
      </c>
      <c r="I468" t="s">
        <v>1937</v>
      </c>
    </row>
    <row r="469" spans="1:9" x14ac:dyDescent="0.2">
      <c r="A469" t="s">
        <v>936</v>
      </c>
      <c r="B469" t="s">
        <v>4015</v>
      </c>
      <c r="C469" t="s">
        <v>4016</v>
      </c>
      <c r="D469" t="s">
        <v>4017</v>
      </c>
      <c r="E469" t="s">
        <v>4018</v>
      </c>
      <c r="F469" t="s">
        <v>4019</v>
      </c>
      <c r="G469" t="s">
        <v>1936</v>
      </c>
      <c r="H469">
        <v>32092</v>
      </c>
      <c r="I469" t="s">
        <v>1946</v>
      </c>
    </row>
    <row r="470" spans="1:9" x14ac:dyDescent="0.2">
      <c r="A470" t="s">
        <v>938</v>
      </c>
      <c r="B470" t="s">
        <v>4020</v>
      </c>
      <c r="C470" t="s">
        <v>4021</v>
      </c>
      <c r="E470" t="s">
        <v>4022</v>
      </c>
      <c r="F470" t="s">
        <v>4023</v>
      </c>
      <c r="G470" t="s">
        <v>1936</v>
      </c>
      <c r="H470">
        <v>94913</v>
      </c>
      <c r="I470" t="s">
        <v>1937</v>
      </c>
    </row>
    <row r="471" spans="1:9" x14ac:dyDescent="0.2">
      <c r="A471" t="s">
        <v>4024</v>
      </c>
      <c r="B471" t="s">
        <v>4025</v>
      </c>
      <c r="C471" t="s">
        <v>4026</v>
      </c>
      <c r="D471" t="s">
        <v>4027</v>
      </c>
      <c r="E471" t="s">
        <v>4028</v>
      </c>
      <c r="F471" t="s">
        <v>1990</v>
      </c>
      <c r="G471" t="s">
        <v>1936</v>
      </c>
      <c r="H471">
        <v>95113</v>
      </c>
      <c r="I471" t="s">
        <v>1937</v>
      </c>
    </row>
    <row r="472" spans="1:9" x14ac:dyDescent="0.2">
      <c r="A472" t="s">
        <v>942</v>
      </c>
      <c r="B472" t="s">
        <v>4029</v>
      </c>
      <c r="C472" t="s">
        <v>4030</v>
      </c>
      <c r="D472" t="s">
        <v>4031</v>
      </c>
      <c r="E472" t="s">
        <v>4032</v>
      </c>
      <c r="F472" t="s">
        <v>3677</v>
      </c>
      <c r="G472" t="s">
        <v>1936</v>
      </c>
      <c r="H472">
        <v>30045</v>
      </c>
      <c r="I472" t="s">
        <v>1937</v>
      </c>
    </row>
    <row r="473" spans="1:9" x14ac:dyDescent="0.2">
      <c r="A473" t="s">
        <v>944</v>
      </c>
      <c r="B473" t="s">
        <v>4033</v>
      </c>
      <c r="D473" t="s">
        <v>4034</v>
      </c>
      <c r="E473" t="s">
        <v>4035</v>
      </c>
      <c r="F473" t="s">
        <v>3505</v>
      </c>
      <c r="G473" t="s">
        <v>1936</v>
      </c>
      <c r="H473">
        <v>66622</v>
      </c>
      <c r="I473" t="s">
        <v>1937</v>
      </c>
    </row>
    <row r="474" spans="1:9" x14ac:dyDescent="0.2">
      <c r="A474" t="s">
        <v>946</v>
      </c>
      <c r="B474" t="s">
        <v>4036</v>
      </c>
      <c r="C474" t="s">
        <v>4037</v>
      </c>
      <c r="D474" t="s">
        <v>4038</v>
      </c>
      <c r="E474" t="s">
        <v>4039</v>
      </c>
      <c r="F474" t="s">
        <v>2983</v>
      </c>
      <c r="G474" t="s">
        <v>1936</v>
      </c>
      <c r="H474">
        <v>66276</v>
      </c>
      <c r="I474" t="s">
        <v>1946</v>
      </c>
    </row>
    <row r="475" spans="1:9" x14ac:dyDescent="0.2">
      <c r="A475" t="s">
        <v>948</v>
      </c>
      <c r="B475" t="s">
        <v>4040</v>
      </c>
      <c r="C475" t="s">
        <v>4041</v>
      </c>
      <c r="D475" t="s">
        <v>4042</v>
      </c>
      <c r="E475" t="s">
        <v>4043</v>
      </c>
      <c r="F475" t="s">
        <v>3487</v>
      </c>
      <c r="G475" t="s">
        <v>1936</v>
      </c>
      <c r="H475">
        <v>98148</v>
      </c>
      <c r="I475" t="s">
        <v>1946</v>
      </c>
    </row>
    <row r="476" spans="1:9" x14ac:dyDescent="0.2">
      <c r="A476" t="s">
        <v>950</v>
      </c>
      <c r="B476" t="s">
        <v>4044</v>
      </c>
      <c r="C476" t="s">
        <v>4045</v>
      </c>
      <c r="D476" t="s">
        <v>4046</v>
      </c>
      <c r="E476" t="s">
        <v>4047</v>
      </c>
      <c r="F476" t="s">
        <v>3075</v>
      </c>
      <c r="G476" t="s">
        <v>1944</v>
      </c>
      <c r="H476" t="s">
        <v>3076</v>
      </c>
      <c r="I476" t="s">
        <v>1937</v>
      </c>
    </row>
    <row r="477" spans="1:9" x14ac:dyDescent="0.2">
      <c r="A477" t="s">
        <v>952</v>
      </c>
      <c r="B477" t="s">
        <v>4048</v>
      </c>
      <c r="C477" t="s">
        <v>4049</v>
      </c>
      <c r="E477" t="s">
        <v>4050</v>
      </c>
      <c r="F477" t="s">
        <v>4051</v>
      </c>
      <c r="G477" t="s">
        <v>1936</v>
      </c>
      <c r="H477">
        <v>34745</v>
      </c>
      <c r="I477" t="s">
        <v>1946</v>
      </c>
    </row>
    <row r="478" spans="1:9" x14ac:dyDescent="0.2">
      <c r="A478" t="s">
        <v>954</v>
      </c>
      <c r="B478" t="s">
        <v>4052</v>
      </c>
      <c r="C478" t="s">
        <v>4053</v>
      </c>
      <c r="D478" t="s">
        <v>4054</v>
      </c>
      <c r="E478" t="s">
        <v>4055</v>
      </c>
      <c r="F478" t="s">
        <v>2158</v>
      </c>
      <c r="G478" t="s">
        <v>1936</v>
      </c>
      <c r="H478">
        <v>14683</v>
      </c>
      <c r="I478" t="s">
        <v>1937</v>
      </c>
    </row>
    <row r="479" spans="1:9" x14ac:dyDescent="0.2">
      <c r="A479" t="s">
        <v>956</v>
      </c>
      <c r="B479" t="s">
        <v>4056</v>
      </c>
      <c r="C479" t="s">
        <v>4057</v>
      </c>
      <c r="D479" t="s">
        <v>4058</v>
      </c>
      <c r="E479" t="s">
        <v>4059</v>
      </c>
      <c r="F479" t="s">
        <v>3510</v>
      </c>
      <c r="G479" t="s">
        <v>1936</v>
      </c>
      <c r="H479">
        <v>75799</v>
      </c>
      <c r="I479" t="s">
        <v>1946</v>
      </c>
    </row>
    <row r="480" spans="1:9" x14ac:dyDescent="0.2">
      <c r="A480" t="s">
        <v>940</v>
      </c>
      <c r="B480" t="s">
        <v>4060</v>
      </c>
      <c r="C480" t="s">
        <v>4061</v>
      </c>
      <c r="D480" t="s">
        <v>4062</v>
      </c>
      <c r="E480" t="s">
        <v>4063</v>
      </c>
      <c r="F480" t="s">
        <v>4064</v>
      </c>
      <c r="G480" t="s">
        <v>1936</v>
      </c>
      <c r="H480">
        <v>11388</v>
      </c>
      <c r="I480" t="s">
        <v>1937</v>
      </c>
    </row>
    <row r="481" spans="1:9" x14ac:dyDescent="0.2">
      <c r="A481" t="s">
        <v>4065</v>
      </c>
      <c r="B481" t="s">
        <v>4066</v>
      </c>
      <c r="D481" t="s">
        <v>4067</v>
      </c>
      <c r="E481" t="s">
        <v>4068</v>
      </c>
      <c r="F481" t="s">
        <v>4069</v>
      </c>
      <c r="G481" t="s">
        <v>1936</v>
      </c>
      <c r="H481">
        <v>20167</v>
      </c>
      <c r="I481" t="s">
        <v>1937</v>
      </c>
    </row>
    <row r="482" spans="1:9" x14ac:dyDescent="0.2">
      <c r="A482" t="s">
        <v>4070</v>
      </c>
      <c r="B482" t="s">
        <v>4071</v>
      </c>
      <c r="C482" t="s">
        <v>4072</v>
      </c>
      <c r="D482" t="s">
        <v>4073</v>
      </c>
      <c r="E482" t="s">
        <v>4074</v>
      </c>
      <c r="F482" t="s">
        <v>1999</v>
      </c>
      <c r="G482" t="s">
        <v>1936</v>
      </c>
      <c r="H482">
        <v>23203</v>
      </c>
      <c r="I482" t="s">
        <v>1946</v>
      </c>
    </row>
    <row r="483" spans="1:9" x14ac:dyDescent="0.2">
      <c r="A483" t="s">
        <v>959</v>
      </c>
      <c r="B483" t="s">
        <v>4075</v>
      </c>
      <c r="C483" t="s">
        <v>4076</v>
      </c>
      <c r="D483" t="s">
        <v>4077</v>
      </c>
      <c r="E483" t="s">
        <v>4078</v>
      </c>
      <c r="F483" t="s">
        <v>4079</v>
      </c>
      <c r="G483" t="s">
        <v>2111</v>
      </c>
      <c r="H483" t="s">
        <v>2388</v>
      </c>
      <c r="I483" t="s">
        <v>1946</v>
      </c>
    </row>
    <row r="484" spans="1:9" x14ac:dyDescent="0.2">
      <c r="A484" t="s">
        <v>961</v>
      </c>
      <c r="B484" t="s">
        <v>4080</v>
      </c>
      <c r="C484" t="s">
        <v>4081</v>
      </c>
      <c r="D484" t="s">
        <v>4082</v>
      </c>
      <c r="E484" t="s">
        <v>4083</v>
      </c>
      <c r="F484" t="s">
        <v>2694</v>
      </c>
      <c r="G484" t="s">
        <v>1936</v>
      </c>
      <c r="H484">
        <v>22309</v>
      </c>
      <c r="I484" t="s">
        <v>1937</v>
      </c>
    </row>
    <row r="485" spans="1:9" x14ac:dyDescent="0.2">
      <c r="A485" t="s">
        <v>963</v>
      </c>
      <c r="B485" t="s">
        <v>4084</v>
      </c>
      <c r="D485" t="s">
        <v>4085</v>
      </c>
      <c r="E485" t="s">
        <v>4086</v>
      </c>
      <c r="F485" t="s">
        <v>2933</v>
      </c>
      <c r="G485" t="s">
        <v>1936</v>
      </c>
      <c r="H485">
        <v>84115</v>
      </c>
      <c r="I485" t="s">
        <v>1937</v>
      </c>
    </row>
    <row r="486" spans="1:9" x14ac:dyDescent="0.2">
      <c r="A486" t="s">
        <v>965</v>
      </c>
      <c r="B486" t="s">
        <v>4087</v>
      </c>
      <c r="C486" t="s">
        <v>4088</v>
      </c>
      <c r="E486" t="s">
        <v>4089</v>
      </c>
      <c r="F486" t="s">
        <v>1990</v>
      </c>
      <c r="G486" t="s">
        <v>1936</v>
      </c>
      <c r="H486">
        <v>95108</v>
      </c>
      <c r="I486" t="s">
        <v>1946</v>
      </c>
    </row>
    <row r="487" spans="1:9" x14ac:dyDescent="0.2">
      <c r="A487" t="s">
        <v>967</v>
      </c>
      <c r="B487" t="s">
        <v>4090</v>
      </c>
      <c r="C487" t="s">
        <v>4091</v>
      </c>
      <c r="D487" t="s">
        <v>4092</v>
      </c>
      <c r="E487" t="s">
        <v>4093</v>
      </c>
      <c r="F487" t="s">
        <v>4094</v>
      </c>
      <c r="G487" t="s">
        <v>1944</v>
      </c>
      <c r="H487" t="s">
        <v>4095</v>
      </c>
      <c r="I487" t="s">
        <v>1937</v>
      </c>
    </row>
    <row r="488" spans="1:9" x14ac:dyDescent="0.2">
      <c r="A488" t="s">
        <v>969</v>
      </c>
      <c r="B488" t="s">
        <v>4096</v>
      </c>
      <c r="C488" t="s">
        <v>4097</v>
      </c>
      <c r="D488" t="s">
        <v>4098</v>
      </c>
      <c r="E488" t="s">
        <v>4099</v>
      </c>
      <c r="F488" t="s">
        <v>4100</v>
      </c>
      <c r="G488" t="s">
        <v>1944</v>
      </c>
      <c r="H488" t="s">
        <v>2540</v>
      </c>
      <c r="I488" t="s">
        <v>1937</v>
      </c>
    </row>
    <row r="489" spans="1:9" x14ac:dyDescent="0.2">
      <c r="A489" t="s">
        <v>971</v>
      </c>
      <c r="B489" t="s">
        <v>4101</v>
      </c>
      <c r="C489" t="s">
        <v>4102</v>
      </c>
      <c r="D489" t="s">
        <v>4103</v>
      </c>
      <c r="E489" t="s">
        <v>4104</v>
      </c>
      <c r="F489" t="s">
        <v>4100</v>
      </c>
      <c r="G489" t="s">
        <v>1944</v>
      </c>
      <c r="H489" t="s">
        <v>2540</v>
      </c>
      <c r="I489" t="s">
        <v>1946</v>
      </c>
    </row>
    <row r="490" spans="1:9" x14ac:dyDescent="0.2">
      <c r="A490" t="s">
        <v>973</v>
      </c>
      <c r="B490" t="s">
        <v>4105</v>
      </c>
      <c r="C490" t="s">
        <v>4106</v>
      </c>
      <c r="D490" t="s">
        <v>4107</v>
      </c>
      <c r="E490" t="s">
        <v>4108</v>
      </c>
      <c r="F490" t="s">
        <v>4109</v>
      </c>
      <c r="G490" t="s">
        <v>1944</v>
      </c>
      <c r="H490" t="s">
        <v>2850</v>
      </c>
      <c r="I490" t="s">
        <v>1937</v>
      </c>
    </row>
    <row r="491" spans="1:9" x14ac:dyDescent="0.2">
      <c r="A491" t="s">
        <v>975</v>
      </c>
      <c r="B491" t="s">
        <v>4110</v>
      </c>
      <c r="C491" t="s">
        <v>4111</v>
      </c>
      <c r="D491" t="s">
        <v>4112</v>
      </c>
      <c r="E491" t="s">
        <v>4113</v>
      </c>
      <c r="F491" t="s">
        <v>2443</v>
      </c>
      <c r="G491" t="s">
        <v>1936</v>
      </c>
      <c r="H491">
        <v>79945</v>
      </c>
      <c r="I491" t="s">
        <v>1946</v>
      </c>
    </row>
    <row r="492" spans="1:9" x14ac:dyDescent="0.2">
      <c r="A492" t="s">
        <v>977</v>
      </c>
      <c r="B492" t="s">
        <v>4114</v>
      </c>
      <c r="C492" t="s">
        <v>4115</v>
      </c>
      <c r="D492" t="s">
        <v>4116</v>
      </c>
      <c r="E492" t="s">
        <v>4117</v>
      </c>
      <c r="F492" t="s">
        <v>2186</v>
      </c>
      <c r="G492" t="s">
        <v>1936</v>
      </c>
      <c r="H492">
        <v>33355</v>
      </c>
      <c r="I492" t="s">
        <v>1946</v>
      </c>
    </row>
    <row r="493" spans="1:9" x14ac:dyDescent="0.2">
      <c r="A493" t="s">
        <v>979</v>
      </c>
      <c r="B493" t="s">
        <v>4118</v>
      </c>
      <c r="D493" t="s">
        <v>4119</v>
      </c>
      <c r="E493" t="s">
        <v>4120</v>
      </c>
      <c r="F493" t="s">
        <v>3478</v>
      </c>
      <c r="G493" t="s">
        <v>1936</v>
      </c>
      <c r="H493">
        <v>46295</v>
      </c>
      <c r="I493" t="s">
        <v>1946</v>
      </c>
    </row>
    <row r="494" spans="1:9" x14ac:dyDescent="0.2">
      <c r="A494" t="s">
        <v>981</v>
      </c>
      <c r="B494" t="s">
        <v>4121</v>
      </c>
      <c r="C494" t="s">
        <v>4122</v>
      </c>
      <c r="D494" t="s">
        <v>4123</v>
      </c>
      <c r="E494" t="s">
        <v>4124</v>
      </c>
      <c r="F494" t="s">
        <v>3116</v>
      </c>
      <c r="G494" t="s">
        <v>1936</v>
      </c>
      <c r="H494">
        <v>53234</v>
      </c>
      <c r="I494" t="s">
        <v>1937</v>
      </c>
    </row>
    <row r="495" spans="1:9" x14ac:dyDescent="0.2">
      <c r="A495" t="s">
        <v>983</v>
      </c>
      <c r="B495" t="s">
        <v>4125</v>
      </c>
      <c r="C495" t="s">
        <v>4126</v>
      </c>
      <c r="D495" t="s">
        <v>4127</v>
      </c>
      <c r="E495" t="s">
        <v>4128</v>
      </c>
      <c r="F495" t="s">
        <v>3325</v>
      </c>
      <c r="G495" t="s">
        <v>2111</v>
      </c>
      <c r="H495" t="s">
        <v>3326</v>
      </c>
      <c r="I495" t="s">
        <v>1946</v>
      </c>
    </row>
    <row r="496" spans="1:9" x14ac:dyDescent="0.2">
      <c r="A496" t="s">
        <v>985</v>
      </c>
      <c r="B496" t="s">
        <v>4129</v>
      </c>
      <c r="C496" t="s">
        <v>4130</v>
      </c>
      <c r="D496" t="s">
        <v>4131</v>
      </c>
      <c r="E496" t="s">
        <v>4132</v>
      </c>
      <c r="F496" t="s">
        <v>3065</v>
      </c>
      <c r="G496" t="s">
        <v>1936</v>
      </c>
      <c r="H496">
        <v>70836</v>
      </c>
      <c r="I496" t="s">
        <v>1946</v>
      </c>
    </row>
    <row r="497" spans="1:9" x14ac:dyDescent="0.2">
      <c r="A497" t="s">
        <v>987</v>
      </c>
      <c r="B497" t="s">
        <v>4133</v>
      </c>
      <c r="D497" t="s">
        <v>4134</v>
      </c>
      <c r="E497" t="s">
        <v>4135</v>
      </c>
      <c r="F497" t="s">
        <v>3278</v>
      </c>
      <c r="G497" t="s">
        <v>1936</v>
      </c>
      <c r="H497">
        <v>6816</v>
      </c>
      <c r="I497" t="s">
        <v>1937</v>
      </c>
    </row>
    <row r="498" spans="1:9" x14ac:dyDescent="0.2">
      <c r="A498" t="s">
        <v>989</v>
      </c>
      <c r="B498" t="s">
        <v>4136</v>
      </c>
      <c r="C498" t="s">
        <v>4137</v>
      </c>
      <c r="D498" t="s">
        <v>4138</v>
      </c>
      <c r="E498" t="s">
        <v>4139</v>
      </c>
      <c r="F498" t="s">
        <v>2220</v>
      </c>
      <c r="G498" t="s">
        <v>1936</v>
      </c>
      <c r="H498">
        <v>32590</v>
      </c>
      <c r="I498" t="s">
        <v>1946</v>
      </c>
    </row>
    <row r="499" spans="1:9" x14ac:dyDescent="0.2">
      <c r="A499" t="s">
        <v>991</v>
      </c>
      <c r="B499" t="s">
        <v>4140</v>
      </c>
      <c r="C499" t="s">
        <v>4141</v>
      </c>
      <c r="D499" t="s">
        <v>4142</v>
      </c>
      <c r="E499" t="s">
        <v>4143</v>
      </c>
      <c r="F499" t="s">
        <v>4144</v>
      </c>
      <c r="G499" t="s">
        <v>1944</v>
      </c>
      <c r="H499" t="s">
        <v>2078</v>
      </c>
      <c r="I499" t="s">
        <v>1946</v>
      </c>
    </row>
    <row r="500" spans="1:9" x14ac:dyDescent="0.2">
      <c r="A500" t="s">
        <v>4145</v>
      </c>
      <c r="B500" t="s">
        <v>4146</v>
      </c>
      <c r="C500" t="s">
        <v>4147</v>
      </c>
      <c r="D500" t="s">
        <v>4148</v>
      </c>
      <c r="E500" t="s">
        <v>4149</v>
      </c>
      <c r="F500" t="s">
        <v>3233</v>
      </c>
      <c r="G500" t="s">
        <v>2111</v>
      </c>
      <c r="H500" t="s">
        <v>3234</v>
      </c>
      <c r="I500" t="s">
        <v>1937</v>
      </c>
    </row>
    <row r="501" spans="1:9" x14ac:dyDescent="0.2">
      <c r="A501" t="s">
        <v>995</v>
      </c>
      <c r="B501" t="s">
        <v>4150</v>
      </c>
      <c r="D501" t="s">
        <v>4151</v>
      </c>
      <c r="E501" t="s">
        <v>4152</v>
      </c>
      <c r="F501" t="s">
        <v>2928</v>
      </c>
      <c r="G501" t="s">
        <v>1944</v>
      </c>
      <c r="H501" t="s">
        <v>2078</v>
      </c>
      <c r="I501" t="s">
        <v>1937</v>
      </c>
    </row>
    <row r="502" spans="1:9" x14ac:dyDescent="0.2">
      <c r="A502" t="s">
        <v>997</v>
      </c>
      <c r="B502" t="s">
        <v>4153</v>
      </c>
      <c r="D502" t="s">
        <v>4154</v>
      </c>
      <c r="E502" t="s">
        <v>4155</v>
      </c>
      <c r="F502" t="s">
        <v>2043</v>
      </c>
      <c r="G502" t="s">
        <v>1936</v>
      </c>
      <c r="H502">
        <v>49518</v>
      </c>
      <c r="I502" t="s">
        <v>1946</v>
      </c>
    </row>
    <row r="503" spans="1:9" x14ac:dyDescent="0.2">
      <c r="A503" t="s">
        <v>999</v>
      </c>
      <c r="B503" t="s">
        <v>4156</v>
      </c>
      <c r="C503" t="s">
        <v>4157</v>
      </c>
      <c r="D503" t="s">
        <v>4158</v>
      </c>
      <c r="E503" t="s">
        <v>4159</v>
      </c>
      <c r="F503" t="s">
        <v>3360</v>
      </c>
      <c r="G503" t="s">
        <v>2111</v>
      </c>
      <c r="H503" t="s">
        <v>3361</v>
      </c>
      <c r="I503" t="s">
        <v>1946</v>
      </c>
    </row>
    <row r="504" spans="1:9" x14ac:dyDescent="0.2">
      <c r="A504" t="s">
        <v>4160</v>
      </c>
      <c r="B504" t="s">
        <v>4161</v>
      </c>
      <c r="C504" t="s">
        <v>4162</v>
      </c>
      <c r="D504" t="s">
        <v>4163</v>
      </c>
      <c r="E504" t="s">
        <v>4164</v>
      </c>
      <c r="F504" t="s">
        <v>2370</v>
      </c>
      <c r="G504" t="s">
        <v>1936</v>
      </c>
      <c r="H504">
        <v>66160</v>
      </c>
      <c r="I504" t="s">
        <v>1946</v>
      </c>
    </row>
    <row r="505" spans="1:9" x14ac:dyDescent="0.2">
      <c r="A505" t="s">
        <v>4165</v>
      </c>
      <c r="B505" t="s">
        <v>4166</v>
      </c>
      <c r="D505" t="s">
        <v>4167</v>
      </c>
      <c r="E505" t="s">
        <v>4168</v>
      </c>
      <c r="F505" t="s">
        <v>4169</v>
      </c>
      <c r="G505" t="s">
        <v>1936</v>
      </c>
      <c r="H505">
        <v>14905</v>
      </c>
      <c r="I505" t="s">
        <v>1946</v>
      </c>
    </row>
    <row r="506" spans="1:9" x14ac:dyDescent="0.2">
      <c r="A506" t="s">
        <v>4170</v>
      </c>
      <c r="B506" t="s">
        <v>4171</v>
      </c>
      <c r="C506" t="s">
        <v>4172</v>
      </c>
      <c r="D506" t="s">
        <v>4173</v>
      </c>
      <c r="E506" t="s">
        <v>4174</v>
      </c>
      <c r="F506" t="s">
        <v>3116</v>
      </c>
      <c r="G506" t="s">
        <v>1936</v>
      </c>
      <c r="H506">
        <v>53205</v>
      </c>
      <c r="I506" t="s">
        <v>1937</v>
      </c>
    </row>
    <row r="507" spans="1:9" x14ac:dyDescent="0.2">
      <c r="A507" t="s">
        <v>1001</v>
      </c>
      <c r="B507" t="s">
        <v>4175</v>
      </c>
      <c r="C507" t="s">
        <v>4176</v>
      </c>
      <c r="D507" t="s">
        <v>4177</v>
      </c>
      <c r="E507" t="s">
        <v>4178</v>
      </c>
      <c r="F507" t="s">
        <v>4179</v>
      </c>
      <c r="G507" t="s">
        <v>1936</v>
      </c>
      <c r="H507">
        <v>27264</v>
      </c>
      <c r="I507" t="s">
        <v>1946</v>
      </c>
    </row>
    <row r="508" spans="1:9" x14ac:dyDescent="0.2">
      <c r="A508" t="s">
        <v>1003</v>
      </c>
      <c r="B508" t="s">
        <v>4180</v>
      </c>
      <c r="C508" t="s">
        <v>4181</v>
      </c>
      <c r="D508" t="s">
        <v>4182</v>
      </c>
      <c r="E508" t="s">
        <v>4183</v>
      </c>
      <c r="F508" t="s">
        <v>2443</v>
      </c>
      <c r="G508" t="s">
        <v>1936</v>
      </c>
      <c r="H508">
        <v>88546</v>
      </c>
      <c r="I508" t="s">
        <v>1937</v>
      </c>
    </row>
    <row r="509" spans="1:9" x14ac:dyDescent="0.2">
      <c r="A509" t="s">
        <v>1005</v>
      </c>
      <c r="B509" t="s">
        <v>4184</v>
      </c>
      <c r="C509" t="s">
        <v>4185</v>
      </c>
      <c r="D509" t="s">
        <v>4186</v>
      </c>
      <c r="E509" t="s">
        <v>4187</v>
      </c>
      <c r="F509" t="s">
        <v>4188</v>
      </c>
      <c r="G509" t="s">
        <v>1936</v>
      </c>
      <c r="H509">
        <v>44185</v>
      </c>
      <c r="I509" t="s">
        <v>1937</v>
      </c>
    </row>
    <row r="510" spans="1:9" x14ac:dyDescent="0.2">
      <c r="A510" t="s">
        <v>1007</v>
      </c>
      <c r="B510" t="s">
        <v>4189</v>
      </c>
      <c r="C510" t="s">
        <v>4190</v>
      </c>
      <c r="D510" t="s">
        <v>4191</v>
      </c>
      <c r="E510" t="s">
        <v>4192</v>
      </c>
      <c r="F510" t="s">
        <v>4193</v>
      </c>
      <c r="G510" t="s">
        <v>1944</v>
      </c>
      <c r="H510" t="s">
        <v>4194</v>
      </c>
      <c r="I510" t="s">
        <v>1946</v>
      </c>
    </row>
    <row r="511" spans="1:9" x14ac:dyDescent="0.2">
      <c r="A511" t="s">
        <v>993</v>
      </c>
      <c r="B511" t="s">
        <v>4195</v>
      </c>
      <c r="C511" t="s">
        <v>4196</v>
      </c>
      <c r="D511" t="s">
        <v>4197</v>
      </c>
      <c r="E511" t="s">
        <v>4198</v>
      </c>
      <c r="F511" t="s">
        <v>4199</v>
      </c>
      <c r="G511" t="s">
        <v>1944</v>
      </c>
      <c r="H511" t="s">
        <v>4200</v>
      </c>
      <c r="I511" t="s">
        <v>1937</v>
      </c>
    </row>
    <row r="512" spans="1:9" x14ac:dyDescent="0.2">
      <c r="A512" t="s">
        <v>1010</v>
      </c>
      <c r="B512" t="s">
        <v>4201</v>
      </c>
      <c r="C512" t="s">
        <v>4202</v>
      </c>
      <c r="D512" t="s">
        <v>4203</v>
      </c>
      <c r="E512" t="s">
        <v>4204</v>
      </c>
      <c r="F512" t="s">
        <v>3744</v>
      </c>
      <c r="G512" t="s">
        <v>1944</v>
      </c>
      <c r="H512" t="s">
        <v>3745</v>
      </c>
      <c r="I512" t="s">
        <v>1937</v>
      </c>
    </row>
    <row r="513" spans="1:9" x14ac:dyDescent="0.2">
      <c r="A513" t="s">
        <v>1012</v>
      </c>
      <c r="B513" t="s">
        <v>4205</v>
      </c>
      <c r="C513" t="s">
        <v>4206</v>
      </c>
      <c r="D513" t="s">
        <v>4207</v>
      </c>
      <c r="E513" t="s">
        <v>4208</v>
      </c>
      <c r="F513" t="s">
        <v>2167</v>
      </c>
      <c r="G513" t="s">
        <v>1936</v>
      </c>
      <c r="H513">
        <v>35244</v>
      </c>
      <c r="I513" t="s">
        <v>1937</v>
      </c>
    </row>
    <row r="514" spans="1:9" x14ac:dyDescent="0.2">
      <c r="A514" t="s">
        <v>1014</v>
      </c>
      <c r="B514" t="s">
        <v>4209</v>
      </c>
      <c r="C514" t="s">
        <v>4210</v>
      </c>
      <c r="D514" t="s">
        <v>4211</v>
      </c>
      <c r="E514" t="s">
        <v>4212</v>
      </c>
      <c r="F514" t="s">
        <v>4213</v>
      </c>
      <c r="G514" t="s">
        <v>1936</v>
      </c>
      <c r="H514">
        <v>56372</v>
      </c>
      <c r="I514" t="s">
        <v>1946</v>
      </c>
    </row>
    <row r="515" spans="1:9" x14ac:dyDescent="0.2">
      <c r="A515" t="s">
        <v>1016</v>
      </c>
      <c r="B515" t="s">
        <v>4214</v>
      </c>
      <c r="C515" t="s">
        <v>4215</v>
      </c>
      <c r="E515" t="s">
        <v>4216</v>
      </c>
      <c r="F515" t="s">
        <v>2012</v>
      </c>
      <c r="G515" t="s">
        <v>1936</v>
      </c>
      <c r="H515">
        <v>19191</v>
      </c>
      <c r="I515" t="s">
        <v>1946</v>
      </c>
    </row>
    <row r="516" spans="1:9" x14ac:dyDescent="0.2">
      <c r="A516" t="s">
        <v>1018</v>
      </c>
      <c r="B516" t="s">
        <v>4217</v>
      </c>
      <c r="C516" t="s">
        <v>4218</v>
      </c>
      <c r="D516" t="s">
        <v>4219</v>
      </c>
      <c r="E516" t="s">
        <v>4220</v>
      </c>
      <c r="F516" t="s">
        <v>2816</v>
      </c>
      <c r="G516" t="s">
        <v>1936</v>
      </c>
      <c r="H516">
        <v>48211</v>
      </c>
      <c r="I516" t="s">
        <v>1937</v>
      </c>
    </row>
    <row r="517" spans="1:9" x14ac:dyDescent="0.2">
      <c r="A517" t="s">
        <v>1020</v>
      </c>
      <c r="B517" t="s">
        <v>4221</v>
      </c>
      <c r="C517" t="s">
        <v>4222</v>
      </c>
      <c r="D517" t="s">
        <v>4223</v>
      </c>
      <c r="E517" t="s">
        <v>4224</v>
      </c>
      <c r="F517" t="s">
        <v>2008</v>
      </c>
      <c r="G517" t="s">
        <v>1936</v>
      </c>
      <c r="H517">
        <v>63180</v>
      </c>
      <c r="I517" t="s">
        <v>1946</v>
      </c>
    </row>
    <row r="518" spans="1:9" x14ac:dyDescent="0.2">
      <c r="A518" t="s">
        <v>1022</v>
      </c>
      <c r="B518" t="s">
        <v>4225</v>
      </c>
      <c r="D518" t="s">
        <v>4226</v>
      </c>
      <c r="E518" t="s">
        <v>4227</v>
      </c>
      <c r="F518" t="s">
        <v>4228</v>
      </c>
      <c r="G518" t="s">
        <v>1936</v>
      </c>
      <c r="H518">
        <v>12305</v>
      </c>
      <c r="I518" t="s">
        <v>1937</v>
      </c>
    </row>
    <row r="519" spans="1:9" x14ac:dyDescent="0.2">
      <c r="A519" t="s">
        <v>1024</v>
      </c>
      <c r="B519" t="s">
        <v>4229</v>
      </c>
      <c r="D519" t="s">
        <v>4230</v>
      </c>
      <c r="E519" t="s">
        <v>4231</v>
      </c>
      <c r="F519" t="s">
        <v>4232</v>
      </c>
      <c r="G519" t="s">
        <v>1936</v>
      </c>
      <c r="H519">
        <v>33805</v>
      </c>
      <c r="I519" t="s">
        <v>1946</v>
      </c>
    </row>
    <row r="520" spans="1:9" x14ac:dyDescent="0.2">
      <c r="A520" t="s">
        <v>1026</v>
      </c>
      <c r="B520" t="s">
        <v>4233</v>
      </c>
      <c r="C520" t="s">
        <v>4234</v>
      </c>
      <c r="D520" t="s">
        <v>4235</v>
      </c>
      <c r="E520" t="s">
        <v>4236</v>
      </c>
      <c r="F520" t="s">
        <v>4237</v>
      </c>
      <c r="G520" t="s">
        <v>1936</v>
      </c>
      <c r="H520">
        <v>32941</v>
      </c>
      <c r="I520" t="s">
        <v>1946</v>
      </c>
    </row>
    <row r="521" spans="1:9" x14ac:dyDescent="0.2">
      <c r="A521" t="s">
        <v>4238</v>
      </c>
      <c r="B521" t="s">
        <v>4239</v>
      </c>
      <c r="C521" t="s">
        <v>4240</v>
      </c>
      <c r="D521" t="s">
        <v>4241</v>
      </c>
      <c r="E521" t="s">
        <v>4242</v>
      </c>
      <c r="F521" t="s">
        <v>2022</v>
      </c>
      <c r="G521" t="s">
        <v>1936</v>
      </c>
      <c r="H521">
        <v>77075</v>
      </c>
      <c r="I521" t="s">
        <v>1946</v>
      </c>
    </row>
    <row r="522" spans="1:9" x14ac:dyDescent="0.2">
      <c r="A522" t="s">
        <v>1029</v>
      </c>
      <c r="B522" t="s">
        <v>4243</v>
      </c>
      <c r="C522" t="s">
        <v>4244</v>
      </c>
      <c r="D522" t="s">
        <v>4245</v>
      </c>
      <c r="E522" t="s">
        <v>4246</v>
      </c>
      <c r="F522" t="s">
        <v>2139</v>
      </c>
      <c r="G522" t="s">
        <v>1936</v>
      </c>
      <c r="H522">
        <v>70179</v>
      </c>
      <c r="I522" t="s">
        <v>1946</v>
      </c>
    </row>
    <row r="523" spans="1:9" x14ac:dyDescent="0.2">
      <c r="A523" t="s">
        <v>4247</v>
      </c>
      <c r="B523" t="s">
        <v>4248</v>
      </c>
      <c r="C523" t="s">
        <v>4249</v>
      </c>
      <c r="D523" t="s">
        <v>4250</v>
      </c>
      <c r="E523" t="s">
        <v>4251</v>
      </c>
      <c r="F523" t="s">
        <v>2357</v>
      </c>
      <c r="G523" t="s">
        <v>1936</v>
      </c>
      <c r="H523">
        <v>73142</v>
      </c>
      <c r="I523" t="s">
        <v>1946</v>
      </c>
    </row>
    <row r="524" spans="1:9" x14ac:dyDescent="0.2">
      <c r="A524" t="s">
        <v>1031</v>
      </c>
      <c r="B524" t="s">
        <v>4252</v>
      </c>
      <c r="C524" t="s">
        <v>4253</v>
      </c>
      <c r="D524" t="s">
        <v>4254</v>
      </c>
      <c r="E524" t="s">
        <v>4255</v>
      </c>
      <c r="F524" t="s">
        <v>3505</v>
      </c>
      <c r="G524" t="s">
        <v>1936</v>
      </c>
      <c r="H524">
        <v>66617</v>
      </c>
      <c r="I524" t="s">
        <v>1946</v>
      </c>
    </row>
    <row r="525" spans="1:9" x14ac:dyDescent="0.2">
      <c r="A525" t="s">
        <v>1033</v>
      </c>
      <c r="B525" t="s">
        <v>4256</v>
      </c>
      <c r="C525" t="s">
        <v>4257</v>
      </c>
      <c r="D525" t="s">
        <v>4258</v>
      </c>
      <c r="E525" t="s">
        <v>4259</v>
      </c>
      <c r="F525" t="s">
        <v>4260</v>
      </c>
      <c r="G525" t="s">
        <v>1944</v>
      </c>
      <c r="H525" t="s">
        <v>3613</v>
      </c>
      <c r="I525" t="s">
        <v>1946</v>
      </c>
    </row>
    <row r="526" spans="1:9" x14ac:dyDescent="0.2">
      <c r="A526" t="s">
        <v>1035</v>
      </c>
      <c r="B526" t="s">
        <v>4261</v>
      </c>
      <c r="D526" t="s">
        <v>4262</v>
      </c>
      <c r="E526" t="s">
        <v>4263</v>
      </c>
      <c r="F526" t="s">
        <v>1957</v>
      </c>
      <c r="G526" t="s">
        <v>1936</v>
      </c>
      <c r="H526">
        <v>62723</v>
      </c>
      <c r="I526" t="s">
        <v>1946</v>
      </c>
    </row>
    <row r="527" spans="1:9" x14ac:dyDescent="0.2">
      <c r="A527" t="s">
        <v>1037</v>
      </c>
      <c r="B527" t="s">
        <v>4264</v>
      </c>
      <c r="D527" t="s">
        <v>4265</v>
      </c>
      <c r="E527" t="s">
        <v>4266</v>
      </c>
      <c r="F527" t="s">
        <v>4267</v>
      </c>
      <c r="G527" t="s">
        <v>1936</v>
      </c>
      <c r="H527">
        <v>8104</v>
      </c>
      <c r="I527" t="s">
        <v>1937</v>
      </c>
    </row>
    <row r="528" spans="1:9" x14ac:dyDescent="0.2">
      <c r="A528" t="s">
        <v>1039</v>
      </c>
      <c r="B528" t="s">
        <v>4268</v>
      </c>
      <c r="C528" t="s">
        <v>4269</v>
      </c>
      <c r="D528" t="s">
        <v>4270</v>
      </c>
      <c r="E528" t="s">
        <v>4271</v>
      </c>
      <c r="F528" t="s">
        <v>3487</v>
      </c>
      <c r="G528" t="s">
        <v>1936</v>
      </c>
      <c r="H528">
        <v>98185</v>
      </c>
      <c r="I528" t="s">
        <v>1937</v>
      </c>
    </row>
    <row r="529" spans="1:9" x14ac:dyDescent="0.2">
      <c r="A529" t="s">
        <v>1041</v>
      </c>
      <c r="B529" t="s">
        <v>4272</v>
      </c>
      <c r="C529" t="s">
        <v>4273</v>
      </c>
      <c r="D529" t="s">
        <v>4274</v>
      </c>
      <c r="E529" t="s">
        <v>4275</v>
      </c>
      <c r="F529" t="s">
        <v>2237</v>
      </c>
      <c r="G529" t="s">
        <v>2111</v>
      </c>
      <c r="H529" t="s">
        <v>2238</v>
      </c>
      <c r="I529" t="s">
        <v>1946</v>
      </c>
    </row>
    <row r="530" spans="1:9" x14ac:dyDescent="0.2">
      <c r="A530" t="s">
        <v>1043</v>
      </c>
      <c r="B530" t="s">
        <v>4276</v>
      </c>
      <c r="C530" t="s">
        <v>4277</v>
      </c>
      <c r="D530" t="s">
        <v>4278</v>
      </c>
      <c r="E530" t="s">
        <v>4279</v>
      </c>
      <c r="F530" t="s">
        <v>4280</v>
      </c>
      <c r="G530" t="s">
        <v>1936</v>
      </c>
      <c r="H530">
        <v>76711</v>
      </c>
      <c r="I530" t="s">
        <v>1946</v>
      </c>
    </row>
    <row r="531" spans="1:9" x14ac:dyDescent="0.2">
      <c r="A531" t="s">
        <v>1045</v>
      </c>
      <c r="B531" t="s">
        <v>4281</v>
      </c>
      <c r="C531" t="s">
        <v>4282</v>
      </c>
      <c r="D531" t="s">
        <v>4283</v>
      </c>
      <c r="E531" t="s">
        <v>4284</v>
      </c>
      <c r="F531" t="s">
        <v>1999</v>
      </c>
      <c r="G531" t="s">
        <v>1936</v>
      </c>
      <c r="H531">
        <v>23242</v>
      </c>
      <c r="I531" t="s">
        <v>1946</v>
      </c>
    </row>
    <row r="532" spans="1:9" x14ac:dyDescent="0.2">
      <c r="A532" t="s">
        <v>1047</v>
      </c>
      <c r="B532" t="s">
        <v>4285</v>
      </c>
      <c r="C532" t="s">
        <v>4286</v>
      </c>
      <c r="D532" t="s">
        <v>4287</v>
      </c>
      <c r="E532" t="s">
        <v>4288</v>
      </c>
      <c r="F532" t="s">
        <v>2206</v>
      </c>
      <c r="G532" t="s">
        <v>1936</v>
      </c>
      <c r="H532">
        <v>43610</v>
      </c>
      <c r="I532" t="s">
        <v>1946</v>
      </c>
    </row>
    <row r="533" spans="1:9" x14ac:dyDescent="0.2">
      <c r="A533" t="s">
        <v>1049</v>
      </c>
      <c r="B533" t="s">
        <v>4289</v>
      </c>
      <c r="C533" t="s">
        <v>4290</v>
      </c>
      <c r="D533" t="s">
        <v>4291</v>
      </c>
      <c r="E533" t="s">
        <v>4292</v>
      </c>
      <c r="F533" t="s">
        <v>2476</v>
      </c>
      <c r="G533" t="s">
        <v>1936</v>
      </c>
      <c r="H533">
        <v>25705</v>
      </c>
      <c r="I533" t="s">
        <v>1946</v>
      </c>
    </row>
    <row r="534" spans="1:9" x14ac:dyDescent="0.2">
      <c r="A534" t="s">
        <v>1051</v>
      </c>
      <c r="B534" t="s">
        <v>4293</v>
      </c>
      <c r="C534" t="s">
        <v>4294</v>
      </c>
      <c r="D534" t="s">
        <v>4295</v>
      </c>
      <c r="E534" t="s">
        <v>4296</v>
      </c>
      <c r="F534" t="s">
        <v>4297</v>
      </c>
      <c r="G534" t="s">
        <v>1936</v>
      </c>
      <c r="H534">
        <v>33884</v>
      </c>
      <c r="I534" t="s">
        <v>1937</v>
      </c>
    </row>
    <row r="535" spans="1:9" x14ac:dyDescent="0.2">
      <c r="A535" t="s">
        <v>1053</v>
      </c>
      <c r="B535" t="s">
        <v>4298</v>
      </c>
      <c r="D535" t="s">
        <v>4299</v>
      </c>
      <c r="E535" t="s">
        <v>4300</v>
      </c>
      <c r="F535" t="s">
        <v>2320</v>
      </c>
      <c r="G535" t="s">
        <v>1936</v>
      </c>
      <c r="H535">
        <v>75323</v>
      </c>
      <c r="I535" t="s">
        <v>1946</v>
      </c>
    </row>
    <row r="536" spans="1:9" x14ac:dyDescent="0.2">
      <c r="A536" t="s">
        <v>1055</v>
      </c>
      <c r="B536" t="s">
        <v>4301</v>
      </c>
      <c r="C536" t="s">
        <v>4302</v>
      </c>
      <c r="D536" t="s">
        <v>4303</v>
      </c>
      <c r="E536" t="s">
        <v>4304</v>
      </c>
      <c r="F536" t="s">
        <v>2340</v>
      </c>
      <c r="G536" t="s">
        <v>1944</v>
      </c>
      <c r="H536" t="s">
        <v>2341</v>
      </c>
      <c r="I536" t="s">
        <v>1937</v>
      </c>
    </row>
    <row r="537" spans="1:9" x14ac:dyDescent="0.2">
      <c r="A537" t="s">
        <v>1057</v>
      </c>
      <c r="B537" t="s">
        <v>4305</v>
      </c>
      <c r="D537" t="s">
        <v>4306</v>
      </c>
      <c r="E537" t="s">
        <v>4307</v>
      </c>
      <c r="F537" t="s">
        <v>2595</v>
      </c>
      <c r="G537" t="s">
        <v>1944</v>
      </c>
      <c r="H537" t="s">
        <v>2540</v>
      </c>
      <c r="I537" t="s">
        <v>1946</v>
      </c>
    </row>
    <row r="538" spans="1:9" x14ac:dyDescent="0.2">
      <c r="A538" t="s">
        <v>4308</v>
      </c>
      <c r="B538" t="s">
        <v>4309</v>
      </c>
      <c r="C538" t="s">
        <v>4310</v>
      </c>
      <c r="D538" t="s">
        <v>4311</v>
      </c>
      <c r="E538" t="s">
        <v>4312</v>
      </c>
      <c r="F538" t="s">
        <v>2282</v>
      </c>
      <c r="G538" t="s">
        <v>1936</v>
      </c>
      <c r="H538">
        <v>43231</v>
      </c>
      <c r="I538" t="s">
        <v>1946</v>
      </c>
    </row>
    <row r="539" spans="1:9" x14ac:dyDescent="0.2">
      <c r="A539" t="s">
        <v>1060</v>
      </c>
      <c r="B539" t="s">
        <v>4313</v>
      </c>
      <c r="C539" t="s">
        <v>4314</v>
      </c>
      <c r="E539" t="s">
        <v>4315</v>
      </c>
      <c r="F539" t="s">
        <v>2550</v>
      </c>
      <c r="G539" t="s">
        <v>1936</v>
      </c>
      <c r="H539">
        <v>47747</v>
      </c>
      <c r="I539" t="s">
        <v>1937</v>
      </c>
    </row>
    <row r="540" spans="1:9" x14ac:dyDescent="0.2">
      <c r="A540" t="s">
        <v>1062</v>
      </c>
      <c r="B540" t="s">
        <v>4316</v>
      </c>
      <c r="C540" t="s">
        <v>4317</v>
      </c>
      <c r="E540" t="s">
        <v>4318</v>
      </c>
      <c r="F540" t="s">
        <v>4319</v>
      </c>
      <c r="G540" t="s">
        <v>1936</v>
      </c>
      <c r="H540">
        <v>60567</v>
      </c>
      <c r="I540" t="s">
        <v>1937</v>
      </c>
    </row>
    <row r="541" spans="1:9" x14ac:dyDescent="0.2">
      <c r="A541" t="s">
        <v>1064</v>
      </c>
      <c r="B541" t="s">
        <v>4320</v>
      </c>
      <c r="C541" t="s">
        <v>4321</v>
      </c>
      <c r="E541" t="s">
        <v>4322</v>
      </c>
      <c r="F541" t="s">
        <v>2117</v>
      </c>
      <c r="G541" t="s">
        <v>1936</v>
      </c>
      <c r="H541">
        <v>29424</v>
      </c>
      <c r="I541" t="s">
        <v>1946</v>
      </c>
    </row>
    <row r="542" spans="1:9" x14ac:dyDescent="0.2">
      <c r="A542" t="s">
        <v>1066</v>
      </c>
      <c r="B542" t="s">
        <v>4323</v>
      </c>
      <c r="C542" t="s">
        <v>4324</v>
      </c>
      <c r="D542" t="s">
        <v>4325</v>
      </c>
      <c r="E542" t="s">
        <v>4326</v>
      </c>
      <c r="F542" t="s">
        <v>2795</v>
      </c>
      <c r="G542" t="s">
        <v>1936</v>
      </c>
      <c r="H542">
        <v>48930</v>
      </c>
      <c r="I542" t="s">
        <v>1937</v>
      </c>
    </row>
    <row r="543" spans="1:9" x14ac:dyDescent="0.2">
      <c r="A543" t="s">
        <v>1068</v>
      </c>
      <c r="B543" t="s">
        <v>4327</v>
      </c>
      <c r="D543" t="s">
        <v>4328</v>
      </c>
      <c r="E543" t="s">
        <v>4329</v>
      </c>
      <c r="F543" t="s">
        <v>4330</v>
      </c>
      <c r="G543" t="s">
        <v>1944</v>
      </c>
      <c r="H543" t="s">
        <v>4194</v>
      </c>
      <c r="I543" t="s">
        <v>1937</v>
      </c>
    </row>
    <row r="544" spans="1:9" x14ac:dyDescent="0.2">
      <c r="A544" t="s">
        <v>1070</v>
      </c>
      <c r="B544" t="s">
        <v>4331</v>
      </c>
      <c r="C544" t="s">
        <v>4332</v>
      </c>
      <c r="D544" t="s">
        <v>4333</v>
      </c>
      <c r="E544" t="s">
        <v>4334</v>
      </c>
      <c r="F544" t="s">
        <v>3519</v>
      </c>
      <c r="G544" t="s">
        <v>1936</v>
      </c>
      <c r="H544">
        <v>71115</v>
      </c>
      <c r="I544" t="s">
        <v>1946</v>
      </c>
    </row>
    <row r="545" spans="1:9" x14ac:dyDescent="0.2">
      <c r="A545" t="s">
        <v>1072</v>
      </c>
      <c r="B545" t="s">
        <v>4335</v>
      </c>
      <c r="C545" t="s">
        <v>4336</v>
      </c>
      <c r="D545" t="s">
        <v>4337</v>
      </c>
      <c r="E545" t="s">
        <v>4338</v>
      </c>
      <c r="F545" t="s">
        <v>1990</v>
      </c>
      <c r="G545" t="s">
        <v>1936</v>
      </c>
      <c r="H545">
        <v>95194</v>
      </c>
      <c r="I545" t="s">
        <v>1946</v>
      </c>
    </row>
    <row r="546" spans="1:9" x14ac:dyDescent="0.2">
      <c r="A546" t="s">
        <v>1074</v>
      </c>
      <c r="B546" t="s">
        <v>4339</v>
      </c>
      <c r="C546" t="s">
        <v>4340</v>
      </c>
      <c r="D546" t="s">
        <v>4341</v>
      </c>
      <c r="E546" t="s">
        <v>4342</v>
      </c>
      <c r="F546" t="s">
        <v>2012</v>
      </c>
      <c r="G546" t="s">
        <v>1936</v>
      </c>
      <c r="H546">
        <v>19104</v>
      </c>
      <c r="I546" t="s">
        <v>1946</v>
      </c>
    </row>
    <row r="547" spans="1:9" x14ac:dyDescent="0.2">
      <c r="A547" t="s">
        <v>1076</v>
      </c>
      <c r="B547" t="s">
        <v>4343</v>
      </c>
      <c r="C547" t="s">
        <v>4344</v>
      </c>
      <c r="D547" t="s">
        <v>4345</v>
      </c>
      <c r="E547" t="s">
        <v>4346</v>
      </c>
      <c r="F547" t="s">
        <v>3129</v>
      </c>
      <c r="G547" t="s">
        <v>2111</v>
      </c>
      <c r="H547" t="s">
        <v>3130</v>
      </c>
      <c r="I547" t="s">
        <v>1946</v>
      </c>
    </row>
    <row r="548" spans="1:9" x14ac:dyDescent="0.2">
      <c r="A548" t="s">
        <v>1078</v>
      </c>
      <c r="B548" t="s">
        <v>4347</v>
      </c>
      <c r="D548" t="s">
        <v>4348</v>
      </c>
      <c r="E548" t="s">
        <v>4349</v>
      </c>
      <c r="F548" t="s">
        <v>4350</v>
      </c>
      <c r="G548" t="s">
        <v>1944</v>
      </c>
      <c r="H548" t="s">
        <v>4351</v>
      </c>
      <c r="I548" t="s">
        <v>1946</v>
      </c>
    </row>
    <row r="549" spans="1:9" x14ac:dyDescent="0.2">
      <c r="A549" t="s">
        <v>4352</v>
      </c>
      <c r="B549" t="s">
        <v>4353</v>
      </c>
      <c r="D549" t="s">
        <v>4354</v>
      </c>
      <c r="E549" t="s">
        <v>4355</v>
      </c>
      <c r="F549" t="s">
        <v>3311</v>
      </c>
      <c r="G549" t="s">
        <v>1936</v>
      </c>
      <c r="H549">
        <v>21229</v>
      </c>
      <c r="I549" t="s">
        <v>1937</v>
      </c>
    </row>
    <row r="550" spans="1:9" x14ac:dyDescent="0.2">
      <c r="A550" t="s">
        <v>1082</v>
      </c>
      <c r="B550" t="s">
        <v>4356</v>
      </c>
      <c r="C550" t="s">
        <v>4357</v>
      </c>
      <c r="D550" t="s">
        <v>4358</v>
      </c>
      <c r="E550" t="s">
        <v>4359</v>
      </c>
      <c r="F550" t="s">
        <v>2357</v>
      </c>
      <c r="G550" t="s">
        <v>1936</v>
      </c>
      <c r="H550">
        <v>73119</v>
      </c>
      <c r="I550" t="s">
        <v>1937</v>
      </c>
    </row>
    <row r="551" spans="1:9" x14ac:dyDescent="0.2">
      <c r="A551" t="s">
        <v>1080</v>
      </c>
      <c r="B551" t="s">
        <v>4360</v>
      </c>
      <c r="C551" t="s">
        <v>4361</v>
      </c>
      <c r="D551" t="s">
        <v>4362</v>
      </c>
      <c r="E551" t="s">
        <v>4363</v>
      </c>
      <c r="F551" t="s">
        <v>2032</v>
      </c>
      <c r="G551" t="s">
        <v>1936</v>
      </c>
      <c r="H551">
        <v>10060</v>
      </c>
      <c r="I551" t="s">
        <v>1937</v>
      </c>
    </row>
    <row r="552" spans="1:9" x14ac:dyDescent="0.2">
      <c r="A552" t="s">
        <v>1085</v>
      </c>
      <c r="B552" t="s">
        <v>4364</v>
      </c>
      <c r="C552" t="s">
        <v>4365</v>
      </c>
      <c r="D552" t="s">
        <v>4366</v>
      </c>
      <c r="E552" t="s">
        <v>4367</v>
      </c>
      <c r="F552" t="s">
        <v>2251</v>
      </c>
      <c r="G552" t="s">
        <v>1936</v>
      </c>
      <c r="H552">
        <v>7112</v>
      </c>
      <c r="I552" t="s">
        <v>1937</v>
      </c>
    </row>
    <row r="553" spans="1:9" x14ac:dyDescent="0.2">
      <c r="A553" t="s">
        <v>1087</v>
      </c>
      <c r="B553" t="s">
        <v>4368</v>
      </c>
      <c r="C553" t="s">
        <v>4369</v>
      </c>
      <c r="D553" t="s">
        <v>4370</v>
      </c>
      <c r="E553" t="s">
        <v>4371</v>
      </c>
      <c r="F553" t="s">
        <v>3672</v>
      </c>
      <c r="G553" t="s">
        <v>1936</v>
      </c>
      <c r="H553">
        <v>6510</v>
      </c>
      <c r="I553" t="s">
        <v>1946</v>
      </c>
    </row>
    <row r="554" spans="1:9" x14ac:dyDescent="0.2">
      <c r="A554" t="s">
        <v>1089</v>
      </c>
      <c r="B554" t="s">
        <v>4372</v>
      </c>
      <c r="C554" t="s">
        <v>4373</v>
      </c>
      <c r="D554" t="s">
        <v>4374</v>
      </c>
      <c r="E554" t="s">
        <v>4375</v>
      </c>
      <c r="F554" t="s">
        <v>3360</v>
      </c>
      <c r="G554" t="s">
        <v>2111</v>
      </c>
      <c r="H554" t="s">
        <v>3361</v>
      </c>
      <c r="I554" t="s">
        <v>1937</v>
      </c>
    </row>
    <row r="555" spans="1:9" x14ac:dyDescent="0.2">
      <c r="A555" t="s">
        <v>1091</v>
      </c>
      <c r="B555" t="s">
        <v>4376</v>
      </c>
      <c r="C555" t="s">
        <v>4377</v>
      </c>
      <c r="E555" t="s">
        <v>4378</v>
      </c>
      <c r="F555" t="s">
        <v>2206</v>
      </c>
      <c r="G555" t="s">
        <v>1936</v>
      </c>
      <c r="H555">
        <v>43610</v>
      </c>
      <c r="I555" t="s">
        <v>1946</v>
      </c>
    </row>
    <row r="556" spans="1:9" x14ac:dyDescent="0.2">
      <c r="A556" t="s">
        <v>1093</v>
      </c>
      <c r="B556" t="s">
        <v>4379</v>
      </c>
      <c r="D556" t="s">
        <v>4380</v>
      </c>
      <c r="E556" t="s">
        <v>4381</v>
      </c>
      <c r="F556" t="s">
        <v>3159</v>
      </c>
      <c r="G556" t="s">
        <v>2111</v>
      </c>
      <c r="H556" t="s">
        <v>4382</v>
      </c>
      <c r="I556" t="s">
        <v>1937</v>
      </c>
    </row>
    <row r="557" spans="1:9" x14ac:dyDescent="0.2">
      <c r="A557" t="s">
        <v>1095</v>
      </c>
      <c r="B557" t="s">
        <v>4383</v>
      </c>
      <c r="C557" t="s">
        <v>4384</v>
      </c>
      <c r="D557" t="s">
        <v>4385</v>
      </c>
      <c r="E557" t="s">
        <v>4386</v>
      </c>
      <c r="F557" t="s">
        <v>4387</v>
      </c>
      <c r="G557" t="s">
        <v>1944</v>
      </c>
      <c r="H557" t="s">
        <v>4388</v>
      </c>
      <c r="I557" t="s">
        <v>1946</v>
      </c>
    </row>
    <row r="558" spans="1:9" x14ac:dyDescent="0.2">
      <c r="A558" t="s">
        <v>1097</v>
      </c>
      <c r="B558" t="s">
        <v>4389</v>
      </c>
      <c r="C558" t="s">
        <v>4390</v>
      </c>
      <c r="E558" t="s">
        <v>4391</v>
      </c>
      <c r="F558" t="s">
        <v>3519</v>
      </c>
      <c r="G558" t="s">
        <v>1936</v>
      </c>
      <c r="H558">
        <v>71161</v>
      </c>
      <c r="I558" t="s">
        <v>1937</v>
      </c>
    </row>
    <row r="559" spans="1:9" x14ac:dyDescent="0.2">
      <c r="A559" t="s">
        <v>4392</v>
      </c>
      <c r="B559" t="s">
        <v>4393</v>
      </c>
      <c r="D559" t="s">
        <v>4394</v>
      </c>
      <c r="E559" t="s">
        <v>4395</v>
      </c>
      <c r="F559" t="s">
        <v>4396</v>
      </c>
      <c r="G559" t="s">
        <v>1936</v>
      </c>
      <c r="H559">
        <v>32835</v>
      </c>
      <c r="I559" t="s">
        <v>1946</v>
      </c>
    </row>
    <row r="560" spans="1:9" x14ac:dyDescent="0.2">
      <c r="A560" t="s">
        <v>1100</v>
      </c>
      <c r="B560" t="s">
        <v>4397</v>
      </c>
      <c r="D560" t="s">
        <v>4398</v>
      </c>
      <c r="E560" t="s">
        <v>4399</v>
      </c>
      <c r="F560" t="s">
        <v>3315</v>
      </c>
      <c r="G560" t="s">
        <v>1936</v>
      </c>
      <c r="H560">
        <v>40515</v>
      </c>
      <c r="I560" t="s">
        <v>1937</v>
      </c>
    </row>
    <row r="561" spans="1:9" x14ac:dyDescent="0.2">
      <c r="A561" t="s">
        <v>1102</v>
      </c>
      <c r="B561" t="s">
        <v>4400</v>
      </c>
      <c r="C561" t="s">
        <v>4401</v>
      </c>
      <c r="D561" t="s">
        <v>4402</v>
      </c>
      <c r="E561" t="s">
        <v>4403</v>
      </c>
      <c r="F561" t="s">
        <v>3116</v>
      </c>
      <c r="G561" t="s">
        <v>1936</v>
      </c>
      <c r="H561">
        <v>53263</v>
      </c>
      <c r="I561" t="s">
        <v>1937</v>
      </c>
    </row>
    <row r="562" spans="1:9" x14ac:dyDescent="0.2">
      <c r="A562" t="s">
        <v>1104</v>
      </c>
      <c r="B562" t="s">
        <v>4404</v>
      </c>
      <c r="D562" t="s">
        <v>4405</v>
      </c>
      <c r="E562" t="s">
        <v>4406</v>
      </c>
      <c r="F562" t="s">
        <v>4407</v>
      </c>
      <c r="G562" t="s">
        <v>1936</v>
      </c>
      <c r="H562">
        <v>79176</v>
      </c>
      <c r="I562" t="s">
        <v>1937</v>
      </c>
    </row>
    <row r="563" spans="1:9" x14ac:dyDescent="0.2">
      <c r="A563" t="s">
        <v>1106</v>
      </c>
      <c r="B563" t="s">
        <v>4408</v>
      </c>
      <c r="D563" t="s">
        <v>4409</v>
      </c>
      <c r="E563" t="s">
        <v>4410</v>
      </c>
      <c r="F563" t="s">
        <v>4411</v>
      </c>
      <c r="G563" t="s">
        <v>1944</v>
      </c>
      <c r="H563" t="s">
        <v>4412</v>
      </c>
      <c r="I563" t="s">
        <v>1937</v>
      </c>
    </row>
    <row r="564" spans="1:9" x14ac:dyDescent="0.2">
      <c r="A564" t="s">
        <v>1108</v>
      </c>
      <c r="B564" t="s">
        <v>4413</v>
      </c>
      <c r="C564" t="s">
        <v>4414</v>
      </c>
      <c r="D564" t="s">
        <v>4415</v>
      </c>
      <c r="E564" t="s">
        <v>4416</v>
      </c>
      <c r="F564" t="s">
        <v>4417</v>
      </c>
      <c r="G564" t="s">
        <v>2111</v>
      </c>
      <c r="H564" t="s">
        <v>4418</v>
      </c>
      <c r="I564" t="s">
        <v>1946</v>
      </c>
    </row>
    <row r="565" spans="1:9" x14ac:dyDescent="0.2">
      <c r="A565" t="s">
        <v>4419</v>
      </c>
      <c r="B565" t="s">
        <v>4420</v>
      </c>
      <c r="C565" t="s">
        <v>4421</v>
      </c>
      <c r="D565" t="s">
        <v>4422</v>
      </c>
      <c r="E565" t="s">
        <v>4423</v>
      </c>
      <c r="F565" t="s">
        <v>3044</v>
      </c>
      <c r="G565" t="s">
        <v>1936</v>
      </c>
      <c r="H565">
        <v>30323</v>
      </c>
      <c r="I565" t="s">
        <v>1946</v>
      </c>
    </row>
    <row r="566" spans="1:9" x14ac:dyDescent="0.2">
      <c r="A566" t="s">
        <v>1112</v>
      </c>
      <c r="B566" t="s">
        <v>4424</v>
      </c>
      <c r="C566" t="s">
        <v>4425</v>
      </c>
      <c r="D566" t="s">
        <v>4426</v>
      </c>
      <c r="E566" t="s">
        <v>4427</v>
      </c>
      <c r="F566" t="s">
        <v>3407</v>
      </c>
      <c r="G566" t="s">
        <v>1936</v>
      </c>
      <c r="H566">
        <v>37924</v>
      </c>
      <c r="I566" t="s">
        <v>1946</v>
      </c>
    </row>
    <row r="567" spans="1:9" x14ac:dyDescent="0.2">
      <c r="A567" t="s">
        <v>1114</v>
      </c>
      <c r="B567" t="s">
        <v>4428</v>
      </c>
      <c r="C567" t="s">
        <v>4429</v>
      </c>
      <c r="D567" t="s">
        <v>4430</v>
      </c>
      <c r="E567" t="s">
        <v>4431</v>
      </c>
      <c r="F567" t="s">
        <v>2983</v>
      </c>
      <c r="G567" t="s">
        <v>1936</v>
      </c>
      <c r="H567">
        <v>66225</v>
      </c>
      <c r="I567" t="s">
        <v>1946</v>
      </c>
    </row>
    <row r="568" spans="1:9" x14ac:dyDescent="0.2">
      <c r="A568" t="s">
        <v>1116</v>
      </c>
      <c r="B568" t="s">
        <v>4432</v>
      </c>
      <c r="C568" t="s">
        <v>4433</v>
      </c>
      <c r="D568" t="s">
        <v>4434</v>
      </c>
      <c r="E568" t="s">
        <v>4435</v>
      </c>
      <c r="F568" t="s">
        <v>2186</v>
      </c>
      <c r="G568" t="s">
        <v>1936</v>
      </c>
      <c r="H568">
        <v>33330</v>
      </c>
      <c r="I568" t="s">
        <v>1937</v>
      </c>
    </row>
    <row r="569" spans="1:9" x14ac:dyDescent="0.2">
      <c r="A569" t="s">
        <v>1118</v>
      </c>
      <c r="B569" t="s">
        <v>4436</v>
      </c>
      <c r="D569" t="s">
        <v>4437</v>
      </c>
      <c r="E569" t="s">
        <v>4438</v>
      </c>
      <c r="F569" t="s">
        <v>2071</v>
      </c>
      <c r="G569" t="s">
        <v>1944</v>
      </c>
      <c r="H569" t="s">
        <v>2072</v>
      </c>
      <c r="I569" t="s">
        <v>1946</v>
      </c>
    </row>
    <row r="570" spans="1:9" x14ac:dyDescent="0.2">
      <c r="A570" t="s">
        <v>1120</v>
      </c>
      <c r="B570" t="s">
        <v>4439</v>
      </c>
      <c r="C570" t="s">
        <v>4440</v>
      </c>
      <c r="D570" t="s">
        <v>4441</v>
      </c>
      <c r="E570" t="s">
        <v>4442</v>
      </c>
      <c r="F570" t="s">
        <v>2382</v>
      </c>
      <c r="G570" t="s">
        <v>1936</v>
      </c>
      <c r="H570">
        <v>78715</v>
      </c>
      <c r="I570" t="s">
        <v>1937</v>
      </c>
    </row>
    <row r="571" spans="1:9" x14ac:dyDescent="0.2">
      <c r="A571" t="s">
        <v>4443</v>
      </c>
      <c r="B571" t="s">
        <v>4444</v>
      </c>
      <c r="C571" t="s">
        <v>4445</v>
      </c>
      <c r="D571" t="s">
        <v>4446</v>
      </c>
      <c r="E571" t="s">
        <v>4447</v>
      </c>
      <c r="F571" t="s">
        <v>4188</v>
      </c>
      <c r="G571" t="s">
        <v>1936</v>
      </c>
      <c r="H571">
        <v>44105</v>
      </c>
      <c r="I571" t="s">
        <v>1946</v>
      </c>
    </row>
    <row r="572" spans="1:9" x14ac:dyDescent="0.2">
      <c r="A572" t="s">
        <v>1123</v>
      </c>
      <c r="B572" t="s">
        <v>4448</v>
      </c>
      <c r="C572" t="s">
        <v>4449</v>
      </c>
      <c r="D572" t="s">
        <v>4450</v>
      </c>
      <c r="E572" t="s">
        <v>4451</v>
      </c>
      <c r="F572" t="s">
        <v>4452</v>
      </c>
      <c r="G572" t="s">
        <v>1936</v>
      </c>
      <c r="H572">
        <v>20784</v>
      </c>
      <c r="I572" t="s">
        <v>1946</v>
      </c>
    </row>
    <row r="573" spans="1:9" x14ac:dyDescent="0.2">
      <c r="A573" t="s">
        <v>1125</v>
      </c>
      <c r="B573" t="s">
        <v>4453</v>
      </c>
      <c r="C573" t="s">
        <v>4454</v>
      </c>
      <c r="D573" t="s">
        <v>4455</v>
      </c>
      <c r="E573" t="s">
        <v>4456</v>
      </c>
      <c r="F573" t="s">
        <v>4457</v>
      </c>
      <c r="G573" t="s">
        <v>2111</v>
      </c>
      <c r="H573" t="s">
        <v>4458</v>
      </c>
      <c r="I573" t="s">
        <v>1946</v>
      </c>
    </row>
    <row r="574" spans="1:9" x14ac:dyDescent="0.2">
      <c r="A574" t="s">
        <v>1127</v>
      </c>
      <c r="B574" t="s">
        <v>4459</v>
      </c>
      <c r="E574" t="s">
        <v>4460</v>
      </c>
      <c r="F574" t="s">
        <v>2942</v>
      </c>
      <c r="G574" t="s">
        <v>1936</v>
      </c>
      <c r="H574">
        <v>91103</v>
      </c>
      <c r="I574" t="s">
        <v>1937</v>
      </c>
    </row>
    <row r="575" spans="1:9" x14ac:dyDescent="0.2">
      <c r="A575" t="s">
        <v>1129</v>
      </c>
      <c r="B575" t="s">
        <v>4461</v>
      </c>
      <c r="C575" t="s">
        <v>4462</v>
      </c>
      <c r="D575" t="s">
        <v>4463</v>
      </c>
      <c r="E575" t="s">
        <v>4464</v>
      </c>
      <c r="F575" t="s">
        <v>3519</v>
      </c>
      <c r="G575" t="s">
        <v>1936</v>
      </c>
      <c r="H575">
        <v>71161</v>
      </c>
      <c r="I575" t="s">
        <v>1946</v>
      </c>
    </row>
    <row r="576" spans="1:9" x14ac:dyDescent="0.2">
      <c r="A576" t="s">
        <v>1131</v>
      </c>
      <c r="B576" t="s">
        <v>4465</v>
      </c>
      <c r="C576" t="s">
        <v>4466</v>
      </c>
      <c r="E576" t="s">
        <v>4467</v>
      </c>
      <c r="F576" t="s">
        <v>2220</v>
      </c>
      <c r="G576" t="s">
        <v>1936</v>
      </c>
      <c r="H576">
        <v>32590</v>
      </c>
      <c r="I576" t="s">
        <v>1937</v>
      </c>
    </row>
    <row r="577" spans="1:9" x14ac:dyDescent="0.2">
      <c r="A577" t="s">
        <v>1133</v>
      </c>
      <c r="B577" t="s">
        <v>4468</v>
      </c>
      <c r="C577" t="s">
        <v>4469</v>
      </c>
      <c r="D577" t="s">
        <v>4470</v>
      </c>
      <c r="E577" t="s">
        <v>4471</v>
      </c>
      <c r="F577" t="s">
        <v>1981</v>
      </c>
      <c r="G577" t="s">
        <v>1936</v>
      </c>
      <c r="H577">
        <v>90035</v>
      </c>
      <c r="I577" t="s">
        <v>1946</v>
      </c>
    </row>
    <row r="578" spans="1:9" x14ac:dyDescent="0.2">
      <c r="A578" t="s">
        <v>1135</v>
      </c>
      <c r="B578" t="s">
        <v>4472</v>
      </c>
      <c r="C578" t="s">
        <v>4473</v>
      </c>
      <c r="D578" t="s">
        <v>4474</v>
      </c>
      <c r="E578" t="s">
        <v>4475</v>
      </c>
      <c r="F578" t="s">
        <v>4476</v>
      </c>
      <c r="G578" t="s">
        <v>1936</v>
      </c>
      <c r="H578">
        <v>27705</v>
      </c>
      <c r="I578" t="s">
        <v>1946</v>
      </c>
    </row>
    <row r="579" spans="1:9" x14ac:dyDescent="0.2">
      <c r="A579" t="s">
        <v>1110</v>
      </c>
      <c r="B579" t="s">
        <v>4477</v>
      </c>
      <c r="C579" t="s">
        <v>4478</v>
      </c>
      <c r="E579" t="s">
        <v>4479</v>
      </c>
      <c r="F579" t="s">
        <v>4480</v>
      </c>
      <c r="G579" t="s">
        <v>2111</v>
      </c>
      <c r="H579" t="s">
        <v>4481</v>
      </c>
      <c r="I579" t="s">
        <v>1946</v>
      </c>
    </row>
    <row r="580" spans="1:9" x14ac:dyDescent="0.2">
      <c r="A580" t="s">
        <v>1138</v>
      </c>
      <c r="B580" t="s">
        <v>4482</v>
      </c>
      <c r="C580" t="s">
        <v>4483</v>
      </c>
      <c r="D580" t="s">
        <v>4484</v>
      </c>
      <c r="E580" t="s">
        <v>4485</v>
      </c>
      <c r="F580" t="s">
        <v>4486</v>
      </c>
      <c r="G580" t="s">
        <v>1944</v>
      </c>
      <c r="H580" t="s">
        <v>4487</v>
      </c>
      <c r="I580" t="s">
        <v>1946</v>
      </c>
    </row>
    <row r="581" spans="1:9" x14ac:dyDescent="0.2">
      <c r="A581" t="s">
        <v>4488</v>
      </c>
      <c r="B581" t="s">
        <v>4489</v>
      </c>
      <c r="C581" t="s">
        <v>4490</v>
      </c>
      <c r="D581" t="s">
        <v>4491</v>
      </c>
      <c r="E581" t="s">
        <v>4492</v>
      </c>
      <c r="F581" t="s">
        <v>4411</v>
      </c>
      <c r="G581" t="s">
        <v>1944</v>
      </c>
      <c r="H581" t="s">
        <v>4412</v>
      </c>
      <c r="I581" t="s">
        <v>1946</v>
      </c>
    </row>
    <row r="582" spans="1:9" x14ac:dyDescent="0.2">
      <c r="A582" t="s">
        <v>1140</v>
      </c>
      <c r="B582" t="s">
        <v>4493</v>
      </c>
      <c r="C582" t="s">
        <v>4494</v>
      </c>
      <c r="D582" t="s">
        <v>4495</v>
      </c>
      <c r="E582" t="s">
        <v>4496</v>
      </c>
      <c r="F582" t="s">
        <v>2753</v>
      </c>
      <c r="G582" t="s">
        <v>1936</v>
      </c>
      <c r="H582">
        <v>90605</v>
      </c>
      <c r="I582" t="s">
        <v>1937</v>
      </c>
    </row>
    <row r="583" spans="1:9" x14ac:dyDescent="0.2">
      <c r="A583" t="s">
        <v>1142</v>
      </c>
      <c r="B583" t="s">
        <v>4497</v>
      </c>
      <c r="C583" t="s">
        <v>4498</v>
      </c>
      <c r="E583" t="s">
        <v>4499</v>
      </c>
      <c r="F583" t="s">
        <v>2167</v>
      </c>
      <c r="G583" t="s">
        <v>2111</v>
      </c>
      <c r="H583" t="s">
        <v>2481</v>
      </c>
      <c r="I583" t="s">
        <v>1937</v>
      </c>
    </row>
    <row r="584" spans="1:9" x14ac:dyDescent="0.2">
      <c r="A584" t="s">
        <v>1144</v>
      </c>
      <c r="B584" t="s">
        <v>4500</v>
      </c>
      <c r="C584" t="s">
        <v>4501</v>
      </c>
      <c r="D584" t="s">
        <v>4502</v>
      </c>
      <c r="E584" t="s">
        <v>4503</v>
      </c>
      <c r="F584" t="s">
        <v>1999</v>
      </c>
      <c r="G584" t="s">
        <v>1936</v>
      </c>
      <c r="H584">
        <v>23237</v>
      </c>
      <c r="I584" t="s">
        <v>1946</v>
      </c>
    </row>
    <row r="585" spans="1:9" x14ac:dyDescent="0.2">
      <c r="A585" t="s">
        <v>1146</v>
      </c>
      <c r="B585" t="s">
        <v>4504</v>
      </c>
      <c r="C585" t="s">
        <v>4505</v>
      </c>
      <c r="D585" t="s">
        <v>4506</v>
      </c>
      <c r="E585" t="s">
        <v>4507</v>
      </c>
      <c r="F585" t="s">
        <v>4069</v>
      </c>
      <c r="G585" t="s">
        <v>1936</v>
      </c>
      <c r="H585">
        <v>20167</v>
      </c>
      <c r="I585" t="s">
        <v>1937</v>
      </c>
    </row>
    <row r="586" spans="1:9" x14ac:dyDescent="0.2">
      <c r="A586" t="s">
        <v>1148</v>
      </c>
      <c r="B586" t="s">
        <v>4508</v>
      </c>
      <c r="C586" t="s">
        <v>4509</v>
      </c>
      <c r="D586" t="s">
        <v>4510</v>
      </c>
      <c r="E586" t="s">
        <v>4511</v>
      </c>
      <c r="F586" t="s">
        <v>2620</v>
      </c>
      <c r="G586" t="s">
        <v>1936</v>
      </c>
      <c r="H586">
        <v>89706</v>
      </c>
      <c r="I586" t="s">
        <v>1946</v>
      </c>
    </row>
    <row r="587" spans="1:9" x14ac:dyDescent="0.2">
      <c r="A587" t="s">
        <v>4512</v>
      </c>
      <c r="B587" t="s">
        <v>4513</v>
      </c>
      <c r="C587" t="s">
        <v>4514</v>
      </c>
      <c r="D587" t="s">
        <v>4515</v>
      </c>
      <c r="E587" t="s">
        <v>4516</v>
      </c>
      <c r="F587" t="s">
        <v>2668</v>
      </c>
      <c r="G587" t="s">
        <v>1944</v>
      </c>
      <c r="H587" t="s">
        <v>2669</v>
      </c>
      <c r="I587" t="s">
        <v>1937</v>
      </c>
    </row>
    <row r="588" spans="1:9" x14ac:dyDescent="0.2">
      <c r="A588" t="s">
        <v>1152</v>
      </c>
      <c r="B588" t="s">
        <v>4517</v>
      </c>
      <c r="D588" t="s">
        <v>4518</v>
      </c>
      <c r="E588" t="s">
        <v>4519</v>
      </c>
      <c r="F588" t="s">
        <v>2228</v>
      </c>
      <c r="G588" t="s">
        <v>1936</v>
      </c>
      <c r="H588">
        <v>55123</v>
      </c>
      <c r="I588" t="s">
        <v>1946</v>
      </c>
    </row>
    <row r="589" spans="1:9" x14ac:dyDescent="0.2">
      <c r="A589" t="s">
        <v>1154</v>
      </c>
      <c r="B589" t="s">
        <v>4520</v>
      </c>
      <c r="C589" t="s">
        <v>4521</v>
      </c>
      <c r="E589" t="s">
        <v>4522</v>
      </c>
      <c r="F589" t="s">
        <v>2562</v>
      </c>
      <c r="G589" t="s">
        <v>1936</v>
      </c>
      <c r="H589">
        <v>35895</v>
      </c>
      <c r="I589" t="s">
        <v>1937</v>
      </c>
    </row>
    <row r="590" spans="1:9" x14ac:dyDescent="0.2">
      <c r="A590" t="s">
        <v>1156</v>
      </c>
      <c r="B590" t="s">
        <v>4523</v>
      </c>
      <c r="C590" t="s">
        <v>4524</v>
      </c>
      <c r="D590" t="s">
        <v>4525</v>
      </c>
      <c r="E590" t="s">
        <v>4526</v>
      </c>
      <c r="F590" t="s">
        <v>2443</v>
      </c>
      <c r="G590" t="s">
        <v>1936</v>
      </c>
      <c r="H590">
        <v>88553</v>
      </c>
      <c r="I590" t="s">
        <v>1937</v>
      </c>
    </row>
    <row r="591" spans="1:9" x14ac:dyDescent="0.2">
      <c r="A591" t="s">
        <v>1158</v>
      </c>
      <c r="B591" t="s">
        <v>4527</v>
      </c>
      <c r="C591" t="s">
        <v>4528</v>
      </c>
      <c r="E591" t="s">
        <v>4529</v>
      </c>
      <c r="F591" t="s">
        <v>4530</v>
      </c>
      <c r="G591" t="s">
        <v>1936</v>
      </c>
      <c r="H591">
        <v>30033</v>
      </c>
      <c r="I591" t="s">
        <v>1946</v>
      </c>
    </row>
    <row r="592" spans="1:9" x14ac:dyDescent="0.2">
      <c r="A592" t="s">
        <v>1160</v>
      </c>
      <c r="B592" t="s">
        <v>4531</v>
      </c>
      <c r="C592" t="s">
        <v>4532</v>
      </c>
      <c r="D592" t="s">
        <v>4533</v>
      </c>
      <c r="E592" t="s">
        <v>4534</v>
      </c>
      <c r="F592" t="s">
        <v>2611</v>
      </c>
      <c r="G592" t="s">
        <v>1936</v>
      </c>
      <c r="H592">
        <v>92668</v>
      </c>
      <c r="I592" t="s">
        <v>1937</v>
      </c>
    </row>
    <row r="593" spans="1:9" x14ac:dyDescent="0.2">
      <c r="A593" t="s">
        <v>1162</v>
      </c>
      <c r="B593" t="s">
        <v>4535</v>
      </c>
      <c r="C593" t="s">
        <v>4536</v>
      </c>
      <c r="E593" t="s">
        <v>4537</v>
      </c>
      <c r="F593" t="s">
        <v>4538</v>
      </c>
      <c r="G593" t="s">
        <v>1936</v>
      </c>
      <c r="H593">
        <v>92648</v>
      </c>
      <c r="I593" t="s">
        <v>1937</v>
      </c>
    </row>
    <row r="594" spans="1:9" x14ac:dyDescent="0.2">
      <c r="A594" t="s">
        <v>1164</v>
      </c>
      <c r="B594" t="s">
        <v>4539</v>
      </c>
      <c r="D594" t="s">
        <v>4540</v>
      </c>
      <c r="E594" t="s">
        <v>4541</v>
      </c>
      <c r="F594" t="s">
        <v>3116</v>
      </c>
      <c r="G594" t="s">
        <v>1936</v>
      </c>
      <c r="H594">
        <v>53285</v>
      </c>
      <c r="I594" t="s">
        <v>1946</v>
      </c>
    </row>
    <row r="595" spans="1:9" x14ac:dyDescent="0.2">
      <c r="A595" t="s">
        <v>1150</v>
      </c>
      <c r="B595" t="s">
        <v>4542</v>
      </c>
      <c r="C595" t="s">
        <v>4543</v>
      </c>
      <c r="E595" t="s">
        <v>4544</v>
      </c>
      <c r="F595" t="s">
        <v>2110</v>
      </c>
      <c r="G595" t="s">
        <v>2111</v>
      </c>
      <c r="H595" t="s">
        <v>2112</v>
      </c>
      <c r="I595" t="s">
        <v>1937</v>
      </c>
    </row>
    <row r="596" spans="1:9" x14ac:dyDescent="0.2">
      <c r="A596" t="s">
        <v>1167</v>
      </c>
      <c r="B596" t="s">
        <v>4545</v>
      </c>
      <c r="C596" t="s">
        <v>4546</v>
      </c>
      <c r="D596" t="s">
        <v>4547</v>
      </c>
      <c r="E596" t="s">
        <v>4548</v>
      </c>
      <c r="F596" t="s">
        <v>2673</v>
      </c>
      <c r="G596" t="s">
        <v>1936</v>
      </c>
      <c r="H596">
        <v>37416</v>
      </c>
      <c r="I596" t="s">
        <v>1946</v>
      </c>
    </row>
    <row r="597" spans="1:9" x14ac:dyDescent="0.2">
      <c r="A597" t="s">
        <v>1169</v>
      </c>
      <c r="B597" t="s">
        <v>4549</v>
      </c>
      <c r="E597" t="s">
        <v>4550</v>
      </c>
      <c r="F597" t="s">
        <v>4551</v>
      </c>
      <c r="G597" t="s">
        <v>2111</v>
      </c>
      <c r="H597" t="s">
        <v>4552</v>
      </c>
      <c r="I597" t="s">
        <v>1946</v>
      </c>
    </row>
    <row r="598" spans="1:9" x14ac:dyDescent="0.2">
      <c r="A598" t="s">
        <v>1171</v>
      </c>
      <c r="B598" t="s">
        <v>4553</v>
      </c>
      <c r="C598" t="s">
        <v>4554</v>
      </c>
      <c r="D598" t="s">
        <v>4555</v>
      </c>
      <c r="E598" t="s">
        <v>4556</v>
      </c>
      <c r="F598" t="s">
        <v>2282</v>
      </c>
      <c r="G598" t="s">
        <v>1936</v>
      </c>
      <c r="H598">
        <v>43268</v>
      </c>
      <c r="I598" t="s">
        <v>1946</v>
      </c>
    </row>
    <row r="599" spans="1:9" x14ac:dyDescent="0.2">
      <c r="A599" t="s">
        <v>1173</v>
      </c>
      <c r="B599" t="s">
        <v>4557</v>
      </c>
      <c r="C599" t="s">
        <v>4558</v>
      </c>
      <c r="D599" t="s">
        <v>4559</v>
      </c>
      <c r="E599" t="s">
        <v>4560</v>
      </c>
      <c r="F599" t="s">
        <v>2942</v>
      </c>
      <c r="G599" t="s">
        <v>1936</v>
      </c>
      <c r="H599">
        <v>91186</v>
      </c>
      <c r="I599" t="s">
        <v>1937</v>
      </c>
    </row>
    <row r="600" spans="1:9" x14ac:dyDescent="0.2">
      <c r="A600" t="s">
        <v>1175</v>
      </c>
      <c r="B600" t="s">
        <v>4561</v>
      </c>
      <c r="C600" t="s">
        <v>4562</v>
      </c>
      <c r="D600" t="s">
        <v>4563</v>
      </c>
      <c r="E600" t="s">
        <v>4564</v>
      </c>
      <c r="F600" t="s">
        <v>3085</v>
      </c>
      <c r="G600" t="s">
        <v>1936</v>
      </c>
      <c r="H600">
        <v>94159</v>
      </c>
      <c r="I600" t="s">
        <v>1937</v>
      </c>
    </row>
    <row r="601" spans="1:9" x14ac:dyDescent="0.2">
      <c r="A601" t="s">
        <v>1177</v>
      </c>
      <c r="B601" t="s">
        <v>4565</v>
      </c>
      <c r="C601" t="s">
        <v>4566</v>
      </c>
      <c r="E601" t="s">
        <v>4567</v>
      </c>
      <c r="F601" t="s">
        <v>3519</v>
      </c>
      <c r="G601" t="s">
        <v>1936</v>
      </c>
      <c r="H601">
        <v>71137</v>
      </c>
      <c r="I601" t="s">
        <v>1937</v>
      </c>
    </row>
    <row r="602" spans="1:9" x14ac:dyDescent="0.2">
      <c r="A602" t="s">
        <v>1179</v>
      </c>
      <c r="B602" t="s">
        <v>4568</v>
      </c>
      <c r="C602" t="s">
        <v>4569</v>
      </c>
      <c r="D602" t="s">
        <v>4570</v>
      </c>
      <c r="E602" t="s">
        <v>4571</v>
      </c>
      <c r="F602" t="s">
        <v>2012</v>
      </c>
      <c r="G602" t="s">
        <v>1936</v>
      </c>
      <c r="H602">
        <v>19141</v>
      </c>
      <c r="I602" t="s">
        <v>1946</v>
      </c>
    </row>
    <row r="603" spans="1:9" x14ac:dyDescent="0.2">
      <c r="A603" t="s">
        <v>1181</v>
      </c>
      <c r="B603" t="s">
        <v>4572</v>
      </c>
      <c r="C603" t="s">
        <v>4573</v>
      </c>
      <c r="D603" t="s">
        <v>4574</v>
      </c>
      <c r="E603" t="s">
        <v>4575</v>
      </c>
      <c r="F603" t="s">
        <v>2003</v>
      </c>
      <c r="G603" t="s">
        <v>1936</v>
      </c>
      <c r="H603">
        <v>41905</v>
      </c>
      <c r="I603" t="s">
        <v>1937</v>
      </c>
    </row>
    <row r="604" spans="1:9" x14ac:dyDescent="0.2">
      <c r="A604" t="s">
        <v>1183</v>
      </c>
      <c r="B604" t="s">
        <v>4576</v>
      </c>
      <c r="C604" t="s">
        <v>4577</v>
      </c>
      <c r="D604" t="s">
        <v>4578</v>
      </c>
      <c r="E604" t="s">
        <v>4579</v>
      </c>
      <c r="F604" t="s">
        <v>2206</v>
      </c>
      <c r="G604" t="s">
        <v>1936</v>
      </c>
      <c r="H604">
        <v>43666</v>
      </c>
      <c r="I604" t="s">
        <v>1937</v>
      </c>
    </row>
    <row r="605" spans="1:9" x14ac:dyDescent="0.2">
      <c r="A605" t="s">
        <v>1185</v>
      </c>
      <c r="B605" t="s">
        <v>4580</v>
      </c>
      <c r="C605" t="s">
        <v>4581</v>
      </c>
      <c r="E605" t="s">
        <v>4582</v>
      </c>
      <c r="F605" t="s">
        <v>2335</v>
      </c>
      <c r="G605" t="s">
        <v>1936</v>
      </c>
      <c r="H605">
        <v>80945</v>
      </c>
      <c r="I605" t="s">
        <v>1946</v>
      </c>
    </row>
    <row r="606" spans="1:9" x14ac:dyDescent="0.2">
      <c r="A606" t="s">
        <v>1187</v>
      </c>
      <c r="B606" t="s">
        <v>4583</v>
      </c>
      <c r="D606" t="s">
        <v>4584</v>
      </c>
      <c r="E606" t="s">
        <v>4585</v>
      </c>
      <c r="F606" t="s">
        <v>3834</v>
      </c>
      <c r="G606" t="s">
        <v>1944</v>
      </c>
      <c r="H606" t="s">
        <v>3835</v>
      </c>
      <c r="I606" t="s">
        <v>1946</v>
      </c>
    </row>
    <row r="607" spans="1:9" x14ac:dyDescent="0.2">
      <c r="A607" t="s">
        <v>1189</v>
      </c>
      <c r="B607" t="s">
        <v>4586</v>
      </c>
      <c r="C607" t="s">
        <v>4587</v>
      </c>
      <c r="D607" t="s">
        <v>4588</v>
      </c>
      <c r="E607" t="s">
        <v>4589</v>
      </c>
      <c r="F607" t="s">
        <v>4590</v>
      </c>
      <c r="G607" t="s">
        <v>1936</v>
      </c>
      <c r="H607">
        <v>15274</v>
      </c>
      <c r="I607" t="s">
        <v>1937</v>
      </c>
    </row>
    <row r="608" spans="1:9" x14ac:dyDescent="0.2">
      <c r="A608" t="s">
        <v>4591</v>
      </c>
      <c r="B608" t="s">
        <v>4592</v>
      </c>
      <c r="C608" t="s">
        <v>4593</v>
      </c>
      <c r="D608" t="s">
        <v>4594</v>
      </c>
      <c r="E608" t="s">
        <v>4595</v>
      </c>
      <c r="F608" t="s">
        <v>3383</v>
      </c>
      <c r="G608" t="s">
        <v>1936</v>
      </c>
      <c r="H608">
        <v>33411</v>
      </c>
      <c r="I608" t="s">
        <v>1946</v>
      </c>
    </row>
    <row r="609" spans="1:9" x14ac:dyDescent="0.2">
      <c r="A609" t="s">
        <v>1192</v>
      </c>
      <c r="B609" t="s">
        <v>4596</v>
      </c>
      <c r="C609" t="s">
        <v>4597</v>
      </c>
      <c r="D609" t="s">
        <v>4598</v>
      </c>
      <c r="E609" t="s">
        <v>4599</v>
      </c>
      <c r="F609" t="s">
        <v>3519</v>
      </c>
      <c r="G609" t="s">
        <v>1936</v>
      </c>
      <c r="H609">
        <v>71115</v>
      </c>
      <c r="I609" t="s">
        <v>1937</v>
      </c>
    </row>
    <row r="610" spans="1:9" x14ac:dyDescent="0.2">
      <c r="A610" t="s">
        <v>1194</v>
      </c>
      <c r="B610" t="s">
        <v>4600</v>
      </c>
      <c r="E610" t="s">
        <v>4601</v>
      </c>
      <c r="F610" t="s">
        <v>4188</v>
      </c>
      <c r="G610" t="s">
        <v>1936</v>
      </c>
      <c r="H610">
        <v>44105</v>
      </c>
      <c r="I610" t="s">
        <v>1946</v>
      </c>
    </row>
    <row r="611" spans="1:9" x14ac:dyDescent="0.2">
      <c r="A611" t="s">
        <v>1196</v>
      </c>
      <c r="B611" t="s">
        <v>4602</v>
      </c>
      <c r="C611" t="s">
        <v>4603</v>
      </c>
      <c r="D611" t="s">
        <v>4604</v>
      </c>
      <c r="E611" t="s">
        <v>4605</v>
      </c>
      <c r="F611" t="s">
        <v>3116</v>
      </c>
      <c r="G611" t="s">
        <v>1936</v>
      </c>
      <c r="H611">
        <v>53234</v>
      </c>
      <c r="I611" t="s">
        <v>1937</v>
      </c>
    </row>
    <row r="612" spans="1:9" x14ac:dyDescent="0.2">
      <c r="A612" t="s">
        <v>1198</v>
      </c>
      <c r="B612" t="s">
        <v>4606</v>
      </c>
      <c r="C612" t="s">
        <v>4607</v>
      </c>
      <c r="D612" t="s">
        <v>4608</v>
      </c>
      <c r="E612" t="s">
        <v>4609</v>
      </c>
      <c r="F612" t="s">
        <v>2186</v>
      </c>
      <c r="G612" t="s">
        <v>1936</v>
      </c>
      <c r="H612">
        <v>33345</v>
      </c>
      <c r="I612" t="s">
        <v>1946</v>
      </c>
    </row>
    <row r="613" spans="1:9" x14ac:dyDescent="0.2">
      <c r="A613" t="s">
        <v>1200</v>
      </c>
      <c r="B613" t="s">
        <v>4610</v>
      </c>
      <c r="C613" t="s">
        <v>4611</v>
      </c>
      <c r="D613" t="s">
        <v>4612</v>
      </c>
      <c r="E613" t="s">
        <v>4613</v>
      </c>
      <c r="F613" t="s">
        <v>3519</v>
      </c>
      <c r="G613" t="s">
        <v>1936</v>
      </c>
      <c r="H613">
        <v>71105</v>
      </c>
      <c r="I613" t="s">
        <v>1946</v>
      </c>
    </row>
    <row r="614" spans="1:9" x14ac:dyDescent="0.2">
      <c r="A614" t="s">
        <v>1202</v>
      </c>
      <c r="B614" t="s">
        <v>4614</v>
      </c>
      <c r="D614" t="s">
        <v>4615</v>
      </c>
      <c r="E614" t="s">
        <v>4616</v>
      </c>
      <c r="F614" t="s">
        <v>2361</v>
      </c>
      <c r="G614" t="s">
        <v>1944</v>
      </c>
      <c r="H614" t="s">
        <v>2540</v>
      </c>
      <c r="I614" t="s">
        <v>1946</v>
      </c>
    </row>
    <row r="615" spans="1:9" x14ac:dyDescent="0.2">
      <c r="A615" t="s">
        <v>1204</v>
      </c>
      <c r="B615" t="s">
        <v>4617</v>
      </c>
      <c r="D615" t="s">
        <v>4618</v>
      </c>
      <c r="E615" t="s">
        <v>4619</v>
      </c>
      <c r="F615" t="s">
        <v>2994</v>
      </c>
      <c r="G615" t="s">
        <v>1936</v>
      </c>
      <c r="H615">
        <v>94207</v>
      </c>
      <c r="I615" t="s">
        <v>1946</v>
      </c>
    </row>
    <row r="616" spans="1:9" x14ac:dyDescent="0.2">
      <c r="A616" t="s">
        <v>4620</v>
      </c>
      <c r="B616" t="s">
        <v>4621</v>
      </c>
      <c r="D616" t="s">
        <v>4622</v>
      </c>
      <c r="E616" t="s">
        <v>4623</v>
      </c>
      <c r="F616" t="s">
        <v>2501</v>
      </c>
      <c r="G616" t="s">
        <v>1936</v>
      </c>
      <c r="H616">
        <v>37240</v>
      </c>
      <c r="I616" t="s">
        <v>1946</v>
      </c>
    </row>
    <row r="617" spans="1:9" x14ac:dyDescent="0.2">
      <c r="A617" t="s">
        <v>1207</v>
      </c>
      <c r="B617" t="s">
        <v>4624</v>
      </c>
      <c r="C617" t="s">
        <v>4625</v>
      </c>
      <c r="D617" t="s">
        <v>4626</v>
      </c>
      <c r="E617" t="s">
        <v>4627</v>
      </c>
      <c r="F617" t="s">
        <v>2545</v>
      </c>
      <c r="G617" t="s">
        <v>1936</v>
      </c>
      <c r="H617">
        <v>58122</v>
      </c>
      <c r="I617" t="s">
        <v>1937</v>
      </c>
    </row>
    <row r="618" spans="1:9" x14ac:dyDescent="0.2">
      <c r="A618" t="s">
        <v>1209</v>
      </c>
      <c r="B618" t="s">
        <v>4628</v>
      </c>
      <c r="C618" t="s">
        <v>4629</v>
      </c>
      <c r="D618" t="s">
        <v>4630</v>
      </c>
      <c r="E618" t="s">
        <v>4631</v>
      </c>
      <c r="F618" t="s">
        <v>4632</v>
      </c>
      <c r="G618" t="s">
        <v>2111</v>
      </c>
      <c r="H618" t="s">
        <v>4633</v>
      </c>
      <c r="I618" t="s">
        <v>1946</v>
      </c>
    </row>
    <row r="619" spans="1:9" x14ac:dyDescent="0.2">
      <c r="A619" t="s">
        <v>1211</v>
      </c>
      <c r="B619" t="s">
        <v>4634</v>
      </c>
      <c r="C619" t="s">
        <v>4635</v>
      </c>
      <c r="D619" t="s">
        <v>4636</v>
      </c>
      <c r="E619" t="s">
        <v>4637</v>
      </c>
      <c r="F619" t="s">
        <v>2811</v>
      </c>
      <c r="G619" t="s">
        <v>1936</v>
      </c>
      <c r="H619">
        <v>74184</v>
      </c>
      <c r="I619" t="s">
        <v>1946</v>
      </c>
    </row>
    <row r="620" spans="1:9" x14ac:dyDescent="0.2">
      <c r="A620" t="s">
        <v>1213</v>
      </c>
      <c r="B620" t="s">
        <v>4638</v>
      </c>
      <c r="C620" t="s">
        <v>4639</v>
      </c>
      <c r="D620" t="s">
        <v>4640</v>
      </c>
      <c r="E620" t="s">
        <v>4641</v>
      </c>
      <c r="F620" t="s">
        <v>2032</v>
      </c>
      <c r="G620" t="s">
        <v>1936</v>
      </c>
      <c r="H620">
        <v>10045</v>
      </c>
      <c r="I620" t="s">
        <v>1937</v>
      </c>
    </row>
    <row r="621" spans="1:9" x14ac:dyDescent="0.2">
      <c r="A621" t="s">
        <v>1215</v>
      </c>
      <c r="B621" t="s">
        <v>4642</v>
      </c>
      <c r="C621" t="s">
        <v>4643</v>
      </c>
      <c r="D621" t="s">
        <v>4644</v>
      </c>
      <c r="E621" t="s">
        <v>4645</v>
      </c>
      <c r="F621" t="s">
        <v>4646</v>
      </c>
      <c r="G621" t="s">
        <v>1936</v>
      </c>
      <c r="H621">
        <v>34642</v>
      </c>
      <c r="I621" t="s">
        <v>1937</v>
      </c>
    </row>
    <row r="622" spans="1:9" x14ac:dyDescent="0.2">
      <c r="A622" t="s">
        <v>4647</v>
      </c>
      <c r="B622" t="s">
        <v>4648</v>
      </c>
      <c r="C622" t="s">
        <v>4649</v>
      </c>
      <c r="D622" t="s">
        <v>4650</v>
      </c>
      <c r="E622" t="s">
        <v>4651</v>
      </c>
      <c r="F622" t="s">
        <v>3913</v>
      </c>
      <c r="G622" t="s">
        <v>1944</v>
      </c>
      <c r="H622" t="s">
        <v>3914</v>
      </c>
      <c r="I622" t="s">
        <v>1946</v>
      </c>
    </row>
    <row r="623" spans="1:9" x14ac:dyDescent="0.2">
      <c r="A623" t="s">
        <v>1219</v>
      </c>
      <c r="B623" t="s">
        <v>4652</v>
      </c>
      <c r="C623" t="s">
        <v>4653</v>
      </c>
      <c r="D623" t="s">
        <v>4654</v>
      </c>
      <c r="E623" t="s">
        <v>4655</v>
      </c>
      <c r="F623" t="s">
        <v>2017</v>
      </c>
      <c r="G623" t="s">
        <v>1936</v>
      </c>
      <c r="H623">
        <v>97296</v>
      </c>
      <c r="I623" t="s">
        <v>1946</v>
      </c>
    </row>
    <row r="624" spans="1:9" x14ac:dyDescent="0.2">
      <c r="A624" t="s">
        <v>1221</v>
      </c>
      <c r="B624" t="s">
        <v>4656</v>
      </c>
      <c r="C624" t="s">
        <v>4657</v>
      </c>
      <c r="E624" t="s">
        <v>4658</v>
      </c>
      <c r="F624" t="s">
        <v>3365</v>
      </c>
      <c r="G624" t="s">
        <v>1936</v>
      </c>
      <c r="H624">
        <v>89115</v>
      </c>
      <c r="I624" t="s">
        <v>1946</v>
      </c>
    </row>
    <row r="625" spans="1:9" x14ac:dyDescent="0.2">
      <c r="A625" t="s">
        <v>1223</v>
      </c>
      <c r="B625" t="s">
        <v>4659</v>
      </c>
      <c r="D625" t="s">
        <v>4660</v>
      </c>
      <c r="E625" t="s">
        <v>4661</v>
      </c>
      <c r="F625" t="s">
        <v>4662</v>
      </c>
      <c r="G625" t="s">
        <v>2111</v>
      </c>
      <c r="H625" t="s">
        <v>4663</v>
      </c>
      <c r="I625" t="s">
        <v>1946</v>
      </c>
    </row>
    <row r="626" spans="1:9" x14ac:dyDescent="0.2">
      <c r="A626" t="s">
        <v>1225</v>
      </c>
      <c r="B626" t="s">
        <v>4664</v>
      </c>
      <c r="C626" t="s">
        <v>4665</v>
      </c>
      <c r="E626" t="s">
        <v>4666</v>
      </c>
      <c r="F626" t="s">
        <v>4667</v>
      </c>
      <c r="G626" t="s">
        <v>1944</v>
      </c>
      <c r="H626" t="s">
        <v>4668</v>
      </c>
      <c r="I626" t="s">
        <v>1937</v>
      </c>
    </row>
    <row r="627" spans="1:9" x14ac:dyDescent="0.2">
      <c r="A627" t="s">
        <v>1227</v>
      </c>
      <c r="B627" t="s">
        <v>4669</v>
      </c>
      <c r="C627" t="s">
        <v>4670</v>
      </c>
      <c r="D627" t="s">
        <v>4671</v>
      </c>
      <c r="E627" t="s">
        <v>4672</v>
      </c>
      <c r="F627" t="s">
        <v>3085</v>
      </c>
      <c r="G627" t="s">
        <v>1936</v>
      </c>
      <c r="H627">
        <v>94159</v>
      </c>
      <c r="I627" t="s">
        <v>1946</v>
      </c>
    </row>
    <row r="628" spans="1:9" x14ac:dyDescent="0.2">
      <c r="A628" t="s">
        <v>1229</v>
      </c>
      <c r="B628" t="s">
        <v>4673</v>
      </c>
      <c r="C628" t="s">
        <v>4674</v>
      </c>
      <c r="D628" t="s">
        <v>4675</v>
      </c>
      <c r="E628" t="s">
        <v>4676</v>
      </c>
      <c r="F628" t="s">
        <v>4590</v>
      </c>
      <c r="G628" t="s">
        <v>1936</v>
      </c>
      <c r="H628">
        <v>15274</v>
      </c>
      <c r="I628" t="s">
        <v>1946</v>
      </c>
    </row>
    <row r="629" spans="1:9" x14ac:dyDescent="0.2">
      <c r="A629" t="s">
        <v>1231</v>
      </c>
      <c r="B629" t="s">
        <v>4677</v>
      </c>
      <c r="C629" t="s">
        <v>4678</v>
      </c>
      <c r="D629" t="s">
        <v>4679</v>
      </c>
      <c r="E629" t="s">
        <v>4680</v>
      </c>
      <c r="F629" t="s">
        <v>2022</v>
      </c>
      <c r="G629" t="s">
        <v>1936</v>
      </c>
      <c r="H629">
        <v>77281</v>
      </c>
      <c r="I629" t="s">
        <v>1937</v>
      </c>
    </row>
    <row r="630" spans="1:9" x14ac:dyDescent="0.2">
      <c r="A630" t="s">
        <v>1233</v>
      </c>
      <c r="B630" t="s">
        <v>4681</v>
      </c>
      <c r="C630" t="s">
        <v>4682</v>
      </c>
      <c r="D630" t="s">
        <v>4683</v>
      </c>
      <c r="E630" t="s">
        <v>4684</v>
      </c>
      <c r="F630" t="s">
        <v>4685</v>
      </c>
      <c r="G630" t="s">
        <v>1944</v>
      </c>
      <c r="H630" t="s">
        <v>2027</v>
      </c>
      <c r="I630" t="s">
        <v>1937</v>
      </c>
    </row>
    <row r="631" spans="1:9" x14ac:dyDescent="0.2">
      <c r="A631" t="s">
        <v>1217</v>
      </c>
      <c r="B631" t="s">
        <v>4686</v>
      </c>
      <c r="C631" t="s">
        <v>4687</v>
      </c>
      <c r="E631" t="s">
        <v>4688</v>
      </c>
      <c r="F631" t="s">
        <v>2186</v>
      </c>
      <c r="G631" t="s">
        <v>1936</v>
      </c>
      <c r="H631">
        <v>33345</v>
      </c>
      <c r="I631" t="s">
        <v>1946</v>
      </c>
    </row>
    <row r="632" spans="1:9" x14ac:dyDescent="0.2">
      <c r="A632" t="s">
        <v>4689</v>
      </c>
      <c r="B632" t="s">
        <v>4690</v>
      </c>
      <c r="C632" t="s">
        <v>4691</v>
      </c>
      <c r="D632" t="s">
        <v>4692</v>
      </c>
      <c r="E632" t="s">
        <v>4693</v>
      </c>
      <c r="F632" t="s">
        <v>3174</v>
      </c>
      <c r="G632" t="s">
        <v>1936</v>
      </c>
      <c r="H632">
        <v>76210</v>
      </c>
      <c r="I632" t="s">
        <v>1946</v>
      </c>
    </row>
    <row r="633" spans="1:9" x14ac:dyDescent="0.2">
      <c r="A633" t="s">
        <v>4694</v>
      </c>
      <c r="B633" t="s">
        <v>4695</v>
      </c>
      <c r="C633" t="s">
        <v>4696</v>
      </c>
      <c r="D633" t="s">
        <v>4697</v>
      </c>
      <c r="E633" t="s">
        <v>4698</v>
      </c>
      <c r="F633" t="s">
        <v>3962</v>
      </c>
      <c r="G633" t="s">
        <v>1944</v>
      </c>
      <c r="H633" t="s">
        <v>2766</v>
      </c>
      <c r="I633" t="s">
        <v>1937</v>
      </c>
    </row>
    <row r="634" spans="1:9" x14ac:dyDescent="0.2">
      <c r="A634" t="s">
        <v>1235</v>
      </c>
      <c r="B634" t="s">
        <v>4699</v>
      </c>
      <c r="C634" t="s">
        <v>4700</v>
      </c>
      <c r="D634" t="s">
        <v>4701</v>
      </c>
      <c r="E634" t="s">
        <v>4702</v>
      </c>
      <c r="F634" t="s">
        <v>1981</v>
      </c>
      <c r="G634" t="s">
        <v>1936</v>
      </c>
      <c r="H634">
        <v>90005</v>
      </c>
      <c r="I634" t="s">
        <v>1946</v>
      </c>
    </row>
    <row r="635" spans="1:9" x14ac:dyDescent="0.2">
      <c r="A635" t="s">
        <v>1237</v>
      </c>
      <c r="B635" t="s">
        <v>4703</v>
      </c>
      <c r="C635" t="s">
        <v>4704</v>
      </c>
      <c r="D635" t="s">
        <v>4705</v>
      </c>
      <c r="E635" t="s">
        <v>4706</v>
      </c>
      <c r="F635" t="s">
        <v>2999</v>
      </c>
      <c r="G635" t="s">
        <v>1936</v>
      </c>
      <c r="H635">
        <v>18706</v>
      </c>
      <c r="I635" t="s">
        <v>1946</v>
      </c>
    </row>
    <row r="636" spans="1:9" x14ac:dyDescent="0.2">
      <c r="A636" t="s">
        <v>1239</v>
      </c>
      <c r="B636" t="s">
        <v>4707</v>
      </c>
      <c r="C636" t="s">
        <v>4708</v>
      </c>
      <c r="D636" t="s">
        <v>4709</v>
      </c>
      <c r="E636" t="s">
        <v>4710</v>
      </c>
      <c r="F636" t="s">
        <v>3174</v>
      </c>
      <c r="G636" t="s">
        <v>1936</v>
      </c>
      <c r="H636">
        <v>76205</v>
      </c>
      <c r="I636" t="s">
        <v>1946</v>
      </c>
    </row>
    <row r="637" spans="1:9" x14ac:dyDescent="0.2">
      <c r="A637" t="s">
        <v>1241</v>
      </c>
      <c r="B637" t="s">
        <v>4711</v>
      </c>
      <c r="C637" t="s">
        <v>4712</v>
      </c>
      <c r="D637" t="s">
        <v>4713</v>
      </c>
      <c r="E637" t="s">
        <v>4714</v>
      </c>
      <c r="F637" t="s">
        <v>2952</v>
      </c>
      <c r="G637" t="s">
        <v>1936</v>
      </c>
      <c r="H637">
        <v>64082</v>
      </c>
      <c r="I637" t="s">
        <v>1937</v>
      </c>
    </row>
    <row r="638" spans="1:9" x14ac:dyDescent="0.2">
      <c r="A638" t="s">
        <v>1243</v>
      </c>
      <c r="B638" t="s">
        <v>4715</v>
      </c>
      <c r="C638" t="s">
        <v>4716</v>
      </c>
      <c r="D638" t="s">
        <v>4717</v>
      </c>
      <c r="E638" t="s">
        <v>4718</v>
      </c>
      <c r="F638" t="s">
        <v>2122</v>
      </c>
      <c r="G638" t="s">
        <v>1936</v>
      </c>
      <c r="H638">
        <v>72209</v>
      </c>
      <c r="I638" t="s">
        <v>1937</v>
      </c>
    </row>
    <row r="639" spans="1:9" x14ac:dyDescent="0.2">
      <c r="A639" t="s">
        <v>1245</v>
      </c>
      <c r="B639" t="s">
        <v>4719</v>
      </c>
      <c r="C639" t="s">
        <v>4720</v>
      </c>
      <c r="D639" t="s">
        <v>4721</v>
      </c>
      <c r="E639" t="s">
        <v>4722</v>
      </c>
      <c r="F639" t="s">
        <v>4723</v>
      </c>
      <c r="G639" t="s">
        <v>1944</v>
      </c>
      <c r="H639" t="s">
        <v>2826</v>
      </c>
      <c r="I639" t="s">
        <v>1937</v>
      </c>
    </row>
    <row r="640" spans="1:9" x14ac:dyDescent="0.2">
      <c r="A640" t="s">
        <v>1247</v>
      </c>
      <c r="B640" t="s">
        <v>4724</v>
      </c>
      <c r="D640" t="s">
        <v>4725</v>
      </c>
      <c r="E640" t="s">
        <v>4726</v>
      </c>
      <c r="F640" t="s">
        <v>4411</v>
      </c>
      <c r="G640" t="s">
        <v>1944</v>
      </c>
      <c r="H640" t="s">
        <v>4412</v>
      </c>
      <c r="I640" t="s">
        <v>1937</v>
      </c>
    </row>
    <row r="641" spans="1:9" x14ac:dyDescent="0.2">
      <c r="A641" t="s">
        <v>1249</v>
      </c>
      <c r="B641" t="s">
        <v>4727</v>
      </c>
      <c r="C641" t="s">
        <v>4728</v>
      </c>
      <c r="D641" t="s">
        <v>4729</v>
      </c>
      <c r="E641" t="s">
        <v>4730</v>
      </c>
      <c r="F641" t="s">
        <v>3138</v>
      </c>
      <c r="G641" t="s">
        <v>1936</v>
      </c>
      <c r="H641">
        <v>16534</v>
      </c>
      <c r="I641" t="s">
        <v>1937</v>
      </c>
    </row>
    <row r="642" spans="1:9" x14ac:dyDescent="0.2">
      <c r="A642" t="s">
        <v>4731</v>
      </c>
      <c r="B642" t="s">
        <v>4732</v>
      </c>
      <c r="D642" t="s">
        <v>4733</v>
      </c>
      <c r="E642" t="s">
        <v>4734</v>
      </c>
      <c r="F642" t="s">
        <v>3159</v>
      </c>
      <c r="G642" t="s">
        <v>2111</v>
      </c>
      <c r="H642" t="s">
        <v>3160</v>
      </c>
      <c r="I642" t="s">
        <v>1946</v>
      </c>
    </row>
    <row r="643" spans="1:9" x14ac:dyDescent="0.2">
      <c r="A643" t="s">
        <v>1253</v>
      </c>
      <c r="B643" t="s">
        <v>4735</v>
      </c>
      <c r="C643" t="s">
        <v>4736</v>
      </c>
      <c r="D643" t="s">
        <v>4737</v>
      </c>
      <c r="E643" t="s">
        <v>4738</v>
      </c>
      <c r="F643" t="s">
        <v>4590</v>
      </c>
      <c r="G643" t="s">
        <v>1936</v>
      </c>
      <c r="H643">
        <v>15255</v>
      </c>
      <c r="I643" t="s">
        <v>1937</v>
      </c>
    </row>
    <row r="644" spans="1:9" x14ac:dyDescent="0.2">
      <c r="A644" t="s">
        <v>1255</v>
      </c>
      <c r="B644" t="s">
        <v>4739</v>
      </c>
      <c r="C644" t="s">
        <v>4740</v>
      </c>
      <c r="D644" t="s">
        <v>4741</v>
      </c>
      <c r="E644" t="s">
        <v>4742</v>
      </c>
      <c r="F644" t="s">
        <v>4743</v>
      </c>
      <c r="G644" t="s">
        <v>2111</v>
      </c>
      <c r="H644" t="s">
        <v>4744</v>
      </c>
      <c r="I644" t="s">
        <v>1937</v>
      </c>
    </row>
    <row r="645" spans="1:9" x14ac:dyDescent="0.2">
      <c r="A645" t="s">
        <v>1257</v>
      </c>
      <c r="B645" t="s">
        <v>4745</v>
      </c>
      <c r="C645" t="s">
        <v>4746</v>
      </c>
      <c r="E645" t="s">
        <v>4747</v>
      </c>
      <c r="F645" t="s">
        <v>2320</v>
      </c>
      <c r="G645" t="s">
        <v>1936</v>
      </c>
      <c r="H645">
        <v>75260</v>
      </c>
      <c r="I645" t="s">
        <v>1937</v>
      </c>
    </row>
    <row r="646" spans="1:9" x14ac:dyDescent="0.2">
      <c r="A646" t="s">
        <v>1259</v>
      </c>
      <c r="B646" t="s">
        <v>4748</v>
      </c>
      <c r="D646" t="s">
        <v>4749</v>
      </c>
      <c r="E646" t="s">
        <v>4750</v>
      </c>
      <c r="F646" t="s">
        <v>3576</v>
      </c>
      <c r="G646" t="s">
        <v>1936</v>
      </c>
      <c r="H646">
        <v>33233</v>
      </c>
      <c r="I646" t="s">
        <v>1946</v>
      </c>
    </row>
    <row r="647" spans="1:9" x14ac:dyDescent="0.2">
      <c r="A647" t="s">
        <v>1261</v>
      </c>
      <c r="B647" t="s">
        <v>4751</v>
      </c>
      <c r="C647" t="s">
        <v>4752</v>
      </c>
      <c r="D647" t="s">
        <v>4753</v>
      </c>
      <c r="E647" t="s">
        <v>4754</v>
      </c>
      <c r="F647" t="s">
        <v>4755</v>
      </c>
      <c r="G647" t="s">
        <v>1936</v>
      </c>
      <c r="H647">
        <v>76905</v>
      </c>
      <c r="I647" t="s">
        <v>1937</v>
      </c>
    </row>
    <row r="648" spans="1:9" x14ac:dyDescent="0.2">
      <c r="A648" t="s">
        <v>1263</v>
      </c>
      <c r="B648" t="s">
        <v>4756</v>
      </c>
      <c r="C648" t="s">
        <v>4757</v>
      </c>
      <c r="D648" t="s">
        <v>4758</v>
      </c>
      <c r="E648" t="s">
        <v>4759</v>
      </c>
      <c r="F648" t="s">
        <v>2876</v>
      </c>
      <c r="G648" t="s">
        <v>1936</v>
      </c>
      <c r="H648">
        <v>12205</v>
      </c>
      <c r="I648" t="s">
        <v>1937</v>
      </c>
    </row>
    <row r="649" spans="1:9" x14ac:dyDescent="0.2">
      <c r="A649" t="s">
        <v>1265</v>
      </c>
      <c r="B649" t="s">
        <v>4760</v>
      </c>
      <c r="C649" t="s">
        <v>4761</v>
      </c>
      <c r="D649" t="s">
        <v>4762</v>
      </c>
      <c r="E649" t="s">
        <v>4763</v>
      </c>
      <c r="F649" t="s">
        <v>4764</v>
      </c>
      <c r="G649" t="s">
        <v>2111</v>
      </c>
      <c r="H649" t="s">
        <v>4765</v>
      </c>
      <c r="I649" t="s">
        <v>1937</v>
      </c>
    </row>
    <row r="650" spans="1:9" x14ac:dyDescent="0.2">
      <c r="A650" t="s">
        <v>1251</v>
      </c>
      <c r="B650" t="s">
        <v>4766</v>
      </c>
      <c r="C650" t="s">
        <v>4767</v>
      </c>
      <c r="D650" t="s">
        <v>4768</v>
      </c>
      <c r="E650" t="s">
        <v>4769</v>
      </c>
      <c r="F650" t="s">
        <v>2282</v>
      </c>
      <c r="G650" t="s">
        <v>1936</v>
      </c>
      <c r="H650">
        <v>43240</v>
      </c>
      <c r="I650" t="s">
        <v>1946</v>
      </c>
    </row>
    <row r="651" spans="1:9" x14ac:dyDescent="0.2">
      <c r="A651" t="s">
        <v>1268</v>
      </c>
      <c r="B651" t="s">
        <v>4770</v>
      </c>
      <c r="C651" t="s">
        <v>4771</v>
      </c>
      <c r="D651" t="s">
        <v>4772</v>
      </c>
      <c r="E651" t="s">
        <v>4773</v>
      </c>
      <c r="F651" t="s">
        <v>4774</v>
      </c>
      <c r="G651" t="s">
        <v>2111</v>
      </c>
      <c r="H651" t="s">
        <v>4775</v>
      </c>
      <c r="I651" t="s">
        <v>1946</v>
      </c>
    </row>
    <row r="652" spans="1:9" x14ac:dyDescent="0.2">
      <c r="A652" t="s">
        <v>1270</v>
      </c>
      <c r="B652" t="s">
        <v>4776</v>
      </c>
      <c r="C652" t="s">
        <v>4777</v>
      </c>
      <c r="D652" t="s">
        <v>4778</v>
      </c>
      <c r="E652" t="s">
        <v>4779</v>
      </c>
      <c r="F652" t="s">
        <v>2378</v>
      </c>
      <c r="G652" t="s">
        <v>1936</v>
      </c>
      <c r="H652">
        <v>92883</v>
      </c>
      <c r="I652" t="s">
        <v>1937</v>
      </c>
    </row>
    <row r="653" spans="1:9" x14ac:dyDescent="0.2">
      <c r="A653" t="s">
        <v>1272</v>
      </c>
      <c r="B653" t="s">
        <v>4780</v>
      </c>
      <c r="D653" t="s">
        <v>4781</v>
      </c>
      <c r="E653" t="s">
        <v>4782</v>
      </c>
      <c r="F653" t="s">
        <v>2181</v>
      </c>
      <c r="G653" t="s">
        <v>1936</v>
      </c>
      <c r="H653">
        <v>20436</v>
      </c>
      <c r="I653" t="s">
        <v>1946</v>
      </c>
    </row>
    <row r="654" spans="1:9" x14ac:dyDescent="0.2">
      <c r="A654" t="s">
        <v>1274</v>
      </c>
      <c r="B654" t="s">
        <v>4783</v>
      </c>
      <c r="C654" t="s">
        <v>4784</v>
      </c>
      <c r="E654" t="s">
        <v>4785</v>
      </c>
      <c r="F654" t="s">
        <v>4786</v>
      </c>
      <c r="G654" t="s">
        <v>1944</v>
      </c>
      <c r="H654" t="s">
        <v>1945</v>
      </c>
      <c r="I654" t="s">
        <v>1946</v>
      </c>
    </row>
    <row r="655" spans="1:9" x14ac:dyDescent="0.2">
      <c r="A655" t="s">
        <v>1276</v>
      </c>
      <c r="B655" t="s">
        <v>4787</v>
      </c>
      <c r="C655" t="s">
        <v>4788</v>
      </c>
      <c r="D655" t="s">
        <v>4789</v>
      </c>
      <c r="E655" t="s">
        <v>4790</v>
      </c>
      <c r="F655" t="s">
        <v>2206</v>
      </c>
      <c r="G655" t="s">
        <v>1936</v>
      </c>
      <c r="H655">
        <v>43610</v>
      </c>
      <c r="I655" t="s">
        <v>1946</v>
      </c>
    </row>
    <row r="656" spans="1:9" x14ac:dyDescent="0.2">
      <c r="A656" t="s">
        <v>1278</v>
      </c>
      <c r="B656" t="s">
        <v>4791</v>
      </c>
      <c r="C656" t="s">
        <v>4792</v>
      </c>
      <c r="D656" t="s">
        <v>4793</v>
      </c>
      <c r="E656" t="s">
        <v>4794</v>
      </c>
      <c r="F656" t="s">
        <v>2181</v>
      </c>
      <c r="G656" t="s">
        <v>1936</v>
      </c>
      <c r="H656">
        <v>20088</v>
      </c>
      <c r="I656" t="s">
        <v>1946</v>
      </c>
    </row>
    <row r="657" spans="1:9" x14ac:dyDescent="0.2">
      <c r="A657" t="s">
        <v>1280</v>
      </c>
      <c r="B657" t="s">
        <v>4795</v>
      </c>
      <c r="C657" t="s">
        <v>4796</v>
      </c>
      <c r="E657" t="s">
        <v>4797</v>
      </c>
      <c r="F657" t="s">
        <v>4798</v>
      </c>
      <c r="G657" t="s">
        <v>1936</v>
      </c>
      <c r="H657">
        <v>52405</v>
      </c>
      <c r="I657" t="s">
        <v>1937</v>
      </c>
    </row>
    <row r="658" spans="1:9" x14ac:dyDescent="0.2">
      <c r="A658" t="s">
        <v>1282</v>
      </c>
      <c r="B658" t="s">
        <v>4799</v>
      </c>
      <c r="C658" t="s">
        <v>4800</v>
      </c>
      <c r="E658" t="s">
        <v>4801</v>
      </c>
      <c r="F658" t="s">
        <v>2088</v>
      </c>
      <c r="G658" t="s">
        <v>1936</v>
      </c>
      <c r="H658">
        <v>80045</v>
      </c>
      <c r="I658" t="s">
        <v>1946</v>
      </c>
    </row>
    <row r="659" spans="1:9" x14ac:dyDescent="0.2">
      <c r="A659" t="s">
        <v>1284</v>
      </c>
      <c r="B659" t="s">
        <v>4802</v>
      </c>
      <c r="C659" t="s">
        <v>4803</v>
      </c>
      <c r="D659" t="s">
        <v>4804</v>
      </c>
      <c r="E659" t="s">
        <v>4805</v>
      </c>
      <c r="F659" t="s">
        <v>4806</v>
      </c>
      <c r="G659" t="s">
        <v>1936</v>
      </c>
      <c r="H659">
        <v>94089</v>
      </c>
      <c r="I659" t="s">
        <v>1937</v>
      </c>
    </row>
    <row r="660" spans="1:9" x14ac:dyDescent="0.2">
      <c r="A660" t="s">
        <v>4807</v>
      </c>
      <c r="B660" t="s">
        <v>4808</v>
      </c>
      <c r="E660" t="s">
        <v>4809</v>
      </c>
      <c r="F660" t="s">
        <v>4350</v>
      </c>
      <c r="G660" t="s">
        <v>1944</v>
      </c>
      <c r="H660" t="s">
        <v>4351</v>
      </c>
      <c r="I660" t="s">
        <v>1937</v>
      </c>
    </row>
    <row r="661" spans="1:9" x14ac:dyDescent="0.2">
      <c r="A661" t="s">
        <v>1288</v>
      </c>
      <c r="B661" t="s">
        <v>4810</v>
      </c>
      <c r="C661" t="s">
        <v>4811</v>
      </c>
      <c r="D661" t="s">
        <v>4812</v>
      </c>
      <c r="E661" t="s">
        <v>4813</v>
      </c>
      <c r="F661" t="s">
        <v>4814</v>
      </c>
      <c r="G661" t="s">
        <v>1944</v>
      </c>
      <c r="H661" t="s">
        <v>4412</v>
      </c>
      <c r="I661" t="s">
        <v>1937</v>
      </c>
    </row>
    <row r="662" spans="1:9" x14ac:dyDescent="0.2">
      <c r="A662" t="s">
        <v>1290</v>
      </c>
      <c r="B662" t="s">
        <v>4815</v>
      </c>
      <c r="C662" t="s">
        <v>4816</v>
      </c>
      <c r="D662" t="s">
        <v>4817</v>
      </c>
      <c r="E662" t="s">
        <v>4818</v>
      </c>
      <c r="F662" t="s">
        <v>2795</v>
      </c>
      <c r="G662" t="s">
        <v>1936</v>
      </c>
      <c r="H662">
        <v>48930</v>
      </c>
      <c r="I662" t="s">
        <v>1946</v>
      </c>
    </row>
    <row r="663" spans="1:9" x14ac:dyDescent="0.2">
      <c r="A663" t="s">
        <v>1292</v>
      </c>
      <c r="B663" t="s">
        <v>4819</v>
      </c>
      <c r="C663" t="s">
        <v>4820</v>
      </c>
      <c r="D663" t="s">
        <v>4821</v>
      </c>
      <c r="E663" t="s">
        <v>4822</v>
      </c>
      <c r="F663" t="s">
        <v>2022</v>
      </c>
      <c r="G663" t="s">
        <v>1936</v>
      </c>
      <c r="H663">
        <v>77281</v>
      </c>
      <c r="I663" t="s">
        <v>1937</v>
      </c>
    </row>
    <row r="664" spans="1:9" x14ac:dyDescent="0.2">
      <c r="A664" t="s">
        <v>1294</v>
      </c>
      <c r="B664" t="s">
        <v>4823</v>
      </c>
      <c r="C664" t="s">
        <v>4824</v>
      </c>
      <c r="E664" t="s">
        <v>4825</v>
      </c>
      <c r="F664" t="s">
        <v>4826</v>
      </c>
      <c r="G664" t="s">
        <v>1936</v>
      </c>
      <c r="H664">
        <v>37131</v>
      </c>
      <c r="I664" t="s">
        <v>1946</v>
      </c>
    </row>
    <row r="665" spans="1:9" x14ac:dyDescent="0.2">
      <c r="A665" t="s">
        <v>1296</v>
      </c>
      <c r="B665" t="s">
        <v>4827</v>
      </c>
      <c r="C665" t="s">
        <v>4828</v>
      </c>
      <c r="E665" t="s">
        <v>4829</v>
      </c>
      <c r="F665" t="s">
        <v>2117</v>
      </c>
      <c r="G665" t="s">
        <v>1936</v>
      </c>
      <c r="H665">
        <v>25362</v>
      </c>
      <c r="I665" t="s">
        <v>1946</v>
      </c>
    </row>
    <row r="666" spans="1:9" x14ac:dyDescent="0.2">
      <c r="A666" t="s">
        <v>1298</v>
      </c>
      <c r="B666" t="s">
        <v>4830</v>
      </c>
      <c r="C666" t="s">
        <v>4831</v>
      </c>
      <c r="D666" t="s">
        <v>4832</v>
      </c>
      <c r="E666" t="s">
        <v>4833</v>
      </c>
      <c r="F666" t="s">
        <v>3138</v>
      </c>
      <c r="G666" t="s">
        <v>1936</v>
      </c>
      <c r="H666">
        <v>16534</v>
      </c>
      <c r="I666" t="s">
        <v>1946</v>
      </c>
    </row>
    <row r="667" spans="1:9" x14ac:dyDescent="0.2">
      <c r="A667" t="s">
        <v>4834</v>
      </c>
      <c r="B667" t="s">
        <v>4835</v>
      </c>
      <c r="C667" t="s">
        <v>4836</v>
      </c>
      <c r="D667" t="s">
        <v>4837</v>
      </c>
      <c r="E667" t="s">
        <v>4838</v>
      </c>
      <c r="F667" t="s">
        <v>3853</v>
      </c>
      <c r="G667" t="s">
        <v>1936</v>
      </c>
      <c r="H667">
        <v>39204</v>
      </c>
      <c r="I667" t="s">
        <v>1937</v>
      </c>
    </row>
    <row r="668" spans="1:9" x14ac:dyDescent="0.2">
      <c r="A668" t="s">
        <v>1300</v>
      </c>
      <c r="B668" t="s">
        <v>4839</v>
      </c>
      <c r="C668" t="s">
        <v>4840</v>
      </c>
      <c r="D668" t="s">
        <v>4841</v>
      </c>
      <c r="E668" t="s">
        <v>4842</v>
      </c>
      <c r="F668" t="s">
        <v>2896</v>
      </c>
      <c r="G668" t="s">
        <v>1936</v>
      </c>
      <c r="H668">
        <v>79491</v>
      </c>
      <c r="I668" t="s">
        <v>1946</v>
      </c>
    </row>
    <row r="669" spans="1:9" x14ac:dyDescent="0.2">
      <c r="A669" t="s">
        <v>1302</v>
      </c>
      <c r="B669" t="s">
        <v>4843</v>
      </c>
      <c r="C669" t="s">
        <v>4844</v>
      </c>
      <c r="D669" t="s">
        <v>4845</v>
      </c>
      <c r="E669" t="s">
        <v>4846</v>
      </c>
      <c r="F669" t="s">
        <v>4847</v>
      </c>
      <c r="G669" t="s">
        <v>1944</v>
      </c>
      <c r="H669" t="s">
        <v>2084</v>
      </c>
      <c r="I669" t="s">
        <v>1946</v>
      </c>
    </row>
    <row r="670" spans="1:9" x14ac:dyDescent="0.2">
      <c r="A670" t="s">
        <v>1286</v>
      </c>
      <c r="B670" t="s">
        <v>4848</v>
      </c>
      <c r="C670" t="s">
        <v>4849</v>
      </c>
      <c r="D670" t="s">
        <v>4850</v>
      </c>
      <c r="E670" t="s">
        <v>4851</v>
      </c>
      <c r="F670" t="s">
        <v>4476</v>
      </c>
      <c r="G670" t="s">
        <v>1936</v>
      </c>
      <c r="H670">
        <v>27717</v>
      </c>
      <c r="I670" t="s">
        <v>1937</v>
      </c>
    </row>
    <row r="671" spans="1:9" x14ac:dyDescent="0.2">
      <c r="A671" t="s">
        <v>1305</v>
      </c>
      <c r="B671" t="s">
        <v>4852</v>
      </c>
      <c r="C671" t="s">
        <v>4853</v>
      </c>
      <c r="D671" t="s">
        <v>4854</v>
      </c>
      <c r="E671" t="s">
        <v>4855</v>
      </c>
      <c r="F671" t="s">
        <v>4856</v>
      </c>
      <c r="G671" t="s">
        <v>1936</v>
      </c>
      <c r="H671">
        <v>29505</v>
      </c>
      <c r="I671" t="s">
        <v>1946</v>
      </c>
    </row>
    <row r="672" spans="1:9" x14ac:dyDescent="0.2">
      <c r="A672" t="s">
        <v>1307</v>
      </c>
      <c r="B672" t="s">
        <v>4857</v>
      </c>
      <c r="C672" t="s">
        <v>4858</v>
      </c>
      <c r="D672" t="s">
        <v>4859</v>
      </c>
      <c r="E672" t="s">
        <v>4860</v>
      </c>
      <c r="F672" t="s">
        <v>4861</v>
      </c>
      <c r="G672" t="s">
        <v>1936</v>
      </c>
      <c r="H672">
        <v>13205</v>
      </c>
      <c r="I672" t="s">
        <v>1937</v>
      </c>
    </row>
    <row r="673" spans="1:9" x14ac:dyDescent="0.2">
      <c r="A673" t="s">
        <v>1309</v>
      </c>
      <c r="B673" t="s">
        <v>4862</v>
      </c>
      <c r="C673" t="s">
        <v>4863</v>
      </c>
      <c r="D673" t="s">
        <v>4864</v>
      </c>
      <c r="E673" t="s">
        <v>4865</v>
      </c>
      <c r="F673" t="s">
        <v>3677</v>
      </c>
      <c r="G673" t="s">
        <v>1936</v>
      </c>
      <c r="H673">
        <v>30245</v>
      </c>
      <c r="I673" t="s">
        <v>1946</v>
      </c>
    </row>
    <row r="674" spans="1:9" x14ac:dyDescent="0.2">
      <c r="A674" t="s">
        <v>1311</v>
      </c>
      <c r="B674" t="s">
        <v>4866</v>
      </c>
      <c r="C674" t="s">
        <v>4867</v>
      </c>
      <c r="E674" t="s">
        <v>4868</v>
      </c>
      <c r="F674" t="s">
        <v>2022</v>
      </c>
      <c r="G674" t="s">
        <v>1936</v>
      </c>
      <c r="H674">
        <v>77070</v>
      </c>
      <c r="I674" t="s">
        <v>1937</v>
      </c>
    </row>
    <row r="675" spans="1:9" x14ac:dyDescent="0.2">
      <c r="A675" t="s">
        <v>1313</v>
      </c>
      <c r="B675" t="s">
        <v>4869</v>
      </c>
      <c r="C675" t="s">
        <v>4870</v>
      </c>
      <c r="D675" t="s">
        <v>4871</v>
      </c>
      <c r="E675" t="s">
        <v>4872</v>
      </c>
      <c r="F675" t="s">
        <v>2370</v>
      </c>
      <c r="G675" t="s">
        <v>1936</v>
      </c>
      <c r="H675">
        <v>66160</v>
      </c>
      <c r="I675" t="s">
        <v>1937</v>
      </c>
    </row>
    <row r="676" spans="1:9" x14ac:dyDescent="0.2">
      <c r="A676" t="s">
        <v>1315</v>
      </c>
      <c r="B676" t="s">
        <v>4873</v>
      </c>
      <c r="C676" t="s">
        <v>4874</v>
      </c>
      <c r="D676" t="s">
        <v>4875</v>
      </c>
      <c r="E676" t="s">
        <v>4876</v>
      </c>
      <c r="F676" t="s">
        <v>4877</v>
      </c>
      <c r="G676" t="s">
        <v>1936</v>
      </c>
      <c r="H676">
        <v>34282</v>
      </c>
      <c r="I676" t="s">
        <v>1937</v>
      </c>
    </row>
    <row r="677" spans="1:9" x14ac:dyDescent="0.2">
      <c r="A677" t="s">
        <v>1317</v>
      </c>
      <c r="B677" t="s">
        <v>4878</v>
      </c>
      <c r="D677" t="s">
        <v>4879</v>
      </c>
      <c r="E677" t="s">
        <v>4880</v>
      </c>
      <c r="F677" t="s">
        <v>4881</v>
      </c>
      <c r="G677" t="s">
        <v>1936</v>
      </c>
      <c r="H677">
        <v>18105</v>
      </c>
      <c r="I677" t="s">
        <v>1937</v>
      </c>
    </row>
    <row r="678" spans="1:9" x14ac:dyDescent="0.2">
      <c r="A678" t="s">
        <v>1319</v>
      </c>
      <c r="B678" t="s">
        <v>4882</v>
      </c>
      <c r="D678" t="s">
        <v>4883</v>
      </c>
      <c r="E678" t="s">
        <v>4884</v>
      </c>
      <c r="F678" t="s">
        <v>4885</v>
      </c>
      <c r="G678" t="s">
        <v>1936</v>
      </c>
      <c r="H678">
        <v>23663</v>
      </c>
      <c r="I678" t="s">
        <v>1946</v>
      </c>
    </row>
    <row r="679" spans="1:9" x14ac:dyDescent="0.2">
      <c r="A679" t="s">
        <v>1321</v>
      </c>
      <c r="B679" t="s">
        <v>4886</v>
      </c>
      <c r="C679" t="s">
        <v>4887</v>
      </c>
      <c r="D679" t="s">
        <v>4888</v>
      </c>
      <c r="E679" t="s">
        <v>4889</v>
      </c>
      <c r="F679" t="s">
        <v>3744</v>
      </c>
      <c r="G679" t="s">
        <v>1944</v>
      </c>
      <c r="H679" t="s">
        <v>3745</v>
      </c>
      <c r="I679" t="s">
        <v>1946</v>
      </c>
    </row>
    <row r="680" spans="1:9" x14ac:dyDescent="0.2">
      <c r="A680" t="s">
        <v>1323</v>
      </c>
      <c r="B680" t="s">
        <v>4890</v>
      </c>
      <c r="C680" t="s">
        <v>4891</v>
      </c>
      <c r="D680" t="s">
        <v>4892</v>
      </c>
      <c r="E680" t="s">
        <v>4893</v>
      </c>
      <c r="F680" t="s">
        <v>4894</v>
      </c>
      <c r="G680" t="s">
        <v>1936</v>
      </c>
      <c r="H680">
        <v>67260</v>
      </c>
      <c r="I680" t="s">
        <v>1937</v>
      </c>
    </row>
    <row r="681" spans="1:9" x14ac:dyDescent="0.2">
      <c r="A681" t="s">
        <v>1325</v>
      </c>
      <c r="B681" t="s">
        <v>4895</v>
      </c>
      <c r="C681" t="s">
        <v>4896</v>
      </c>
      <c r="D681" t="s">
        <v>4897</v>
      </c>
      <c r="E681" t="s">
        <v>4898</v>
      </c>
      <c r="F681" t="s">
        <v>4764</v>
      </c>
      <c r="G681" t="s">
        <v>2111</v>
      </c>
      <c r="H681" t="s">
        <v>4765</v>
      </c>
      <c r="I681" t="s">
        <v>1946</v>
      </c>
    </row>
    <row r="682" spans="1:9" x14ac:dyDescent="0.2">
      <c r="A682" t="s">
        <v>1327</v>
      </c>
      <c r="B682" t="s">
        <v>4899</v>
      </c>
      <c r="C682" t="s">
        <v>4900</v>
      </c>
      <c r="E682" t="s">
        <v>4901</v>
      </c>
      <c r="F682" t="s">
        <v>3278</v>
      </c>
      <c r="G682" t="s">
        <v>1936</v>
      </c>
      <c r="H682">
        <v>6816</v>
      </c>
      <c r="I682" t="s">
        <v>1946</v>
      </c>
    </row>
    <row r="683" spans="1:9" x14ac:dyDescent="0.2">
      <c r="A683" t="s">
        <v>1329</v>
      </c>
      <c r="B683" t="s">
        <v>4902</v>
      </c>
      <c r="C683" t="s">
        <v>4903</v>
      </c>
      <c r="D683" t="s">
        <v>4904</v>
      </c>
      <c r="E683" t="s">
        <v>4905</v>
      </c>
      <c r="F683" t="s">
        <v>2194</v>
      </c>
      <c r="G683" t="s">
        <v>2111</v>
      </c>
      <c r="H683" t="s">
        <v>2195</v>
      </c>
      <c r="I683" t="s">
        <v>1937</v>
      </c>
    </row>
    <row r="684" spans="1:9" x14ac:dyDescent="0.2">
      <c r="A684" t="s">
        <v>1331</v>
      </c>
      <c r="B684" t="s">
        <v>4906</v>
      </c>
      <c r="C684" t="s">
        <v>4907</v>
      </c>
      <c r="D684" t="s">
        <v>4908</v>
      </c>
      <c r="E684" t="s">
        <v>4909</v>
      </c>
      <c r="F684" t="s">
        <v>3483</v>
      </c>
      <c r="G684" t="s">
        <v>1936</v>
      </c>
      <c r="H684">
        <v>32209</v>
      </c>
      <c r="I684" t="s">
        <v>1937</v>
      </c>
    </row>
    <row r="685" spans="1:9" x14ac:dyDescent="0.2">
      <c r="A685" t="s">
        <v>1333</v>
      </c>
      <c r="B685" t="s">
        <v>4910</v>
      </c>
      <c r="C685" t="s">
        <v>4911</v>
      </c>
      <c r="D685" t="s">
        <v>4912</v>
      </c>
      <c r="E685" t="s">
        <v>4913</v>
      </c>
      <c r="F685" t="s">
        <v>2022</v>
      </c>
      <c r="G685" t="s">
        <v>1936</v>
      </c>
      <c r="H685">
        <v>77299</v>
      </c>
      <c r="I685" t="s">
        <v>1946</v>
      </c>
    </row>
    <row r="686" spans="1:9" x14ac:dyDescent="0.2">
      <c r="A686" t="s">
        <v>1335</v>
      </c>
      <c r="B686" t="s">
        <v>4914</v>
      </c>
      <c r="D686" t="s">
        <v>4915</v>
      </c>
      <c r="E686" t="s">
        <v>4916</v>
      </c>
      <c r="F686" t="s">
        <v>2017</v>
      </c>
      <c r="G686" t="s">
        <v>1936</v>
      </c>
      <c r="H686">
        <v>97255</v>
      </c>
      <c r="I686" t="s">
        <v>1946</v>
      </c>
    </row>
    <row r="687" spans="1:9" x14ac:dyDescent="0.2">
      <c r="A687" t="s">
        <v>1337</v>
      </c>
      <c r="B687" t="s">
        <v>4917</v>
      </c>
      <c r="C687" t="s">
        <v>4918</v>
      </c>
      <c r="D687" t="s">
        <v>4919</v>
      </c>
      <c r="E687" t="s">
        <v>4920</v>
      </c>
      <c r="F687" t="s">
        <v>2942</v>
      </c>
      <c r="G687" t="s">
        <v>1936</v>
      </c>
      <c r="H687">
        <v>91186</v>
      </c>
      <c r="I687" t="s">
        <v>1937</v>
      </c>
    </row>
    <row r="688" spans="1:9" x14ac:dyDescent="0.2">
      <c r="A688" t="s">
        <v>1339</v>
      </c>
      <c r="B688" t="s">
        <v>4921</v>
      </c>
      <c r="C688" t="s">
        <v>4922</v>
      </c>
      <c r="D688" t="s">
        <v>4923</v>
      </c>
      <c r="E688" t="s">
        <v>4924</v>
      </c>
      <c r="F688" t="s">
        <v>2567</v>
      </c>
      <c r="G688" t="s">
        <v>1936</v>
      </c>
      <c r="H688">
        <v>92725</v>
      </c>
      <c r="I688" t="s">
        <v>1937</v>
      </c>
    </row>
    <row r="689" spans="1:9" x14ac:dyDescent="0.2">
      <c r="A689" t="s">
        <v>1341</v>
      </c>
      <c r="B689" t="s">
        <v>4925</v>
      </c>
      <c r="C689" t="s">
        <v>4926</v>
      </c>
      <c r="D689" t="s">
        <v>4927</v>
      </c>
      <c r="E689" t="s">
        <v>4928</v>
      </c>
      <c r="F689" t="s">
        <v>1990</v>
      </c>
      <c r="G689" t="s">
        <v>1936</v>
      </c>
      <c r="H689">
        <v>95160</v>
      </c>
      <c r="I689" t="s">
        <v>1946</v>
      </c>
    </row>
    <row r="690" spans="1:9" x14ac:dyDescent="0.2">
      <c r="A690" t="s">
        <v>1343</v>
      </c>
      <c r="B690" t="s">
        <v>4929</v>
      </c>
      <c r="C690" t="s">
        <v>4930</v>
      </c>
      <c r="D690" t="s">
        <v>4931</v>
      </c>
      <c r="E690" t="s">
        <v>4932</v>
      </c>
      <c r="F690" t="s">
        <v>4933</v>
      </c>
      <c r="G690" t="s">
        <v>1944</v>
      </c>
      <c r="H690" t="s">
        <v>2038</v>
      </c>
      <c r="I690" t="s">
        <v>1946</v>
      </c>
    </row>
    <row r="691" spans="1:9" x14ac:dyDescent="0.2">
      <c r="A691" t="s">
        <v>1345</v>
      </c>
      <c r="B691" t="s">
        <v>4934</v>
      </c>
      <c r="C691" t="s">
        <v>4935</v>
      </c>
      <c r="D691" t="s">
        <v>4936</v>
      </c>
      <c r="E691" t="s">
        <v>4937</v>
      </c>
      <c r="F691" t="s">
        <v>2335</v>
      </c>
      <c r="G691" t="s">
        <v>1936</v>
      </c>
      <c r="H691">
        <v>80935</v>
      </c>
      <c r="I691" t="s">
        <v>1946</v>
      </c>
    </row>
    <row r="692" spans="1:9" x14ac:dyDescent="0.2">
      <c r="A692" t="s">
        <v>1347</v>
      </c>
      <c r="B692" t="s">
        <v>4938</v>
      </c>
      <c r="E692" t="s">
        <v>4939</v>
      </c>
      <c r="F692" t="s">
        <v>2206</v>
      </c>
      <c r="G692" t="s">
        <v>1936</v>
      </c>
      <c r="H692">
        <v>43605</v>
      </c>
      <c r="I692" t="s">
        <v>1946</v>
      </c>
    </row>
    <row r="693" spans="1:9" x14ac:dyDescent="0.2">
      <c r="A693" t="s">
        <v>4940</v>
      </c>
      <c r="B693" t="s">
        <v>4941</v>
      </c>
      <c r="C693" t="s">
        <v>4942</v>
      </c>
      <c r="D693" t="s">
        <v>4943</v>
      </c>
      <c r="E693" t="s">
        <v>4944</v>
      </c>
      <c r="F693" t="s">
        <v>3437</v>
      </c>
      <c r="G693" t="s">
        <v>1936</v>
      </c>
      <c r="H693">
        <v>33436</v>
      </c>
      <c r="I693" t="s">
        <v>1937</v>
      </c>
    </row>
    <row r="694" spans="1:9" x14ac:dyDescent="0.2">
      <c r="A694" t="s">
        <v>1351</v>
      </c>
      <c r="B694" t="s">
        <v>4945</v>
      </c>
      <c r="C694" t="s">
        <v>4946</v>
      </c>
      <c r="D694" t="s">
        <v>4947</v>
      </c>
      <c r="E694" t="s">
        <v>4948</v>
      </c>
      <c r="F694" t="s">
        <v>3032</v>
      </c>
      <c r="G694" t="s">
        <v>1936</v>
      </c>
      <c r="H694">
        <v>45999</v>
      </c>
      <c r="I694" t="s">
        <v>1946</v>
      </c>
    </row>
    <row r="695" spans="1:9" x14ac:dyDescent="0.2">
      <c r="A695" t="s">
        <v>1353</v>
      </c>
      <c r="B695" t="s">
        <v>4949</v>
      </c>
      <c r="C695" t="s">
        <v>4950</v>
      </c>
      <c r="D695" t="s">
        <v>4951</v>
      </c>
      <c r="E695" t="s">
        <v>4952</v>
      </c>
      <c r="F695" t="s">
        <v>2008</v>
      </c>
      <c r="G695" t="s">
        <v>1936</v>
      </c>
      <c r="H695">
        <v>63121</v>
      </c>
      <c r="I695" t="s">
        <v>1937</v>
      </c>
    </row>
    <row r="696" spans="1:9" x14ac:dyDescent="0.2">
      <c r="A696" t="s">
        <v>1355</v>
      </c>
      <c r="B696" t="s">
        <v>4953</v>
      </c>
      <c r="C696" t="s">
        <v>4954</v>
      </c>
      <c r="D696" t="s">
        <v>4955</v>
      </c>
      <c r="E696" t="s">
        <v>4956</v>
      </c>
      <c r="F696" t="s">
        <v>4957</v>
      </c>
      <c r="G696" t="s">
        <v>1936</v>
      </c>
      <c r="H696">
        <v>10705</v>
      </c>
      <c r="I696" t="s">
        <v>1946</v>
      </c>
    </row>
    <row r="697" spans="1:9" x14ac:dyDescent="0.2">
      <c r="A697" t="s">
        <v>1357</v>
      </c>
      <c r="B697" t="s">
        <v>4958</v>
      </c>
      <c r="C697" t="s">
        <v>4959</v>
      </c>
      <c r="D697" t="s">
        <v>4960</v>
      </c>
      <c r="E697" t="s">
        <v>4961</v>
      </c>
      <c r="F697" t="s">
        <v>3311</v>
      </c>
      <c r="G697" t="s">
        <v>1936</v>
      </c>
      <c r="H697">
        <v>21290</v>
      </c>
      <c r="I697" t="s">
        <v>1937</v>
      </c>
    </row>
    <row r="698" spans="1:9" x14ac:dyDescent="0.2">
      <c r="A698" t="s">
        <v>1359</v>
      </c>
      <c r="B698" t="s">
        <v>4962</v>
      </c>
      <c r="C698" t="s">
        <v>4963</v>
      </c>
      <c r="D698" t="s">
        <v>4964</v>
      </c>
      <c r="E698" t="s">
        <v>4965</v>
      </c>
      <c r="F698" t="s">
        <v>3483</v>
      </c>
      <c r="G698" t="s">
        <v>1936</v>
      </c>
      <c r="H698">
        <v>32230</v>
      </c>
      <c r="I698" t="s">
        <v>1946</v>
      </c>
    </row>
    <row r="699" spans="1:9" x14ac:dyDescent="0.2">
      <c r="A699" t="s">
        <v>1361</v>
      </c>
      <c r="B699" t="s">
        <v>4966</v>
      </c>
      <c r="E699" t="s">
        <v>4967</v>
      </c>
      <c r="F699" t="s">
        <v>4968</v>
      </c>
      <c r="G699" t="s">
        <v>1944</v>
      </c>
      <c r="H699" t="s">
        <v>4969</v>
      </c>
      <c r="I699" t="s">
        <v>1946</v>
      </c>
    </row>
    <row r="700" spans="1:9" x14ac:dyDescent="0.2">
      <c r="A700" t="s">
        <v>1349</v>
      </c>
      <c r="B700" t="s">
        <v>4970</v>
      </c>
      <c r="C700" t="s">
        <v>4971</v>
      </c>
      <c r="D700" t="s">
        <v>4972</v>
      </c>
      <c r="E700" t="s">
        <v>4973</v>
      </c>
      <c r="F700" t="s">
        <v>2361</v>
      </c>
      <c r="G700" t="s">
        <v>1944</v>
      </c>
      <c r="H700" t="s">
        <v>2540</v>
      </c>
      <c r="I700" t="s">
        <v>1946</v>
      </c>
    </row>
    <row r="701" spans="1:9" x14ac:dyDescent="0.2">
      <c r="A701" t="s">
        <v>1364</v>
      </c>
      <c r="B701" t="s">
        <v>4974</v>
      </c>
      <c r="C701" t="s">
        <v>4975</v>
      </c>
      <c r="D701" t="s">
        <v>4976</v>
      </c>
      <c r="E701" t="s">
        <v>4977</v>
      </c>
      <c r="F701" t="s">
        <v>3576</v>
      </c>
      <c r="G701" t="s">
        <v>1936</v>
      </c>
      <c r="H701">
        <v>33196</v>
      </c>
      <c r="I701" t="s">
        <v>1937</v>
      </c>
    </row>
    <row r="702" spans="1:9" x14ac:dyDescent="0.2">
      <c r="A702" t="s">
        <v>1366</v>
      </c>
      <c r="B702" t="s">
        <v>4978</v>
      </c>
      <c r="C702" t="s">
        <v>4979</v>
      </c>
      <c r="E702" t="s">
        <v>4980</v>
      </c>
      <c r="F702" t="s">
        <v>3085</v>
      </c>
      <c r="G702" t="s">
        <v>1936</v>
      </c>
      <c r="H702">
        <v>94121</v>
      </c>
      <c r="I702" t="s">
        <v>1946</v>
      </c>
    </row>
    <row r="703" spans="1:9" x14ac:dyDescent="0.2">
      <c r="A703" t="s">
        <v>1368</v>
      </c>
      <c r="B703" t="s">
        <v>4981</v>
      </c>
      <c r="C703" t="s">
        <v>4982</v>
      </c>
      <c r="D703" t="s">
        <v>4983</v>
      </c>
      <c r="E703" t="s">
        <v>4984</v>
      </c>
      <c r="F703" t="s">
        <v>3397</v>
      </c>
      <c r="G703" t="s">
        <v>1944</v>
      </c>
      <c r="H703" t="s">
        <v>2078</v>
      </c>
      <c r="I703" t="s">
        <v>1937</v>
      </c>
    </row>
    <row r="704" spans="1:9" x14ac:dyDescent="0.2">
      <c r="A704" t="s">
        <v>1370</v>
      </c>
      <c r="B704" t="s">
        <v>4985</v>
      </c>
      <c r="C704" t="s">
        <v>4986</v>
      </c>
      <c r="E704" t="s">
        <v>4987</v>
      </c>
      <c r="F704" t="s">
        <v>2048</v>
      </c>
      <c r="G704" t="s">
        <v>1936</v>
      </c>
      <c r="H704">
        <v>33982</v>
      </c>
      <c r="I704" t="s">
        <v>1937</v>
      </c>
    </row>
    <row r="705" spans="1:9" x14ac:dyDescent="0.2">
      <c r="A705" t="s">
        <v>1372</v>
      </c>
      <c r="B705" t="s">
        <v>4988</v>
      </c>
      <c r="D705" t="s">
        <v>4989</v>
      </c>
      <c r="E705" t="s">
        <v>4990</v>
      </c>
      <c r="F705" t="s">
        <v>2595</v>
      </c>
      <c r="G705" t="s">
        <v>1944</v>
      </c>
      <c r="H705" t="s">
        <v>2540</v>
      </c>
      <c r="I705" t="s">
        <v>1937</v>
      </c>
    </row>
    <row r="706" spans="1:9" x14ac:dyDescent="0.2">
      <c r="A706" t="s">
        <v>1374</v>
      </c>
      <c r="B706" t="s">
        <v>4991</v>
      </c>
      <c r="D706" t="s">
        <v>4992</v>
      </c>
      <c r="E706" t="s">
        <v>4993</v>
      </c>
      <c r="F706" t="s">
        <v>2032</v>
      </c>
      <c r="G706" t="s">
        <v>1936</v>
      </c>
      <c r="H706">
        <v>10125</v>
      </c>
      <c r="I706" t="s">
        <v>1937</v>
      </c>
    </row>
    <row r="707" spans="1:9" x14ac:dyDescent="0.2">
      <c r="A707" t="s">
        <v>1376</v>
      </c>
      <c r="B707" t="s">
        <v>4994</v>
      </c>
      <c r="C707" t="s">
        <v>4995</v>
      </c>
      <c r="D707" t="s">
        <v>4996</v>
      </c>
      <c r="E707" t="s">
        <v>4997</v>
      </c>
      <c r="F707" t="s">
        <v>2881</v>
      </c>
      <c r="G707" t="s">
        <v>1936</v>
      </c>
      <c r="H707">
        <v>29305</v>
      </c>
      <c r="I707" t="s">
        <v>1946</v>
      </c>
    </row>
    <row r="708" spans="1:9" x14ac:dyDescent="0.2">
      <c r="A708" t="s">
        <v>1378</v>
      </c>
      <c r="B708" t="s">
        <v>4998</v>
      </c>
      <c r="C708" t="s">
        <v>4999</v>
      </c>
      <c r="D708" t="s">
        <v>5000</v>
      </c>
      <c r="E708" t="s">
        <v>5001</v>
      </c>
      <c r="F708" t="s">
        <v>5002</v>
      </c>
      <c r="G708" t="s">
        <v>1936</v>
      </c>
      <c r="H708">
        <v>93305</v>
      </c>
      <c r="I708" t="s">
        <v>1946</v>
      </c>
    </row>
    <row r="709" spans="1:9" x14ac:dyDescent="0.2">
      <c r="A709" t="s">
        <v>1380</v>
      </c>
      <c r="B709" t="s">
        <v>5003</v>
      </c>
      <c r="D709" t="s">
        <v>5004</v>
      </c>
      <c r="E709" t="s">
        <v>5005</v>
      </c>
      <c r="F709" t="s">
        <v>5006</v>
      </c>
      <c r="G709" t="s">
        <v>1944</v>
      </c>
      <c r="H709" t="s">
        <v>3908</v>
      </c>
      <c r="I709" t="s">
        <v>1946</v>
      </c>
    </row>
    <row r="710" spans="1:9" x14ac:dyDescent="0.2">
      <c r="A710" t="s">
        <v>1382</v>
      </c>
      <c r="B710" t="s">
        <v>5007</v>
      </c>
      <c r="C710" t="s">
        <v>5008</v>
      </c>
      <c r="D710" t="s">
        <v>5009</v>
      </c>
      <c r="E710" t="s">
        <v>5010</v>
      </c>
      <c r="F710" t="s">
        <v>2008</v>
      </c>
      <c r="G710" t="s">
        <v>1936</v>
      </c>
      <c r="H710">
        <v>63169</v>
      </c>
      <c r="I710" t="s">
        <v>1937</v>
      </c>
    </row>
    <row r="711" spans="1:9" x14ac:dyDescent="0.2">
      <c r="A711" t="s">
        <v>1384</v>
      </c>
      <c r="B711" t="s">
        <v>5011</v>
      </c>
      <c r="D711" t="s">
        <v>5012</v>
      </c>
      <c r="E711" t="s">
        <v>5013</v>
      </c>
      <c r="F711" t="s">
        <v>2233</v>
      </c>
      <c r="G711" t="s">
        <v>1936</v>
      </c>
      <c r="H711">
        <v>46896</v>
      </c>
      <c r="I711" t="s">
        <v>1937</v>
      </c>
    </row>
    <row r="712" spans="1:9" x14ac:dyDescent="0.2">
      <c r="A712" t="s">
        <v>1386</v>
      </c>
      <c r="B712" t="s">
        <v>5014</v>
      </c>
      <c r="C712" t="s">
        <v>5015</v>
      </c>
      <c r="D712" t="s">
        <v>5016</v>
      </c>
      <c r="E712" t="s">
        <v>5017</v>
      </c>
      <c r="F712" t="s">
        <v>5018</v>
      </c>
      <c r="G712" t="s">
        <v>1936</v>
      </c>
      <c r="H712">
        <v>55564</v>
      </c>
      <c r="I712" t="s">
        <v>1946</v>
      </c>
    </row>
    <row r="713" spans="1:9" x14ac:dyDescent="0.2">
      <c r="A713" t="s">
        <v>1388</v>
      </c>
      <c r="B713" t="s">
        <v>5019</v>
      </c>
      <c r="C713" t="s">
        <v>5020</v>
      </c>
      <c r="D713" t="s">
        <v>5021</v>
      </c>
      <c r="E713" t="s">
        <v>5022</v>
      </c>
      <c r="F713" t="s">
        <v>5023</v>
      </c>
      <c r="G713" t="s">
        <v>1936</v>
      </c>
      <c r="H713">
        <v>72905</v>
      </c>
      <c r="I713" t="s">
        <v>1946</v>
      </c>
    </row>
    <row r="714" spans="1:9" x14ac:dyDescent="0.2">
      <c r="A714" t="s">
        <v>1390</v>
      </c>
      <c r="B714" t="s">
        <v>5024</v>
      </c>
      <c r="E714" t="s">
        <v>5025</v>
      </c>
      <c r="F714" t="s">
        <v>3558</v>
      </c>
      <c r="G714" t="s">
        <v>2111</v>
      </c>
      <c r="H714" t="s">
        <v>3559</v>
      </c>
      <c r="I714" t="s">
        <v>1946</v>
      </c>
    </row>
    <row r="715" spans="1:9" x14ac:dyDescent="0.2">
      <c r="A715" t="s">
        <v>1392</v>
      </c>
      <c r="B715" t="s">
        <v>5026</v>
      </c>
      <c r="C715" t="s">
        <v>5027</v>
      </c>
      <c r="D715" t="s">
        <v>5028</v>
      </c>
      <c r="E715" t="s">
        <v>5029</v>
      </c>
      <c r="F715" t="s">
        <v>2414</v>
      </c>
      <c r="G715" t="s">
        <v>1936</v>
      </c>
      <c r="H715">
        <v>95210</v>
      </c>
      <c r="I715" t="s">
        <v>1946</v>
      </c>
    </row>
    <row r="716" spans="1:9" x14ac:dyDescent="0.2">
      <c r="A716" t="s">
        <v>1394</v>
      </c>
      <c r="B716" t="s">
        <v>5030</v>
      </c>
      <c r="C716" t="s">
        <v>5031</v>
      </c>
      <c r="D716" t="s">
        <v>5032</v>
      </c>
      <c r="E716" t="s">
        <v>5033</v>
      </c>
      <c r="F716" t="s">
        <v>5034</v>
      </c>
      <c r="G716" t="s">
        <v>1944</v>
      </c>
      <c r="H716" t="s">
        <v>2531</v>
      </c>
      <c r="I716" t="s">
        <v>1937</v>
      </c>
    </row>
    <row r="717" spans="1:9" x14ac:dyDescent="0.2">
      <c r="A717" t="s">
        <v>1396</v>
      </c>
      <c r="B717" t="s">
        <v>5035</v>
      </c>
      <c r="C717" t="s">
        <v>5036</v>
      </c>
      <c r="E717" t="s">
        <v>5037</v>
      </c>
      <c r="F717" t="s">
        <v>2215</v>
      </c>
      <c r="G717" t="s">
        <v>1936</v>
      </c>
      <c r="H717">
        <v>33686</v>
      </c>
      <c r="I717" t="s">
        <v>1946</v>
      </c>
    </row>
    <row r="718" spans="1:9" x14ac:dyDescent="0.2">
      <c r="A718" t="s">
        <v>5038</v>
      </c>
      <c r="B718" t="s">
        <v>5039</v>
      </c>
      <c r="C718" t="s">
        <v>5040</v>
      </c>
      <c r="D718" t="s">
        <v>5041</v>
      </c>
      <c r="E718" t="s">
        <v>5042</v>
      </c>
      <c r="F718" t="s">
        <v>2720</v>
      </c>
      <c r="G718" t="s">
        <v>1944</v>
      </c>
      <c r="H718" t="s">
        <v>2721</v>
      </c>
      <c r="I718" t="s">
        <v>1946</v>
      </c>
    </row>
    <row r="719" spans="1:9" x14ac:dyDescent="0.2">
      <c r="A719" t="s">
        <v>1399</v>
      </c>
      <c r="B719" t="s">
        <v>5043</v>
      </c>
      <c r="C719" t="s">
        <v>5044</v>
      </c>
      <c r="D719" t="s">
        <v>5045</v>
      </c>
      <c r="E719" t="s">
        <v>5046</v>
      </c>
      <c r="F719" t="s">
        <v>2012</v>
      </c>
      <c r="G719" t="s">
        <v>1936</v>
      </c>
      <c r="H719">
        <v>19104</v>
      </c>
      <c r="I719" t="s">
        <v>1946</v>
      </c>
    </row>
    <row r="720" spans="1:9" x14ac:dyDescent="0.2">
      <c r="A720" t="s">
        <v>1401</v>
      </c>
      <c r="B720" t="s">
        <v>5047</v>
      </c>
      <c r="C720" t="s">
        <v>5048</v>
      </c>
      <c r="D720" t="s">
        <v>5049</v>
      </c>
      <c r="E720" t="s">
        <v>5050</v>
      </c>
      <c r="F720" t="s">
        <v>4755</v>
      </c>
      <c r="G720" t="s">
        <v>1936</v>
      </c>
      <c r="H720">
        <v>76905</v>
      </c>
      <c r="I720" t="s">
        <v>1946</v>
      </c>
    </row>
    <row r="721" spans="1:9" x14ac:dyDescent="0.2">
      <c r="A721" t="s">
        <v>1403</v>
      </c>
      <c r="B721" t="s">
        <v>5051</v>
      </c>
      <c r="C721" t="s">
        <v>5052</v>
      </c>
      <c r="D721" t="s">
        <v>5053</v>
      </c>
      <c r="E721" t="s">
        <v>5054</v>
      </c>
      <c r="F721" t="s">
        <v>1981</v>
      </c>
      <c r="G721" t="s">
        <v>1936</v>
      </c>
      <c r="H721">
        <v>90035</v>
      </c>
      <c r="I721" t="s">
        <v>1937</v>
      </c>
    </row>
    <row r="722" spans="1:9" x14ac:dyDescent="0.2">
      <c r="A722" t="s">
        <v>1405</v>
      </c>
      <c r="B722" t="s">
        <v>5055</v>
      </c>
      <c r="C722" t="s">
        <v>5056</v>
      </c>
      <c r="D722" t="s">
        <v>5057</v>
      </c>
      <c r="E722" t="s">
        <v>5058</v>
      </c>
      <c r="F722" t="s">
        <v>2795</v>
      </c>
      <c r="G722" t="s">
        <v>1936</v>
      </c>
      <c r="H722">
        <v>48912</v>
      </c>
      <c r="I722" t="s">
        <v>1937</v>
      </c>
    </row>
    <row r="723" spans="1:9" x14ac:dyDescent="0.2">
      <c r="A723" t="s">
        <v>1407</v>
      </c>
      <c r="B723" t="s">
        <v>5059</v>
      </c>
      <c r="C723" t="s">
        <v>5060</v>
      </c>
      <c r="D723" t="s">
        <v>5061</v>
      </c>
      <c r="E723" t="s">
        <v>5062</v>
      </c>
      <c r="F723" t="s">
        <v>2708</v>
      </c>
      <c r="G723" t="s">
        <v>1936</v>
      </c>
      <c r="H723">
        <v>34615</v>
      </c>
      <c r="I723" t="s">
        <v>1937</v>
      </c>
    </row>
    <row r="724" spans="1:9" x14ac:dyDescent="0.2">
      <c r="A724" t="s">
        <v>1409</v>
      </c>
      <c r="B724" t="s">
        <v>5063</v>
      </c>
      <c r="D724" t="s">
        <v>5064</v>
      </c>
      <c r="E724" t="s">
        <v>5065</v>
      </c>
      <c r="F724" t="s">
        <v>2753</v>
      </c>
      <c r="G724" t="s">
        <v>1936</v>
      </c>
      <c r="H724">
        <v>90605</v>
      </c>
      <c r="I724" t="s">
        <v>1946</v>
      </c>
    </row>
    <row r="725" spans="1:9" x14ac:dyDescent="0.2">
      <c r="A725" t="s">
        <v>1411</v>
      </c>
      <c r="B725" t="s">
        <v>5066</v>
      </c>
      <c r="C725" t="s">
        <v>5067</v>
      </c>
      <c r="D725" t="s">
        <v>5068</v>
      </c>
      <c r="E725" t="s">
        <v>5069</v>
      </c>
      <c r="F725" t="s">
        <v>2350</v>
      </c>
      <c r="G725" t="s">
        <v>1936</v>
      </c>
      <c r="H725">
        <v>93773</v>
      </c>
      <c r="I725" t="s">
        <v>1946</v>
      </c>
    </row>
    <row r="726" spans="1:9" x14ac:dyDescent="0.2">
      <c r="A726" t="s">
        <v>1413</v>
      </c>
      <c r="B726" t="s">
        <v>5070</v>
      </c>
      <c r="D726" t="s">
        <v>5071</v>
      </c>
      <c r="E726" t="s">
        <v>5072</v>
      </c>
      <c r="F726" t="s">
        <v>2032</v>
      </c>
      <c r="G726" t="s">
        <v>1936</v>
      </c>
      <c r="H726">
        <v>10155</v>
      </c>
      <c r="I726" t="s">
        <v>1937</v>
      </c>
    </row>
    <row r="727" spans="1:9" x14ac:dyDescent="0.2">
      <c r="A727" t="s">
        <v>1415</v>
      </c>
      <c r="B727" t="s">
        <v>5073</v>
      </c>
      <c r="C727" t="s">
        <v>5074</v>
      </c>
      <c r="D727" t="s">
        <v>5075</v>
      </c>
      <c r="E727" t="s">
        <v>5076</v>
      </c>
      <c r="F727" t="s">
        <v>2335</v>
      </c>
      <c r="G727" t="s">
        <v>1936</v>
      </c>
      <c r="H727">
        <v>80935</v>
      </c>
      <c r="I727" t="s">
        <v>1946</v>
      </c>
    </row>
    <row r="728" spans="1:9" x14ac:dyDescent="0.2">
      <c r="A728" t="s">
        <v>1417</v>
      </c>
      <c r="B728" t="s">
        <v>5077</v>
      </c>
      <c r="D728" t="s">
        <v>5078</v>
      </c>
      <c r="E728" t="s">
        <v>5079</v>
      </c>
      <c r="F728" t="s">
        <v>5080</v>
      </c>
      <c r="G728" t="s">
        <v>1936</v>
      </c>
      <c r="H728">
        <v>90831</v>
      </c>
      <c r="I728" t="s">
        <v>1946</v>
      </c>
    </row>
    <row r="729" spans="1:9" x14ac:dyDescent="0.2">
      <c r="A729" t="s">
        <v>1419</v>
      </c>
      <c r="B729" t="s">
        <v>5081</v>
      </c>
      <c r="C729" t="s">
        <v>5082</v>
      </c>
      <c r="D729" t="s">
        <v>5083</v>
      </c>
      <c r="E729" t="s">
        <v>5084</v>
      </c>
      <c r="F729" t="s">
        <v>5085</v>
      </c>
      <c r="G729" t="s">
        <v>1944</v>
      </c>
      <c r="H729" t="s">
        <v>5086</v>
      </c>
      <c r="I729" t="s">
        <v>1937</v>
      </c>
    </row>
    <row r="730" spans="1:9" x14ac:dyDescent="0.2">
      <c r="A730" t="s">
        <v>1421</v>
      </c>
      <c r="B730" t="s">
        <v>5087</v>
      </c>
      <c r="C730" t="s">
        <v>5088</v>
      </c>
      <c r="D730" t="s">
        <v>5089</v>
      </c>
      <c r="E730" t="s">
        <v>5090</v>
      </c>
      <c r="F730" t="s">
        <v>2365</v>
      </c>
      <c r="G730" t="s">
        <v>1936</v>
      </c>
      <c r="H730">
        <v>89510</v>
      </c>
      <c r="I730" t="s">
        <v>1937</v>
      </c>
    </row>
    <row r="731" spans="1:9" x14ac:dyDescent="0.2">
      <c r="A731" t="s">
        <v>1423</v>
      </c>
      <c r="B731" t="s">
        <v>5091</v>
      </c>
      <c r="C731" t="s">
        <v>5092</v>
      </c>
      <c r="D731" t="s">
        <v>5093</v>
      </c>
      <c r="E731" t="s">
        <v>5094</v>
      </c>
      <c r="F731" t="s">
        <v>2110</v>
      </c>
      <c r="G731" t="s">
        <v>2111</v>
      </c>
      <c r="H731" t="s">
        <v>2112</v>
      </c>
      <c r="I731" t="s">
        <v>1946</v>
      </c>
    </row>
    <row r="732" spans="1:9" x14ac:dyDescent="0.2">
      <c r="A732" t="s">
        <v>1425</v>
      </c>
      <c r="B732" t="s">
        <v>5095</v>
      </c>
      <c r="C732" t="s">
        <v>5096</v>
      </c>
      <c r="D732" t="s">
        <v>5097</v>
      </c>
      <c r="E732" t="s">
        <v>5098</v>
      </c>
      <c r="F732" t="s">
        <v>3365</v>
      </c>
      <c r="G732" t="s">
        <v>1936</v>
      </c>
      <c r="H732">
        <v>89155</v>
      </c>
      <c r="I732" t="s">
        <v>1946</v>
      </c>
    </row>
    <row r="733" spans="1:9" x14ac:dyDescent="0.2">
      <c r="A733" t="s">
        <v>1427</v>
      </c>
      <c r="B733" t="s">
        <v>5099</v>
      </c>
      <c r="D733" t="s">
        <v>5100</v>
      </c>
      <c r="E733" t="s">
        <v>5101</v>
      </c>
      <c r="F733" t="s">
        <v>5102</v>
      </c>
      <c r="G733" t="s">
        <v>1936</v>
      </c>
      <c r="H733">
        <v>19805</v>
      </c>
      <c r="I733" t="s">
        <v>1937</v>
      </c>
    </row>
    <row r="734" spans="1:9" x14ac:dyDescent="0.2">
      <c r="A734" t="s">
        <v>1429</v>
      </c>
      <c r="B734" t="s">
        <v>5103</v>
      </c>
      <c r="C734" t="s">
        <v>5104</v>
      </c>
      <c r="D734" t="s">
        <v>5105</v>
      </c>
      <c r="E734" t="s">
        <v>5106</v>
      </c>
      <c r="F734" t="s">
        <v>2365</v>
      </c>
      <c r="G734" t="s">
        <v>1936</v>
      </c>
      <c r="H734">
        <v>89550</v>
      </c>
      <c r="I734" t="s">
        <v>1946</v>
      </c>
    </row>
    <row r="735" spans="1:9" x14ac:dyDescent="0.2">
      <c r="A735" t="s">
        <v>1431</v>
      </c>
      <c r="B735" t="s">
        <v>5107</v>
      </c>
      <c r="C735" t="s">
        <v>5108</v>
      </c>
      <c r="D735" t="s">
        <v>5109</v>
      </c>
      <c r="E735" t="s">
        <v>5110</v>
      </c>
      <c r="F735" t="s">
        <v>2434</v>
      </c>
      <c r="G735" t="s">
        <v>1936</v>
      </c>
      <c r="H735">
        <v>35487</v>
      </c>
      <c r="I735" t="s">
        <v>1937</v>
      </c>
    </row>
    <row r="736" spans="1:9" x14ac:dyDescent="0.2">
      <c r="A736" t="s">
        <v>1433</v>
      </c>
      <c r="B736" t="s">
        <v>5111</v>
      </c>
      <c r="D736" t="s">
        <v>5112</v>
      </c>
      <c r="E736" t="s">
        <v>5113</v>
      </c>
      <c r="F736" t="s">
        <v>5114</v>
      </c>
      <c r="G736" t="s">
        <v>1936</v>
      </c>
      <c r="H736">
        <v>92645</v>
      </c>
      <c r="I736" t="s">
        <v>1946</v>
      </c>
    </row>
    <row r="737" spans="1:9" x14ac:dyDescent="0.2">
      <c r="A737" t="s">
        <v>1435</v>
      </c>
      <c r="B737" t="s">
        <v>5115</v>
      </c>
      <c r="C737" t="s">
        <v>5116</v>
      </c>
      <c r="E737" t="s">
        <v>5117</v>
      </c>
      <c r="F737" t="s">
        <v>2983</v>
      </c>
      <c r="G737" t="s">
        <v>1936</v>
      </c>
      <c r="H737">
        <v>66225</v>
      </c>
      <c r="I737" t="s">
        <v>1946</v>
      </c>
    </row>
    <row r="738" spans="1:9" x14ac:dyDescent="0.2">
      <c r="A738" t="s">
        <v>1437</v>
      </c>
      <c r="B738" t="s">
        <v>5118</v>
      </c>
      <c r="C738" t="s">
        <v>5119</v>
      </c>
      <c r="D738" t="s">
        <v>5120</v>
      </c>
      <c r="E738" t="s">
        <v>5121</v>
      </c>
      <c r="F738" t="s">
        <v>2595</v>
      </c>
      <c r="G738" t="s">
        <v>1944</v>
      </c>
      <c r="H738" t="s">
        <v>2540</v>
      </c>
      <c r="I738" t="s">
        <v>1937</v>
      </c>
    </row>
    <row r="739" spans="1:9" x14ac:dyDescent="0.2">
      <c r="A739" t="s">
        <v>1439</v>
      </c>
      <c r="B739" t="s">
        <v>5122</v>
      </c>
      <c r="C739" t="s">
        <v>5123</v>
      </c>
      <c r="D739" t="s">
        <v>5124</v>
      </c>
      <c r="E739" t="s">
        <v>5125</v>
      </c>
      <c r="F739" t="s">
        <v>3032</v>
      </c>
      <c r="G739" t="s">
        <v>1936</v>
      </c>
      <c r="H739">
        <v>45228</v>
      </c>
      <c r="I739" t="s">
        <v>1946</v>
      </c>
    </row>
    <row r="740" spans="1:9" x14ac:dyDescent="0.2">
      <c r="A740" t="s">
        <v>1441</v>
      </c>
      <c r="B740" t="s">
        <v>5126</v>
      </c>
      <c r="C740" t="s">
        <v>5127</v>
      </c>
      <c r="D740" t="s">
        <v>5128</v>
      </c>
      <c r="E740" t="s">
        <v>5129</v>
      </c>
      <c r="F740" t="s">
        <v>2907</v>
      </c>
      <c r="G740" t="s">
        <v>2111</v>
      </c>
      <c r="H740" t="s">
        <v>2908</v>
      </c>
      <c r="I740" t="s">
        <v>1946</v>
      </c>
    </row>
    <row r="741" spans="1:9" x14ac:dyDescent="0.2">
      <c r="A741" t="s">
        <v>5130</v>
      </c>
      <c r="B741" t="s">
        <v>5131</v>
      </c>
      <c r="D741" t="s">
        <v>5132</v>
      </c>
      <c r="E741" t="s">
        <v>5133</v>
      </c>
      <c r="F741" t="s">
        <v>2017</v>
      </c>
      <c r="G741" t="s">
        <v>1936</v>
      </c>
      <c r="H741">
        <v>97296</v>
      </c>
      <c r="I741" t="s">
        <v>1937</v>
      </c>
    </row>
    <row r="742" spans="1:9" x14ac:dyDescent="0.2">
      <c r="A742" t="s">
        <v>1444</v>
      </c>
      <c r="B742" t="s">
        <v>5134</v>
      </c>
      <c r="C742" t="s">
        <v>5135</v>
      </c>
      <c r="D742" t="s">
        <v>5136</v>
      </c>
      <c r="E742" t="s">
        <v>5137</v>
      </c>
      <c r="F742" t="s">
        <v>5006</v>
      </c>
      <c r="G742" t="s">
        <v>1944</v>
      </c>
      <c r="H742" t="s">
        <v>3908</v>
      </c>
      <c r="I742" t="s">
        <v>1946</v>
      </c>
    </row>
    <row r="743" spans="1:9" x14ac:dyDescent="0.2">
      <c r="A743" t="s">
        <v>1446</v>
      </c>
      <c r="B743" t="s">
        <v>5138</v>
      </c>
      <c r="C743" t="s">
        <v>5139</v>
      </c>
      <c r="D743" t="s">
        <v>5140</v>
      </c>
      <c r="E743" t="s">
        <v>5141</v>
      </c>
      <c r="F743" t="s">
        <v>4806</v>
      </c>
      <c r="G743" t="s">
        <v>1936</v>
      </c>
      <c r="H743">
        <v>94089</v>
      </c>
      <c r="I743" t="s">
        <v>1946</v>
      </c>
    </row>
    <row r="744" spans="1:9" x14ac:dyDescent="0.2">
      <c r="A744" t="s">
        <v>1448</v>
      </c>
      <c r="B744" t="s">
        <v>5142</v>
      </c>
      <c r="C744" t="s">
        <v>5143</v>
      </c>
      <c r="D744" t="s">
        <v>5144</v>
      </c>
      <c r="E744" t="s">
        <v>5145</v>
      </c>
      <c r="F744" t="s">
        <v>2840</v>
      </c>
      <c r="G744" t="s">
        <v>1936</v>
      </c>
      <c r="H744">
        <v>38188</v>
      </c>
      <c r="I744" t="s">
        <v>1946</v>
      </c>
    </row>
    <row r="745" spans="1:9" x14ac:dyDescent="0.2">
      <c r="A745" t="s">
        <v>1450</v>
      </c>
      <c r="B745" t="s">
        <v>5146</v>
      </c>
      <c r="C745" t="s">
        <v>5147</v>
      </c>
      <c r="D745" t="s">
        <v>5148</v>
      </c>
      <c r="E745" t="s">
        <v>5149</v>
      </c>
      <c r="F745" t="s">
        <v>4396</v>
      </c>
      <c r="G745" t="s">
        <v>1936</v>
      </c>
      <c r="H745">
        <v>32868</v>
      </c>
      <c r="I745" t="s">
        <v>1946</v>
      </c>
    </row>
    <row r="746" spans="1:9" x14ac:dyDescent="0.2">
      <c r="A746" t="s">
        <v>1452</v>
      </c>
      <c r="B746" t="s">
        <v>5150</v>
      </c>
      <c r="D746" t="s">
        <v>5151</v>
      </c>
      <c r="E746" t="s">
        <v>5152</v>
      </c>
      <c r="F746" t="s">
        <v>2816</v>
      </c>
      <c r="G746" t="s">
        <v>1936</v>
      </c>
      <c r="H746">
        <v>48232</v>
      </c>
      <c r="I746" t="s">
        <v>1937</v>
      </c>
    </row>
    <row r="747" spans="1:9" x14ac:dyDescent="0.2">
      <c r="A747" t="s">
        <v>1454</v>
      </c>
      <c r="B747" t="s">
        <v>5153</v>
      </c>
      <c r="C747" t="s">
        <v>5154</v>
      </c>
      <c r="D747" t="s">
        <v>5155</v>
      </c>
      <c r="E747" t="s">
        <v>5156</v>
      </c>
      <c r="F747" t="s">
        <v>5157</v>
      </c>
      <c r="G747" t="s">
        <v>1944</v>
      </c>
      <c r="H747" t="s">
        <v>5158</v>
      </c>
      <c r="I747" t="s">
        <v>1946</v>
      </c>
    </row>
    <row r="748" spans="1:9" x14ac:dyDescent="0.2">
      <c r="A748" t="s">
        <v>1456</v>
      </c>
      <c r="B748" t="s">
        <v>5159</v>
      </c>
      <c r="C748" t="s">
        <v>5160</v>
      </c>
      <c r="D748" t="s">
        <v>5161</v>
      </c>
      <c r="E748" t="s">
        <v>5162</v>
      </c>
      <c r="F748" t="s">
        <v>5163</v>
      </c>
      <c r="G748" t="s">
        <v>1944</v>
      </c>
      <c r="H748" t="s">
        <v>2721</v>
      </c>
      <c r="I748" t="s">
        <v>1946</v>
      </c>
    </row>
    <row r="749" spans="1:9" x14ac:dyDescent="0.2">
      <c r="A749" t="s">
        <v>1458</v>
      </c>
      <c r="B749" t="s">
        <v>5164</v>
      </c>
      <c r="C749" t="s">
        <v>5165</v>
      </c>
      <c r="D749" t="s">
        <v>5166</v>
      </c>
      <c r="E749" t="s">
        <v>5167</v>
      </c>
      <c r="F749" t="s">
        <v>5168</v>
      </c>
      <c r="G749" t="s">
        <v>1944</v>
      </c>
      <c r="H749" t="s">
        <v>5169</v>
      </c>
      <c r="I749" t="s">
        <v>1937</v>
      </c>
    </row>
    <row r="750" spans="1:9" x14ac:dyDescent="0.2">
      <c r="A750" t="s">
        <v>1460</v>
      </c>
      <c r="B750" t="s">
        <v>5170</v>
      </c>
      <c r="C750" t="s">
        <v>5171</v>
      </c>
      <c r="D750" t="s">
        <v>5172</v>
      </c>
      <c r="E750" t="s">
        <v>5173</v>
      </c>
      <c r="F750" t="s">
        <v>1999</v>
      </c>
      <c r="G750" t="s">
        <v>1936</v>
      </c>
      <c r="H750">
        <v>23203</v>
      </c>
      <c r="I750" t="s">
        <v>1946</v>
      </c>
    </row>
    <row r="751" spans="1:9" x14ac:dyDescent="0.2">
      <c r="A751" t="s">
        <v>1462</v>
      </c>
      <c r="B751" t="s">
        <v>5174</v>
      </c>
      <c r="C751" t="s">
        <v>5175</v>
      </c>
      <c r="D751" t="s">
        <v>5176</v>
      </c>
      <c r="E751" t="s">
        <v>5177</v>
      </c>
      <c r="F751" t="s">
        <v>5178</v>
      </c>
      <c r="G751" t="s">
        <v>1944</v>
      </c>
      <c r="H751" t="s">
        <v>2531</v>
      </c>
      <c r="I751" t="s">
        <v>1937</v>
      </c>
    </row>
    <row r="752" spans="1:9" x14ac:dyDescent="0.2">
      <c r="A752" t="s">
        <v>1464</v>
      </c>
      <c r="B752" t="s">
        <v>5179</v>
      </c>
      <c r="D752" t="s">
        <v>5180</v>
      </c>
      <c r="E752" t="s">
        <v>5181</v>
      </c>
      <c r="F752" t="s">
        <v>2261</v>
      </c>
      <c r="G752" t="s">
        <v>1936</v>
      </c>
      <c r="H752">
        <v>76178</v>
      </c>
      <c r="I752" t="s">
        <v>1937</v>
      </c>
    </row>
    <row r="753" spans="1:9" x14ac:dyDescent="0.2">
      <c r="A753" t="s">
        <v>1466</v>
      </c>
      <c r="B753" t="s">
        <v>5182</v>
      </c>
      <c r="C753" t="s">
        <v>5183</v>
      </c>
      <c r="D753" t="s">
        <v>5184</v>
      </c>
      <c r="E753" t="s">
        <v>5185</v>
      </c>
      <c r="F753" t="s">
        <v>2771</v>
      </c>
      <c r="G753" t="s">
        <v>1936</v>
      </c>
      <c r="H753">
        <v>11254</v>
      </c>
      <c r="I753" t="s">
        <v>1946</v>
      </c>
    </row>
    <row r="754" spans="1:9" x14ac:dyDescent="0.2">
      <c r="A754" t="s">
        <v>1468</v>
      </c>
      <c r="B754" t="s">
        <v>5186</v>
      </c>
      <c r="C754" t="s">
        <v>5187</v>
      </c>
      <c r="D754" t="s">
        <v>5188</v>
      </c>
      <c r="E754" t="s">
        <v>5189</v>
      </c>
      <c r="F754" t="s">
        <v>2261</v>
      </c>
      <c r="G754" t="s">
        <v>1936</v>
      </c>
      <c r="H754">
        <v>76198</v>
      </c>
      <c r="I754" t="s">
        <v>1937</v>
      </c>
    </row>
    <row r="755" spans="1:9" x14ac:dyDescent="0.2">
      <c r="A755" t="s">
        <v>1470</v>
      </c>
      <c r="B755" t="s">
        <v>5190</v>
      </c>
      <c r="C755" t="s">
        <v>5191</v>
      </c>
      <c r="D755" t="s">
        <v>5192</v>
      </c>
      <c r="E755" t="s">
        <v>5193</v>
      </c>
      <c r="F755" t="s">
        <v>3094</v>
      </c>
      <c r="G755" t="s">
        <v>1936</v>
      </c>
      <c r="H755">
        <v>85053</v>
      </c>
      <c r="I755" t="s">
        <v>1946</v>
      </c>
    </row>
    <row r="756" spans="1:9" x14ac:dyDescent="0.2">
      <c r="A756" t="s">
        <v>5194</v>
      </c>
      <c r="B756" t="s">
        <v>5195</v>
      </c>
      <c r="C756" t="s">
        <v>5196</v>
      </c>
      <c r="E756" t="s">
        <v>5197</v>
      </c>
      <c r="F756" t="s">
        <v>2181</v>
      </c>
      <c r="G756" t="s">
        <v>1936</v>
      </c>
      <c r="H756">
        <v>20470</v>
      </c>
      <c r="I756" t="s">
        <v>1946</v>
      </c>
    </row>
    <row r="757" spans="1:9" x14ac:dyDescent="0.2">
      <c r="A757" t="s">
        <v>1473</v>
      </c>
      <c r="B757" t="s">
        <v>5198</v>
      </c>
      <c r="C757" t="s">
        <v>5199</v>
      </c>
      <c r="D757" t="s">
        <v>5200</v>
      </c>
      <c r="E757" t="s">
        <v>5201</v>
      </c>
      <c r="F757" t="s">
        <v>2320</v>
      </c>
      <c r="G757" t="s">
        <v>1936</v>
      </c>
      <c r="H757">
        <v>75287</v>
      </c>
      <c r="I757" t="s">
        <v>1946</v>
      </c>
    </row>
    <row r="758" spans="1:9" x14ac:dyDescent="0.2">
      <c r="A758" t="s">
        <v>1475</v>
      </c>
      <c r="B758" t="s">
        <v>5202</v>
      </c>
      <c r="C758" t="s">
        <v>5203</v>
      </c>
      <c r="D758" t="s">
        <v>5204</v>
      </c>
      <c r="E758" t="s">
        <v>5205</v>
      </c>
      <c r="F758" t="s">
        <v>3682</v>
      </c>
      <c r="G758" t="s">
        <v>1936</v>
      </c>
      <c r="H758">
        <v>28805</v>
      </c>
      <c r="I758" t="s">
        <v>1937</v>
      </c>
    </row>
    <row r="759" spans="1:9" x14ac:dyDescent="0.2">
      <c r="A759" t="s">
        <v>1477</v>
      </c>
      <c r="B759" t="s">
        <v>5206</v>
      </c>
      <c r="C759" t="s">
        <v>5207</v>
      </c>
      <c r="D759" t="s">
        <v>5208</v>
      </c>
      <c r="E759" t="s">
        <v>5209</v>
      </c>
      <c r="F759" t="s">
        <v>5210</v>
      </c>
      <c r="G759" t="s">
        <v>1936</v>
      </c>
      <c r="H759">
        <v>59112</v>
      </c>
      <c r="I759" t="s">
        <v>1937</v>
      </c>
    </row>
    <row r="760" spans="1:9" x14ac:dyDescent="0.2">
      <c r="A760" t="s">
        <v>1479</v>
      </c>
      <c r="B760" t="s">
        <v>5211</v>
      </c>
      <c r="C760" t="s">
        <v>5212</v>
      </c>
      <c r="E760" t="s">
        <v>5213</v>
      </c>
      <c r="F760" t="s">
        <v>2008</v>
      </c>
      <c r="G760" t="s">
        <v>1936</v>
      </c>
      <c r="H760">
        <v>63126</v>
      </c>
      <c r="I760" t="s">
        <v>1946</v>
      </c>
    </row>
    <row r="761" spans="1:9" x14ac:dyDescent="0.2">
      <c r="A761" t="s">
        <v>1481</v>
      </c>
      <c r="B761" t="s">
        <v>5214</v>
      </c>
      <c r="C761" t="s">
        <v>5215</v>
      </c>
      <c r="D761" t="s">
        <v>5216</v>
      </c>
      <c r="E761" t="s">
        <v>5217</v>
      </c>
      <c r="F761" t="s">
        <v>5218</v>
      </c>
      <c r="G761" t="s">
        <v>1936</v>
      </c>
      <c r="H761">
        <v>64054</v>
      </c>
      <c r="I761" t="s">
        <v>1937</v>
      </c>
    </row>
    <row r="762" spans="1:9" x14ac:dyDescent="0.2">
      <c r="A762" t="s">
        <v>1483</v>
      </c>
      <c r="B762" t="s">
        <v>5219</v>
      </c>
      <c r="C762" t="s">
        <v>5220</v>
      </c>
      <c r="E762" t="s">
        <v>5221</v>
      </c>
      <c r="F762" t="s">
        <v>2689</v>
      </c>
      <c r="G762" t="s">
        <v>1936</v>
      </c>
      <c r="H762">
        <v>27404</v>
      </c>
      <c r="I762" t="s">
        <v>1946</v>
      </c>
    </row>
    <row r="763" spans="1:9" x14ac:dyDescent="0.2">
      <c r="A763" t="s">
        <v>1485</v>
      </c>
      <c r="B763" t="s">
        <v>5222</v>
      </c>
      <c r="C763" t="s">
        <v>5223</v>
      </c>
      <c r="E763" t="s">
        <v>5224</v>
      </c>
      <c r="F763" t="s">
        <v>5225</v>
      </c>
      <c r="G763" t="s">
        <v>1936</v>
      </c>
      <c r="H763">
        <v>71213</v>
      </c>
      <c r="I763" t="s">
        <v>1937</v>
      </c>
    </row>
    <row r="764" spans="1:9" x14ac:dyDescent="0.2">
      <c r="A764" t="s">
        <v>1487</v>
      </c>
      <c r="B764" t="s">
        <v>5226</v>
      </c>
      <c r="C764" t="s">
        <v>5227</v>
      </c>
      <c r="D764" t="s">
        <v>5228</v>
      </c>
      <c r="E764" t="s">
        <v>5229</v>
      </c>
      <c r="F764" t="s">
        <v>4417</v>
      </c>
      <c r="G764" t="s">
        <v>2111</v>
      </c>
      <c r="H764" t="s">
        <v>4418</v>
      </c>
      <c r="I764" t="s">
        <v>1946</v>
      </c>
    </row>
    <row r="765" spans="1:9" x14ac:dyDescent="0.2">
      <c r="A765" t="s">
        <v>1489</v>
      </c>
      <c r="B765" t="s">
        <v>5230</v>
      </c>
      <c r="D765" t="s">
        <v>5231</v>
      </c>
      <c r="E765" t="s">
        <v>5232</v>
      </c>
      <c r="F765" t="s">
        <v>2261</v>
      </c>
      <c r="G765" t="s">
        <v>1936</v>
      </c>
      <c r="H765">
        <v>76129</v>
      </c>
      <c r="I765" t="s">
        <v>1946</v>
      </c>
    </row>
    <row r="766" spans="1:9" x14ac:dyDescent="0.2">
      <c r="A766" t="s">
        <v>1491</v>
      </c>
      <c r="B766" t="s">
        <v>5233</v>
      </c>
      <c r="C766" t="s">
        <v>5234</v>
      </c>
      <c r="D766" t="s">
        <v>5235</v>
      </c>
      <c r="E766" t="s">
        <v>5236</v>
      </c>
      <c r="F766" t="s">
        <v>2545</v>
      </c>
      <c r="G766" t="s">
        <v>1936</v>
      </c>
      <c r="H766">
        <v>58122</v>
      </c>
      <c r="I766" t="s">
        <v>1937</v>
      </c>
    </row>
    <row r="767" spans="1:9" x14ac:dyDescent="0.2">
      <c r="A767" t="s">
        <v>1493</v>
      </c>
      <c r="B767" t="s">
        <v>5237</v>
      </c>
      <c r="C767" t="s">
        <v>5238</v>
      </c>
      <c r="D767" t="s">
        <v>5239</v>
      </c>
      <c r="E767" t="s">
        <v>5240</v>
      </c>
      <c r="F767" t="s">
        <v>2786</v>
      </c>
      <c r="G767" t="s">
        <v>1936</v>
      </c>
      <c r="H767">
        <v>75044</v>
      </c>
      <c r="I767" t="s">
        <v>1937</v>
      </c>
    </row>
    <row r="768" spans="1:9" x14ac:dyDescent="0.2">
      <c r="A768" t="s">
        <v>5241</v>
      </c>
      <c r="B768" t="s">
        <v>5242</v>
      </c>
      <c r="C768" t="s">
        <v>5243</v>
      </c>
      <c r="D768" t="s">
        <v>5244</v>
      </c>
      <c r="E768" t="s">
        <v>5245</v>
      </c>
      <c r="F768" t="s">
        <v>2282</v>
      </c>
      <c r="G768" t="s">
        <v>1936</v>
      </c>
      <c r="H768">
        <v>43231</v>
      </c>
      <c r="I768" t="s">
        <v>1946</v>
      </c>
    </row>
    <row r="769" spans="1:9" x14ac:dyDescent="0.2">
      <c r="A769" t="s">
        <v>5246</v>
      </c>
      <c r="B769" t="s">
        <v>5247</v>
      </c>
      <c r="C769" t="s">
        <v>5248</v>
      </c>
      <c r="D769" t="s">
        <v>5249</v>
      </c>
      <c r="E769" t="s">
        <v>5250</v>
      </c>
      <c r="F769" t="s">
        <v>2382</v>
      </c>
      <c r="G769" t="s">
        <v>1936</v>
      </c>
      <c r="H769">
        <v>78737</v>
      </c>
      <c r="I769" t="s">
        <v>1946</v>
      </c>
    </row>
    <row r="770" spans="1:9" x14ac:dyDescent="0.2">
      <c r="A770" t="s">
        <v>5251</v>
      </c>
      <c r="B770" t="s">
        <v>5252</v>
      </c>
      <c r="D770" t="s">
        <v>5253</v>
      </c>
      <c r="E770" t="s">
        <v>5254</v>
      </c>
      <c r="F770" t="s">
        <v>2739</v>
      </c>
      <c r="G770" t="s">
        <v>1936</v>
      </c>
      <c r="H770">
        <v>36104</v>
      </c>
      <c r="I770" t="s">
        <v>1937</v>
      </c>
    </row>
    <row r="771" spans="1:9" x14ac:dyDescent="0.2">
      <c r="A771" t="s">
        <v>1497</v>
      </c>
      <c r="B771" t="s">
        <v>5255</v>
      </c>
      <c r="C771" t="s">
        <v>5256</v>
      </c>
      <c r="D771" t="s">
        <v>5257</v>
      </c>
      <c r="E771" t="s">
        <v>5258</v>
      </c>
      <c r="F771" t="s">
        <v>2167</v>
      </c>
      <c r="G771" t="s">
        <v>2111</v>
      </c>
      <c r="H771" t="s">
        <v>3922</v>
      </c>
      <c r="I771" t="s">
        <v>1946</v>
      </c>
    </row>
    <row r="772" spans="1:9" x14ac:dyDescent="0.2">
      <c r="A772" t="s">
        <v>1499</v>
      </c>
      <c r="B772" t="s">
        <v>5259</v>
      </c>
      <c r="C772" t="s">
        <v>5260</v>
      </c>
      <c r="E772" t="s">
        <v>5261</v>
      </c>
      <c r="F772" t="s">
        <v>1957</v>
      </c>
      <c r="G772" t="s">
        <v>1936</v>
      </c>
      <c r="H772">
        <v>22156</v>
      </c>
      <c r="I772" t="s">
        <v>1946</v>
      </c>
    </row>
    <row r="773" spans="1:9" x14ac:dyDescent="0.2">
      <c r="A773" t="s">
        <v>1501</v>
      </c>
      <c r="B773" t="s">
        <v>5262</v>
      </c>
      <c r="C773" t="s">
        <v>5263</v>
      </c>
      <c r="D773" t="s">
        <v>5264</v>
      </c>
      <c r="E773" t="s">
        <v>5265</v>
      </c>
      <c r="F773" t="s">
        <v>5266</v>
      </c>
      <c r="G773" t="s">
        <v>1936</v>
      </c>
      <c r="H773">
        <v>80126</v>
      </c>
      <c r="I773" t="s">
        <v>1946</v>
      </c>
    </row>
    <row r="774" spans="1:9" x14ac:dyDescent="0.2">
      <c r="A774" t="s">
        <v>1503</v>
      </c>
      <c r="B774" t="s">
        <v>5267</v>
      </c>
      <c r="D774" t="s">
        <v>5268</v>
      </c>
      <c r="E774" t="s">
        <v>5269</v>
      </c>
      <c r="F774" t="s">
        <v>3311</v>
      </c>
      <c r="G774" t="s">
        <v>1936</v>
      </c>
      <c r="H774">
        <v>21275</v>
      </c>
      <c r="I774" t="s">
        <v>1946</v>
      </c>
    </row>
    <row r="775" spans="1:9" x14ac:dyDescent="0.2">
      <c r="A775" t="s">
        <v>1505</v>
      </c>
      <c r="B775" t="s">
        <v>5270</v>
      </c>
      <c r="C775" t="s">
        <v>5271</v>
      </c>
      <c r="D775" t="s">
        <v>5272</v>
      </c>
      <c r="E775" t="s">
        <v>5273</v>
      </c>
      <c r="F775" t="s">
        <v>2309</v>
      </c>
      <c r="G775" t="s">
        <v>1944</v>
      </c>
      <c r="H775" t="s">
        <v>2310</v>
      </c>
      <c r="I775" t="s">
        <v>1946</v>
      </c>
    </row>
    <row r="776" spans="1:9" x14ac:dyDescent="0.2">
      <c r="A776" t="s">
        <v>1507</v>
      </c>
      <c r="B776" t="s">
        <v>5274</v>
      </c>
      <c r="D776" t="s">
        <v>5275</v>
      </c>
      <c r="E776" t="s">
        <v>5276</v>
      </c>
      <c r="F776" t="s">
        <v>2186</v>
      </c>
      <c r="G776" t="s">
        <v>1936</v>
      </c>
      <c r="H776">
        <v>33345</v>
      </c>
      <c r="I776" t="s">
        <v>1937</v>
      </c>
    </row>
    <row r="777" spans="1:9" x14ac:dyDescent="0.2">
      <c r="A777" t="s">
        <v>1509</v>
      </c>
      <c r="B777" t="s">
        <v>5277</v>
      </c>
      <c r="C777" t="s">
        <v>5278</v>
      </c>
      <c r="D777" t="s">
        <v>5279</v>
      </c>
      <c r="E777" t="s">
        <v>5280</v>
      </c>
      <c r="F777" t="s">
        <v>3780</v>
      </c>
      <c r="G777" t="s">
        <v>1936</v>
      </c>
      <c r="H777">
        <v>92191</v>
      </c>
      <c r="I777" t="s">
        <v>1937</v>
      </c>
    </row>
    <row r="778" spans="1:9" x14ac:dyDescent="0.2">
      <c r="A778" t="s">
        <v>1511</v>
      </c>
      <c r="B778" t="s">
        <v>5281</v>
      </c>
      <c r="C778" t="s">
        <v>5282</v>
      </c>
      <c r="D778" t="s">
        <v>5283</v>
      </c>
      <c r="E778" t="s">
        <v>5284</v>
      </c>
      <c r="F778" t="s">
        <v>2320</v>
      </c>
      <c r="G778" t="s">
        <v>1936</v>
      </c>
      <c r="H778">
        <v>75216</v>
      </c>
      <c r="I778" t="s">
        <v>1946</v>
      </c>
    </row>
    <row r="779" spans="1:9" x14ac:dyDescent="0.2">
      <c r="A779" t="s">
        <v>1513</v>
      </c>
      <c r="B779" t="s">
        <v>5285</v>
      </c>
      <c r="C779" t="s">
        <v>5286</v>
      </c>
      <c r="E779" t="s">
        <v>5287</v>
      </c>
      <c r="F779" t="s">
        <v>3320</v>
      </c>
      <c r="G779" t="s">
        <v>1936</v>
      </c>
      <c r="H779">
        <v>60435</v>
      </c>
      <c r="I779" t="s">
        <v>1946</v>
      </c>
    </row>
    <row r="780" spans="1:9" x14ac:dyDescent="0.2">
      <c r="A780" t="s">
        <v>5288</v>
      </c>
      <c r="B780" t="s">
        <v>5289</v>
      </c>
      <c r="C780" t="s">
        <v>5290</v>
      </c>
      <c r="D780" t="s">
        <v>5291</v>
      </c>
      <c r="E780" t="s">
        <v>5292</v>
      </c>
      <c r="F780" t="s">
        <v>2043</v>
      </c>
      <c r="G780" t="s">
        <v>1936</v>
      </c>
      <c r="H780">
        <v>49510</v>
      </c>
      <c r="I780" t="s">
        <v>1937</v>
      </c>
    </row>
    <row r="781" spans="1:9" x14ac:dyDescent="0.2">
      <c r="A781" t="s">
        <v>1517</v>
      </c>
      <c r="B781" t="s">
        <v>5293</v>
      </c>
      <c r="C781" t="s">
        <v>5294</v>
      </c>
      <c r="D781" t="s">
        <v>5295</v>
      </c>
      <c r="E781" t="s">
        <v>5296</v>
      </c>
      <c r="F781" t="s">
        <v>2708</v>
      </c>
      <c r="G781" t="s">
        <v>1936</v>
      </c>
      <c r="H781">
        <v>34620</v>
      </c>
      <c r="I781" t="s">
        <v>1937</v>
      </c>
    </row>
    <row r="782" spans="1:9" x14ac:dyDescent="0.2">
      <c r="A782" t="s">
        <v>1519</v>
      </c>
      <c r="B782" t="s">
        <v>5297</v>
      </c>
      <c r="D782" t="s">
        <v>5298</v>
      </c>
      <c r="E782" t="s">
        <v>5299</v>
      </c>
      <c r="F782" t="s">
        <v>2132</v>
      </c>
      <c r="G782" t="s">
        <v>1936</v>
      </c>
      <c r="H782">
        <v>55441</v>
      </c>
      <c r="I782" t="s">
        <v>1946</v>
      </c>
    </row>
    <row r="783" spans="1:9" x14ac:dyDescent="0.2">
      <c r="A783" t="s">
        <v>1521</v>
      </c>
      <c r="B783" t="s">
        <v>5300</v>
      </c>
      <c r="C783" t="s">
        <v>5301</v>
      </c>
      <c r="D783" t="s">
        <v>5302</v>
      </c>
      <c r="E783" t="s">
        <v>5303</v>
      </c>
      <c r="F783" t="s">
        <v>3677</v>
      </c>
      <c r="G783" t="s">
        <v>1936</v>
      </c>
      <c r="H783">
        <v>30045</v>
      </c>
      <c r="I783" t="s">
        <v>1946</v>
      </c>
    </row>
    <row r="784" spans="1:9" x14ac:dyDescent="0.2">
      <c r="A784" t="s">
        <v>1523</v>
      </c>
      <c r="B784" t="s">
        <v>5304</v>
      </c>
      <c r="C784" t="s">
        <v>5305</v>
      </c>
      <c r="D784" t="s">
        <v>5306</v>
      </c>
      <c r="E784" t="s">
        <v>5307</v>
      </c>
      <c r="F784" t="s">
        <v>5308</v>
      </c>
      <c r="G784" t="s">
        <v>1944</v>
      </c>
      <c r="H784" t="s">
        <v>5309</v>
      </c>
      <c r="I784" t="s">
        <v>1946</v>
      </c>
    </row>
    <row r="785" spans="1:9" x14ac:dyDescent="0.2">
      <c r="A785" t="s">
        <v>1525</v>
      </c>
      <c r="B785" t="s">
        <v>5310</v>
      </c>
      <c r="C785" t="s">
        <v>5311</v>
      </c>
      <c r="D785" t="s">
        <v>5312</v>
      </c>
      <c r="E785" t="s">
        <v>5313</v>
      </c>
      <c r="F785" t="s">
        <v>2215</v>
      </c>
      <c r="G785" t="s">
        <v>1936</v>
      </c>
      <c r="H785">
        <v>33673</v>
      </c>
      <c r="I785" t="s">
        <v>1937</v>
      </c>
    </row>
    <row r="786" spans="1:9" x14ac:dyDescent="0.2">
      <c r="A786" t="s">
        <v>1527</v>
      </c>
      <c r="B786" t="s">
        <v>5314</v>
      </c>
      <c r="C786" t="s">
        <v>5315</v>
      </c>
      <c r="E786" t="s">
        <v>5316</v>
      </c>
      <c r="F786" t="s">
        <v>2501</v>
      </c>
      <c r="G786" t="s">
        <v>1936</v>
      </c>
      <c r="H786">
        <v>37240</v>
      </c>
      <c r="I786" t="s">
        <v>1946</v>
      </c>
    </row>
    <row r="787" spans="1:9" x14ac:dyDescent="0.2">
      <c r="A787" t="s">
        <v>1529</v>
      </c>
      <c r="B787" t="s">
        <v>5317</v>
      </c>
      <c r="C787" t="s">
        <v>5318</v>
      </c>
      <c r="D787" t="s">
        <v>5319</v>
      </c>
      <c r="E787" t="s">
        <v>5320</v>
      </c>
      <c r="F787" t="s">
        <v>3576</v>
      </c>
      <c r="G787" t="s">
        <v>1936</v>
      </c>
      <c r="H787">
        <v>33175</v>
      </c>
      <c r="I787" t="s">
        <v>1946</v>
      </c>
    </row>
    <row r="788" spans="1:9" x14ac:dyDescent="0.2">
      <c r="A788" t="s">
        <v>1515</v>
      </c>
      <c r="B788" t="s">
        <v>5321</v>
      </c>
      <c r="C788" t="s">
        <v>5322</v>
      </c>
      <c r="D788" t="s">
        <v>5323</v>
      </c>
      <c r="E788" t="s">
        <v>5324</v>
      </c>
      <c r="F788" t="s">
        <v>1971</v>
      </c>
      <c r="G788" t="s">
        <v>1936</v>
      </c>
      <c r="H788">
        <v>45426</v>
      </c>
      <c r="I788" t="s">
        <v>1937</v>
      </c>
    </row>
    <row r="789" spans="1:9" x14ac:dyDescent="0.2">
      <c r="A789" t="s">
        <v>1532</v>
      </c>
      <c r="B789" t="s">
        <v>5325</v>
      </c>
      <c r="D789" t="s">
        <v>5326</v>
      </c>
      <c r="E789" t="s">
        <v>5327</v>
      </c>
      <c r="F789" t="s">
        <v>2247</v>
      </c>
      <c r="G789" t="s">
        <v>1936</v>
      </c>
      <c r="H789">
        <v>60686</v>
      </c>
      <c r="I789" t="s">
        <v>1937</v>
      </c>
    </row>
    <row r="790" spans="1:9" x14ac:dyDescent="0.2">
      <c r="A790" t="s">
        <v>1534</v>
      </c>
      <c r="B790" t="s">
        <v>5328</v>
      </c>
      <c r="C790" t="s">
        <v>5329</v>
      </c>
      <c r="D790" t="s">
        <v>5330</v>
      </c>
      <c r="E790" t="s">
        <v>5331</v>
      </c>
      <c r="F790" t="s">
        <v>5332</v>
      </c>
      <c r="G790" t="s">
        <v>1944</v>
      </c>
      <c r="H790" t="s">
        <v>5333</v>
      </c>
      <c r="I790" t="s">
        <v>1937</v>
      </c>
    </row>
    <row r="791" spans="1:9" x14ac:dyDescent="0.2">
      <c r="A791" t="s">
        <v>1536</v>
      </c>
      <c r="B791" t="s">
        <v>5334</v>
      </c>
      <c r="C791" t="s">
        <v>5335</v>
      </c>
      <c r="D791" t="s">
        <v>5336</v>
      </c>
      <c r="E791" t="s">
        <v>5337</v>
      </c>
      <c r="F791" t="s">
        <v>1999</v>
      </c>
      <c r="G791" t="s">
        <v>1936</v>
      </c>
      <c r="H791">
        <v>94807</v>
      </c>
      <c r="I791" t="s">
        <v>1946</v>
      </c>
    </row>
    <row r="792" spans="1:9" x14ac:dyDescent="0.2">
      <c r="A792" t="s">
        <v>1538</v>
      </c>
      <c r="B792" t="s">
        <v>5338</v>
      </c>
      <c r="C792" t="s">
        <v>5339</v>
      </c>
      <c r="D792" t="s">
        <v>5340</v>
      </c>
      <c r="E792" t="s">
        <v>5341</v>
      </c>
      <c r="F792" t="s">
        <v>5342</v>
      </c>
      <c r="G792" t="s">
        <v>1936</v>
      </c>
      <c r="H792">
        <v>98506</v>
      </c>
      <c r="I792" t="s">
        <v>1946</v>
      </c>
    </row>
    <row r="793" spans="1:9" x14ac:dyDescent="0.2">
      <c r="A793" t="s">
        <v>1540</v>
      </c>
      <c r="B793" t="s">
        <v>5343</v>
      </c>
      <c r="C793" t="s">
        <v>5344</v>
      </c>
      <c r="D793" t="s">
        <v>5345</v>
      </c>
      <c r="E793" t="s">
        <v>5346</v>
      </c>
      <c r="F793" t="s">
        <v>2663</v>
      </c>
      <c r="G793" t="s">
        <v>1936</v>
      </c>
      <c r="H793">
        <v>76011</v>
      </c>
      <c r="I793" t="s">
        <v>1937</v>
      </c>
    </row>
    <row r="794" spans="1:9" x14ac:dyDescent="0.2">
      <c r="A794" t="s">
        <v>1542</v>
      </c>
      <c r="B794" t="s">
        <v>5347</v>
      </c>
      <c r="C794" t="s">
        <v>5348</v>
      </c>
      <c r="D794" t="s">
        <v>5349</v>
      </c>
      <c r="E794" t="s">
        <v>5350</v>
      </c>
      <c r="F794" t="s">
        <v>5351</v>
      </c>
      <c r="G794" t="s">
        <v>2111</v>
      </c>
      <c r="H794" t="s">
        <v>5352</v>
      </c>
      <c r="I794" t="s">
        <v>1937</v>
      </c>
    </row>
    <row r="795" spans="1:9" x14ac:dyDescent="0.2">
      <c r="A795" t="s">
        <v>1544</v>
      </c>
      <c r="B795" t="s">
        <v>5353</v>
      </c>
      <c r="C795" t="s">
        <v>5354</v>
      </c>
      <c r="D795" t="s">
        <v>5355</v>
      </c>
      <c r="E795" t="s">
        <v>5356</v>
      </c>
      <c r="F795" t="s">
        <v>2638</v>
      </c>
      <c r="G795" t="s">
        <v>1936</v>
      </c>
      <c r="H795">
        <v>24009</v>
      </c>
      <c r="I795" t="s">
        <v>1946</v>
      </c>
    </row>
    <row r="796" spans="1:9" x14ac:dyDescent="0.2">
      <c r="A796" t="s">
        <v>1546</v>
      </c>
      <c r="B796" t="s">
        <v>5357</v>
      </c>
      <c r="C796" t="s">
        <v>5358</v>
      </c>
      <c r="D796" t="s">
        <v>5359</v>
      </c>
      <c r="E796" t="s">
        <v>5360</v>
      </c>
      <c r="F796" t="s">
        <v>5361</v>
      </c>
      <c r="G796" t="s">
        <v>1936</v>
      </c>
      <c r="H796">
        <v>11044</v>
      </c>
      <c r="I796" t="s">
        <v>1946</v>
      </c>
    </row>
    <row r="797" spans="1:9" x14ac:dyDescent="0.2">
      <c r="A797" t="s">
        <v>1548</v>
      </c>
      <c r="B797" t="s">
        <v>5362</v>
      </c>
      <c r="C797" t="s">
        <v>5363</v>
      </c>
      <c r="D797" t="s">
        <v>5364</v>
      </c>
      <c r="E797" t="s">
        <v>5365</v>
      </c>
      <c r="F797" t="s">
        <v>3584</v>
      </c>
      <c r="G797" t="s">
        <v>1936</v>
      </c>
      <c r="H797">
        <v>92825</v>
      </c>
      <c r="I797" t="s">
        <v>1946</v>
      </c>
    </row>
    <row r="798" spans="1:9" x14ac:dyDescent="0.2">
      <c r="A798" t="s">
        <v>1550</v>
      </c>
      <c r="B798" t="s">
        <v>5366</v>
      </c>
      <c r="D798" t="s">
        <v>5367</v>
      </c>
      <c r="E798" t="s">
        <v>5368</v>
      </c>
      <c r="F798" t="s">
        <v>3315</v>
      </c>
      <c r="G798" t="s">
        <v>1936</v>
      </c>
      <c r="H798">
        <v>40596</v>
      </c>
      <c r="I798" t="s">
        <v>1946</v>
      </c>
    </row>
    <row r="799" spans="1:9" x14ac:dyDescent="0.2">
      <c r="A799" t="s">
        <v>1552</v>
      </c>
      <c r="B799" t="s">
        <v>5369</v>
      </c>
      <c r="C799" t="s">
        <v>5370</v>
      </c>
      <c r="D799" t="s">
        <v>5371</v>
      </c>
      <c r="E799" t="s">
        <v>5372</v>
      </c>
      <c r="F799" t="s">
        <v>2215</v>
      </c>
      <c r="G799" t="s">
        <v>1936</v>
      </c>
      <c r="H799">
        <v>33673</v>
      </c>
      <c r="I799" t="s">
        <v>1946</v>
      </c>
    </row>
    <row r="800" spans="1:9" x14ac:dyDescent="0.2">
      <c r="A800" t="s">
        <v>1554</v>
      </c>
      <c r="B800" t="s">
        <v>5373</v>
      </c>
      <c r="C800" t="s">
        <v>5374</v>
      </c>
      <c r="D800" t="s">
        <v>5375</v>
      </c>
      <c r="E800" t="s">
        <v>5376</v>
      </c>
      <c r="F800" t="s">
        <v>1990</v>
      </c>
      <c r="G800" t="s">
        <v>1936</v>
      </c>
      <c r="H800">
        <v>95138</v>
      </c>
      <c r="I800" t="s">
        <v>1937</v>
      </c>
    </row>
    <row r="801" spans="1:9" x14ac:dyDescent="0.2">
      <c r="A801" t="s">
        <v>1556</v>
      </c>
      <c r="B801" t="s">
        <v>5377</v>
      </c>
      <c r="E801" t="s">
        <v>5378</v>
      </c>
      <c r="F801" t="s">
        <v>2181</v>
      </c>
      <c r="G801" t="s">
        <v>1936</v>
      </c>
      <c r="H801">
        <v>20470</v>
      </c>
      <c r="I801" t="s">
        <v>1937</v>
      </c>
    </row>
    <row r="802" spans="1:9" x14ac:dyDescent="0.2">
      <c r="A802" t="s">
        <v>1558</v>
      </c>
      <c r="B802" t="s">
        <v>5379</v>
      </c>
      <c r="C802" t="s">
        <v>5380</v>
      </c>
      <c r="D802" t="s">
        <v>5381</v>
      </c>
      <c r="E802" t="s">
        <v>5382</v>
      </c>
      <c r="F802" t="s">
        <v>4411</v>
      </c>
      <c r="G802" t="s">
        <v>1944</v>
      </c>
      <c r="H802" t="s">
        <v>4412</v>
      </c>
      <c r="I802" t="s">
        <v>1946</v>
      </c>
    </row>
    <row r="803" spans="1:9" x14ac:dyDescent="0.2">
      <c r="A803" t="s">
        <v>1560</v>
      </c>
      <c r="B803" t="s">
        <v>5383</v>
      </c>
      <c r="C803" t="s">
        <v>5384</v>
      </c>
      <c r="D803" t="s">
        <v>5385</v>
      </c>
      <c r="E803" t="s">
        <v>5386</v>
      </c>
      <c r="F803" t="s">
        <v>5342</v>
      </c>
      <c r="G803" t="s">
        <v>1936</v>
      </c>
      <c r="H803">
        <v>98506</v>
      </c>
      <c r="I803" t="s">
        <v>1937</v>
      </c>
    </row>
    <row r="804" spans="1:9" x14ac:dyDescent="0.2">
      <c r="A804" t="s">
        <v>1562</v>
      </c>
      <c r="B804" t="s">
        <v>5387</v>
      </c>
      <c r="C804" t="s">
        <v>5388</v>
      </c>
      <c r="D804" t="s">
        <v>5389</v>
      </c>
      <c r="E804" t="s">
        <v>5390</v>
      </c>
      <c r="F804" t="s">
        <v>5391</v>
      </c>
      <c r="G804" t="s">
        <v>1936</v>
      </c>
      <c r="H804">
        <v>75185</v>
      </c>
      <c r="I804" t="s">
        <v>1946</v>
      </c>
    </row>
    <row r="805" spans="1:9" x14ac:dyDescent="0.2">
      <c r="A805" t="s">
        <v>1564</v>
      </c>
      <c r="B805" t="s">
        <v>5392</v>
      </c>
      <c r="C805" t="s">
        <v>5393</v>
      </c>
      <c r="E805" t="s">
        <v>5394</v>
      </c>
      <c r="F805" t="s">
        <v>2994</v>
      </c>
      <c r="G805" t="s">
        <v>1936</v>
      </c>
      <c r="H805">
        <v>94207</v>
      </c>
      <c r="I805" t="s">
        <v>1946</v>
      </c>
    </row>
    <row r="806" spans="1:9" x14ac:dyDescent="0.2">
      <c r="A806" t="s">
        <v>1566</v>
      </c>
      <c r="B806" t="s">
        <v>5395</v>
      </c>
      <c r="D806" t="s">
        <v>5396</v>
      </c>
      <c r="E806" t="s">
        <v>5397</v>
      </c>
      <c r="F806" t="s">
        <v>3159</v>
      </c>
      <c r="G806" t="s">
        <v>2111</v>
      </c>
      <c r="H806" t="s">
        <v>3160</v>
      </c>
      <c r="I806" t="s">
        <v>1946</v>
      </c>
    </row>
    <row r="807" spans="1:9" x14ac:dyDescent="0.2">
      <c r="A807" t="s">
        <v>1568</v>
      </c>
      <c r="B807" t="s">
        <v>5398</v>
      </c>
      <c r="D807" t="s">
        <v>5399</v>
      </c>
      <c r="E807" t="s">
        <v>5400</v>
      </c>
      <c r="F807" t="s">
        <v>5401</v>
      </c>
      <c r="G807" t="s">
        <v>1936</v>
      </c>
      <c r="H807">
        <v>55590</v>
      </c>
      <c r="I807" t="s">
        <v>1946</v>
      </c>
    </row>
    <row r="808" spans="1:9" x14ac:dyDescent="0.2">
      <c r="A808" t="s">
        <v>1570</v>
      </c>
      <c r="B808" t="s">
        <v>5402</v>
      </c>
      <c r="E808" t="s">
        <v>5403</v>
      </c>
      <c r="F808" t="s">
        <v>2194</v>
      </c>
      <c r="G808" t="s">
        <v>2111</v>
      </c>
      <c r="H808" t="s">
        <v>2195</v>
      </c>
      <c r="I808" t="s">
        <v>1937</v>
      </c>
    </row>
    <row r="809" spans="1:9" x14ac:dyDescent="0.2">
      <c r="A809" t="s">
        <v>1572</v>
      </c>
      <c r="B809" t="s">
        <v>5404</v>
      </c>
      <c r="C809" t="s">
        <v>5405</v>
      </c>
      <c r="D809" t="s">
        <v>5406</v>
      </c>
      <c r="E809" t="s">
        <v>5407</v>
      </c>
      <c r="F809" t="s">
        <v>3758</v>
      </c>
      <c r="G809" t="s">
        <v>1944</v>
      </c>
      <c r="H809" t="s">
        <v>3759</v>
      </c>
      <c r="I809" t="s">
        <v>1946</v>
      </c>
    </row>
    <row r="810" spans="1:9" x14ac:dyDescent="0.2">
      <c r="A810" t="s">
        <v>5408</v>
      </c>
      <c r="B810" t="s">
        <v>5409</v>
      </c>
      <c r="C810" t="s">
        <v>5410</v>
      </c>
      <c r="D810" t="s">
        <v>5411</v>
      </c>
      <c r="E810" t="s">
        <v>5412</v>
      </c>
      <c r="F810" t="s">
        <v>2094</v>
      </c>
      <c r="G810" t="s">
        <v>1936</v>
      </c>
      <c r="H810">
        <v>11499</v>
      </c>
      <c r="I810" t="s">
        <v>1937</v>
      </c>
    </row>
    <row r="811" spans="1:9" x14ac:dyDescent="0.2">
      <c r="A811" t="s">
        <v>1576</v>
      </c>
      <c r="B811" t="s">
        <v>5413</v>
      </c>
      <c r="D811" t="s">
        <v>5414</v>
      </c>
      <c r="E811" t="s">
        <v>5415</v>
      </c>
      <c r="F811" t="s">
        <v>2443</v>
      </c>
      <c r="G811" t="s">
        <v>1936</v>
      </c>
      <c r="H811">
        <v>79934</v>
      </c>
      <c r="I811" t="s">
        <v>1937</v>
      </c>
    </row>
    <row r="812" spans="1:9" x14ac:dyDescent="0.2">
      <c r="A812" t="s">
        <v>1578</v>
      </c>
      <c r="B812" t="s">
        <v>5416</v>
      </c>
      <c r="C812" t="s">
        <v>5417</v>
      </c>
      <c r="D812" t="s">
        <v>5418</v>
      </c>
      <c r="E812" t="s">
        <v>5419</v>
      </c>
      <c r="F812" t="s">
        <v>5420</v>
      </c>
      <c r="G812" t="s">
        <v>1936</v>
      </c>
      <c r="H812">
        <v>34643</v>
      </c>
      <c r="I812" t="s">
        <v>1946</v>
      </c>
    </row>
    <row r="813" spans="1:9" x14ac:dyDescent="0.2">
      <c r="A813" t="s">
        <v>1580</v>
      </c>
      <c r="B813" t="s">
        <v>5421</v>
      </c>
      <c r="C813" t="s">
        <v>5422</v>
      </c>
      <c r="D813" t="s">
        <v>5423</v>
      </c>
      <c r="E813" t="s">
        <v>5424</v>
      </c>
      <c r="F813" t="s">
        <v>5425</v>
      </c>
      <c r="G813" t="s">
        <v>1944</v>
      </c>
      <c r="H813" t="s">
        <v>2078</v>
      </c>
      <c r="I813" t="s">
        <v>1937</v>
      </c>
    </row>
    <row r="814" spans="1:9" x14ac:dyDescent="0.2">
      <c r="A814" t="s">
        <v>5426</v>
      </c>
      <c r="B814" t="s">
        <v>5427</v>
      </c>
      <c r="C814" t="s">
        <v>5428</v>
      </c>
      <c r="D814" t="s">
        <v>5429</v>
      </c>
      <c r="E814" t="s">
        <v>5430</v>
      </c>
      <c r="F814" t="s">
        <v>5431</v>
      </c>
      <c r="G814" t="s">
        <v>2111</v>
      </c>
      <c r="H814" t="s">
        <v>5432</v>
      </c>
      <c r="I814" t="s">
        <v>1937</v>
      </c>
    </row>
    <row r="815" spans="1:9" x14ac:dyDescent="0.2">
      <c r="A815" t="s">
        <v>1582</v>
      </c>
      <c r="B815" t="s">
        <v>5433</v>
      </c>
      <c r="C815" t="s">
        <v>5434</v>
      </c>
      <c r="D815" t="s">
        <v>5435</v>
      </c>
      <c r="E815" t="s">
        <v>5436</v>
      </c>
      <c r="F815" t="s">
        <v>2357</v>
      </c>
      <c r="G815" t="s">
        <v>1936</v>
      </c>
      <c r="H815">
        <v>73179</v>
      </c>
      <c r="I815" t="s">
        <v>1937</v>
      </c>
    </row>
    <row r="816" spans="1:9" x14ac:dyDescent="0.2">
      <c r="A816" t="s">
        <v>1584</v>
      </c>
      <c r="B816" t="s">
        <v>5437</v>
      </c>
      <c r="C816" t="s">
        <v>5438</v>
      </c>
      <c r="D816" t="s">
        <v>5439</v>
      </c>
      <c r="E816" t="s">
        <v>5440</v>
      </c>
      <c r="F816" t="s">
        <v>2181</v>
      </c>
      <c r="G816" t="s">
        <v>1936</v>
      </c>
      <c r="H816">
        <v>20051</v>
      </c>
      <c r="I816" t="s">
        <v>1946</v>
      </c>
    </row>
    <row r="817" spans="1:9" x14ac:dyDescent="0.2">
      <c r="A817" t="s">
        <v>1586</v>
      </c>
      <c r="B817" t="s">
        <v>5441</v>
      </c>
      <c r="C817" t="s">
        <v>5442</v>
      </c>
      <c r="D817" t="s">
        <v>5443</v>
      </c>
      <c r="E817" t="s">
        <v>5444</v>
      </c>
      <c r="F817" t="s">
        <v>3044</v>
      </c>
      <c r="G817" t="s">
        <v>1936</v>
      </c>
      <c r="H817">
        <v>30351</v>
      </c>
      <c r="I817" t="s">
        <v>1946</v>
      </c>
    </row>
    <row r="818" spans="1:9" x14ac:dyDescent="0.2">
      <c r="A818" t="s">
        <v>1588</v>
      </c>
      <c r="B818" t="s">
        <v>5445</v>
      </c>
      <c r="C818" t="s">
        <v>5446</v>
      </c>
      <c r="D818" t="s">
        <v>5447</v>
      </c>
      <c r="E818" t="s">
        <v>5448</v>
      </c>
      <c r="F818" t="s">
        <v>2699</v>
      </c>
      <c r="G818" t="s">
        <v>1944</v>
      </c>
      <c r="H818" t="s">
        <v>2700</v>
      </c>
      <c r="I818" t="s">
        <v>1946</v>
      </c>
    </row>
    <row r="819" spans="1:9" x14ac:dyDescent="0.2">
      <c r="A819" t="s">
        <v>1590</v>
      </c>
      <c r="B819" t="s">
        <v>5449</v>
      </c>
      <c r="C819" t="s">
        <v>5450</v>
      </c>
      <c r="E819" t="s">
        <v>5451</v>
      </c>
      <c r="F819" t="s">
        <v>2345</v>
      </c>
      <c r="G819" t="s">
        <v>1936</v>
      </c>
      <c r="H819">
        <v>14276</v>
      </c>
      <c r="I819" t="s">
        <v>1946</v>
      </c>
    </row>
    <row r="820" spans="1:9" x14ac:dyDescent="0.2">
      <c r="A820" t="s">
        <v>1574</v>
      </c>
      <c r="B820" t="s">
        <v>5452</v>
      </c>
      <c r="D820" t="s">
        <v>5453</v>
      </c>
      <c r="E820" t="s">
        <v>5454</v>
      </c>
      <c r="F820" t="s">
        <v>2022</v>
      </c>
      <c r="G820" t="s">
        <v>1936</v>
      </c>
      <c r="H820">
        <v>77260</v>
      </c>
      <c r="I820" t="s">
        <v>1946</v>
      </c>
    </row>
    <row r="821" spans="1:9" x14ac:dyDescent="0.2">
      <c r="A821" t="s">
        <v>1593</v>
      </c>
      <c r="B821" t="s">
        <v>5455</v>
      </c>
      <c r="C821" t="s">
        <v>5456</v>
      </c>
      <c r="D821" t="s">
        <v>5457</v>
      </c>
      <c r="E821" t="s">
        <v>5458</v>
      </c>
      <c r="F821" t="s">
        <v>2181</v>
      </c>
      <c r="G821" t="s">
        <v>1936</v>
      </c>
      <c r="H821">
        <v>20470</v>
      </c>
      <c r="I821" t="s">
        <v>1937</v>
      </c>
    </row>
    <row r="822" spans="1:9" x14ac:dyDescent="0.2">
      <c r="A822" t="s">
        <v>1595</v>
      </c>
      <c r="B822" t="s">
        <v>5459</v>
      </c>
      <c r="C822" t="s">
        <v>5460</v>
      </c>
      <c r="D822" t="s">
        <v>5461</v>
      </c>
      <c r="E822" t="s">
        <v>5462</v>
      </c>
      <c r="F822" t="s">
        <v>2382</v>
      </c>
      <c r="G822" t="s">
        <v>1936</v>
      </c>
      <c r="H822">
        <v>78764</v>
      </c>
      <c r="I822" t="s">
        <v>1937</v>
      </c>
    </row>
    <row r="823" spans="1:9" x14ac:dyDescent="0.2">
      <c r="A823" t="s">
        <v>1597</v>
      </c>
      <c r="B823" t="s">
        <v>5463</v>
      </c>
      <c r="C823" t="s">
        <v>5464</v>
      </c>
      <c r="D823" t="s">
        <v>5465</v>
      </c>
      <c r="E823" t="s">
        <v>5466</v>
      </c>
      <c r="F823" t="s">
        <v>2830</v>
      </c>
      <c r="G823" t="s">
        <v>1936</v>
      </c>
      <c r="H823">
        <v>85205</v>
      </c>
      <c r="I823" t="s">
        <v>1946</v>
      </c>
    </row>
    <row r="824" spans="1:9" x14ac:dyDescent="0.2">
      <c r="A824" t="s">
        <v>1599</v>
      </c>
      <c r="B824" t="s">
        <v>5467</v>
      </c>
      <c r="C824" t="s">
        <v>5468</v>
      </c>
      <c r="D824" t="s">
        <v>5469</v>
      </c>
      <c r="E824" t="s">
        <v>5470</v>
      </c>
      <c r="F824" t="s">
        <v>5471</v>
      </c>
      <c r="G824" t="s">
        <v>1936</v>
      </c>
      <c r="H824">
        <v>31416</v>
      </c>
      <c r="I824" t="s">
        <v>1946</v>
      </c>
    </row>
    <row r="825" spans="1:9" x14ac:dyDescent="0.2">
      <c r="A825" t="s">
        <v>1601</v>
      </c>
      <c r="B825" t="s">
        <v>5472</v>
      </c>
      <c r="C825" t="s">
        <v>5473</v>
      </c>
      <c r="D825" t="s">
        <v>5474</v>
      </c>
      <c r="E825" t="s">
        <v>5475</v>
      </c>
      <c r="F825" t="s">
        <v>5476</v>
      </c>
      <c r="G825" t="s">
        <v>1936</v>
      </c>
      <c r="H825">
        <v>87140</v>
      </c>
      <c r="I825" t="s">
        <v>1937</v>
      </c>
    </row>
    <row r="826" spans="1:9" x14ac:dyDescent="0.2">
      <c r="A826" t="s">
        <v>1603</v>
      </c>
      <c r="B826" t="s">
        <v>5477</v>
      </c>
      <c r="C826" t="s">
        <v>5478</v>
      </c>
      <c r="E826" t="s">
        <v>5479</v>
      </c>
      <c r="F826" t="s">
        <v>2295</v>
      </c>
      <c r="G826" t="s">
        <v>1936</v>
      </c>
      <c r="H826">
        <v>28299</v>
      </c>
      <c r="I826" t="s">
        <v>1937</v>
      </c>
    </row>
    <row r="827" spans="1:9" x14ac:dyDescent="0.2">
      <c r="A827" t="s">
        <v>5480</v>
      </c>
      <c r="B827" t="s">
        <v>5481</v>
      </c>
      <c r="C827" t="s">
        <v>5482</v>
      </c>
      <c r="D827" t="s">
        <v>5483</v>
      </c>
      <c r="E827" t="s">
        <v>5484</v>
      </c>
      <c r="F827" t="s">
        <v>3780</v>
      </c>
      <c r="G827" t="s">
        <v>1936</v>
      </c>
      <c r="H827">
        <v>92191</v>
      </c>
      <c r="I827" t="s">
        <v>1937</v>
      </c>
    </row>
    <row r="828" spans="1:9" x14ac:dyDescent="0.2">
      <c r="A828" t="s">
        <v>1607</v>
      </c>
      <c r="B828" t="s">
        <v>5485</v>
      </c>
      <c r="C828" t="s">
        <v>5486</v>
      </c>
      <c r="D828" t="s">
        <v>5487</v>
      </c>
      <c r="E828" t="s">
        <v>5488</v>
      </c>
      <c r="F828" t="s">
        <v>2220</v>
      </c>
      <c r="G828" t="s">
        <v>1936</v>
      </c>
      <c r="H828">
        <v>32575</v>
      </c>
      <c r="I828" t="s">
        <v>1937</v>
      </c>
    </row>
    <row r="829" spans="1:9" x14ac:dyDescent="0.2">
      <c r="A829" t="s">
        <v>1609</v>
      </c>
      <c r="B829" t="s">
        <v>5489</v>
      </c>
      <c r="C829" t="s">
        <v>5490</v>
      </c>
      <c r="D829" t="s">
        <v>5491</v>
      </c>
      <c r="E829" t="s">
        <v>5492</v>
      </c>
      <c r="F829" t="s">
        <v>2181</v>
      </c>
      <c r="G829" t="s">
        <v>1936</v>
      </c>
      <c r="H829">
        <v>20470</v>
      </c>
      <c r="I829" t="s">
        <v>1946</v>
      </c>
    </row>
    <row r="830" spans="1:9" x14ac:dyDescent="0.2">
      <c r="A830" t="s">
        <v>1611</v>
      </c>
      <c r="B830" t="s">
        <v>5493</v>
      </c>
      <c r="C830" t="s">
        <v>5494</v>
      </c>
      <c r="D830" t="s">
        <v>5495</v>
      </c>
      <c r="E830" t="s">
        <v>5496</v>
      </c>
      <c r="F830" t="s">
        <v>5497</v>
      </c>
      <c r="G830" t="s">
        <v>1936</v>
      </c>
      <c r="H830">
        <v>34985</v>
      </c>
      <c r="I830" t="s">
        <v>1937</v>
      </c>
    </row>
    <row r="831" spans="1:9" x14ac:dyDescent="0.2">
      <c r="A831" t="s">
        <v>1613</v>
      </c>
      <c r="B831" t="s">
        <v>5498</v>
      </c>
      <c r="C831" t="s">
        <v>5499</v>
      </c>
      <c r="D831" t="s">
        <v>5500</v>
      </c>
      <c r="E831" t="s">
        <v>5501</v>
      </c>
      <c r="F831" t="s">
        <v>2476</v>
      </c>
      <c r="G831" t="s">
        <v>1936</v>
      </c>
      <c r="H831">
        <v>25705</v>
      </c>
      <c r="I831" t="s">
        <v>1946</v>
      </c>
    </row>
    <row r="832" spans="1:9" x14ac:dyDescent="0.2">
      <c r="A832" t="s">
        <v>1615</v>
      </c>
      <c r="B832" t="s">
        <v>5502</v>
      </c>
      <c r="C832" t="s">
        <v>5503</v>
      </c>
      <c r="D832" t="s">
        <v>5504</v>
      </c>
      <c r="E832" t="s">
        <v>5505</v>
      </c>
      <c r="F832" t="s">
        <v>2012</v>
      </c>
      <c r="G832" t="s">
        <v>1936</v>
      </c>
      <c r="H832">
        <v>19172</v>
      </c>
      <c r="I832" t="s">
        <v>1946</v>
      </c>
    </row>
    <row r="833" spans="1:9" x14ac:dyDescent="0.2">
      <c r="A833" t="s">
        <v>1605</v>
      </c>
      <c r="B833" t="s">
        <v>5506</v>
      </c>
      <c r="C833" t="s">
        <v>5507</v>
      </c>
      <c r="D833" t="s">
        <v>5508</v>
      </c>
      <c r="E833" t="s">
        <v>5509</v>
      </c>
      <c r="F833" t="s">
        <v>2357</v>
      </c>
      <c r="G833" t="s">
        <v>1936</v>
      </c>
      <c r="H833">
        <v>73167</v>
      </c>
      <c r="I833" t="s">
        <v>1937</v>
      </c>
    </row>
    <row r="834" spans="1:9" x14ac:dyDescent="0.2">
      <c r="A834" t="s">
        <v>1617</v>
      </c>
      <c r="B834" t="s">
        <v>5510</v>
      </c>
      <c r="C834" t="s">
        <v>5511</v>
      </c>
      <c r="D834" t="s">
        <v>5512</v>
      </c>
      <c r="E834" t="s">
        <v>5513</v>
      </c>
      <c r="F834" t="s">
        <v>2242</v>
      </c>
      <c r="G834" t="s">
        <v>1936</v>
      </c>
      <c r="H834">
        <v>34114</v>
      </c>
      <c r="I834" t="s">
        <v>1946</v>
      </c>
    </row>
    <row r="835" spans="1:9" x14ac:dyDescent="0.2">
      <c r="A835" t="s">
        <v>1619</v>
      </c>
      <c r="B835" t="s">
        <v>5514</v>
      </c>
      <c r="C835" t="s">
        <v>5515</v>
      </c>
      <c r="D835" t="s">
        <v>5516</v>
      </c>
      <c r="E835" t="s">
        <v>5517</v>
      </c>
      <c r="F835" t="s">
        <v>2261</v>
      </c>
      <c r="G835" t="s">
        <v>1936</v>
      </c>
      <c r="H835">
        <v>76105</v>
      </c>
      <c r="I835" t="s">
        <v>1937</v>
      </c>
    </row>
    <row r="836" spans="1:9" x14ac:dyDescent="0.2">
      <c r="A836" t="s">
        <v>1621</v>
      </c>
      <c r="B836" t="s">
        <v>5518</v>
      </c>
      <c r="C836" t="s">
        <v>5519</v>
      </c>
      <c r="D836" t="s">
        <v>5520</v>
      </c>
      <c r="E836" t="s">
        <v>5521</v>
      </c>
      <c r="F836" t="s">
        <v>5522</v>
      </c>
      <c r="G836" t="s">
        <v>1936</v>
      </c>
      <c r="H836">
        <v>68117</v>
      </c>
      <c r="I836" t="s">
        <v>1946</v>
      </c>
    </row>
    <row r="837" spans="1:9" x14ac:dyDescent="0.2">
      <c r="A837" t="s">
        <v>1623</v>
      </c>
      <c r="B837" t="s">
        <v>5523</v>
      </c>
      <c r="C837" t="s">
        <v>5524</v>
      </c>
      <c r="E837" t="s">
        <v>5525</v>
      </c>
      <c r="F837" t="s">
        <v>2135</v>
      </c>
      <c r="G837" t="s">
        <v>1936</v>
      </c>
      <c r="H837">
        <v>85732</v>
      </c>
      <c r="I837" t="s">
        <v>1937</v>
      </c>
    </row>
    <row r="838" spans="1:9" x14ac:dyDescent="0.2">
      <c r="A838" t="s">
        <v>1625</v>
      </c>
      <c r="B838" t="s">
        <v>5526</v>
      </c>
      <c r="C838" t="s">
        <v>5527</v>
      </c>
      <c r="D838" t="s">
        <v>5528</v>
      </c>
      <c r="E838" t="s">
        <v>5529</v>
      </c>
      <c r="F838" t="s">
        <v>2743</v>
      </c>
      <c r="G838" t="s">
        <v>1936</v>
      </c>
      <c r="H838">
        <v>89436</v>
      </c>
      <c r="I838" t="s">
        <v>1946</v>
      </c>
    </row>
    <row r="839" spans="1:9" x14ac:dyDescent="0.2">
      <c r="A839" t="s">
        <v>5530</v>
      </c>
      <c r="B839" t="s">
        <v>5531</v>
      </c>
      <c r="C839" t="s">
        <v>5532</v>
      </c>
      <c r="D839" t="s">
        <v>5533</v>
      </c>
      <c r="E839" t="s">
        <v>5534</v>
      </c>
      <c r="F839" t="s">
        <v>4396</v>
      </c>
      <c r="G839" t="s">
        <v>1936</v>
      </c>
      <c r="H839">
        <v>32835</v>
      </c>
      <c r="I839" t="s">
        <v>1937</v>
      </c>
    </row>
    <row r="840" spans="1:9" x14ac:dyDescent="0.2">
      <c r="A840" t="s">
        <v>1628</v>
      </c>
      <c r="B840" t="s">
        <v>5535</v>
      </c>
      <c r="C840" t="s">
        <v>5536</v>
      </c>
      <c r="D840" t="s">
        <v>5537</v>
      </c>
      <c r="E840" t="s">
        <v>5538</v>
      </c>
      <c r="F840" t="s">
        <v>2181</v>
      </c>
      <c r="G840" t="s">
        <v>1936</v>
      </c>
      <c r="H840">
        <v>20067</v>
      </c>
      <c r="I840" t="s">
        <v>1946</v>
      </c>
    </row>
    <row r="841" spans="1:9" x14ac:dyDescent="0.2">
      <c r="A841" t="s">
        <v>1630</v>
      </c>
      <c r="B841" t="s">
        <v>5539</v>
      </c>
      <c r="C841" t="s">
        <v>5540</v>
      </c>
      <c r="D841" t="s">
        <v>5541</v>
      </c>
      <c r="E841" t="s">
        <v>5542</v>
      </c>
      <c r="F841" t="s">
        <v>5543</v>
      </c>
      <c r="G841" t="s">
        <v>1936</v>
      </c>
      <c r="H841">
        <v>93907</v>
      </c>
      <c r="I841" t="s">
        <v>1946</v>
      </c>
    </row>
    <row r="842" spans="1:9" x14ac:dyDescent="0.2">
      <c r="A842" t="s">
        <v>1632</v>
      </c>
      <c r="B842" t="s">
        <v>5544</v>
      </c>
      <c r="C842" t="s">
        <v>5545</v>
      </c>
      <c r="D842" t="s">
        <v>5546</v>
      </c>
      <c r="E842" t="s">
        <v>5547</v>
      </c>
      <c r="F842" t="s">
        <v>2186</v>
      </c>
      <c r="G842" t="s">
        <v>1936</v>
      </c>
      <c r="H842">
        <v>33345</v>
      </c>
      <c r="I842" t="s">
        <v>1937</v>
      </c>
    </row>
    <row r="843" spans="1:9" x14ac:dyDescent="0.2">
      <c r="A843" t="s">
        <v>1634</v>
      </c>
      <c r="B843" t="s">
        <v>5548</v>
      </c>
      <c r="C843" t="s">
        <v>5549</v>
      </c>
      <c r="E843" t="s">
        <v>5550</v>
      </c>
      <c r="F843" t="s">
        <v>2443</v>
      </c>
      <c r="G843" t="s">
        <v>1936</v>
      </c>
      <c r="H843">
        <v>88553</v>
      </c>
      <c r="I843" t="s">
        <v>1946</v>
      </c>
    </row>
    <row r="844" spans="1:9" x14ac:dyDescent="0.2">
      <c r="A844" t="s">
        <v>5551</v>
      </c>
      <c r="B844" t="s">
        <v>5552</v>
      </c>
      <c r="C844" t="s">
        <v>5553</v>
      </c>
      <c r="E844" t="s">
        <v>5554</v>
      </c>
      <c r="F844" t="s">
        <v>5555</v>
      </c>
      <c r="G844" t="s">
        <v>1936</v>
      </c>
      <c r="H844">
        <v>91210</v>
      </c>
      <c r="I844" t="s">
        <v>1937</v>
      </c>
    </row>
    <row r="845" spans="1:9" x14ac:dyDescent="0.2">
      <c r="A845" t="s">
        <v>1637</v>
      </c>
      <c r="B845" t="s">
        <v>5556</v>
      </c>
      <c r="C845" t="s">
        <v>5557</v>
      </c>
      <c r="D845" t="s">
        <v>5558</v>
      </c>
      <c r="E845" t="s">
        <v>5559</v>
      </c>
      <c r="F845" t="s">
        <v>2694</v>
      </c>
      <c r="G845" t="s">
        <v>1936</v>
      </c>
      <c r="H845">
        <v>22313</v>
      </c>
      <c r="I845" t="s">
        <v>1937</v>
      </c>
    </row>
    <row r="846" spans="1:9" x14ac:dyDescent="0.2">
      <c r="A846" t="s">
        <v>1639</v>
      </c>
      <c r="B846" t="s">
        <v>5560</v>
      </c>
      <c r="C846" t="s">
        <v>5561</v>
      </c>
      <c r="D846" t="s">
        <v>5562</v>
      </c>
      <c r="E846" t="s">
        <v>5563</v>
      </c>
      <c r="F846" t="s">
        <v>3311</v>
      </c>
      <c r="G846" t="s">
        <v>1936</v>
      </c>
      <c r="H846">
        <v>21290</v>
      </c>
      <c r="I846" t="s">
        <v>1937</v>
      </c>
    </row>
    <row r="847" spans="1:9" x14ac:dyDescent="0.2">
      <c r="A847" t="s">
        <v>1641</v>
      </c>
      <c r="B847" t="s">
        <v>5564</v>
      </c>
      <c r="C847" t="s">
        <v>5565</v>
      </c>
      <c r="E847" t="s">
        <v>5566</v>
      </c>
      <c r="F847" t="s">
        <v>2550</v>
      </c>
      <c r="G847" t="s">
        <v>1936</v>
      </c>
      <c r="H847">
        <v>47732</v>
      </c>
      <c r="I847" t="s">
        <v>1946</v>
      </c>
    </row>
    <row r="848" spans="1:9" x14ac:dyDescent="0.2">
      <c r="A848" t="s">
        <v>1643</v>
      </c>
      <c r="B848" t="s">
        <v>5567</v>
      </c>
      <c r="D848" t="s">
        <v>5568</v>
      </c>
      <c r="E848" t="s">
        <v>5569</v>
      </c>
      <c r="F848" t="s">
        <v>3677</v>
      </c>
      <c r="G848" t="s">
        <v>1936</v>
      </c>
      <c r="H848">
        <v>30045</v>
      </c>
      <c r="I848" t="s">
        <v>1937</v>
      </c>
    </row>
    <row r="849" spans="1:9" x14ac:dyDescent="0.2">
      <c r="A849" t="s">
        <v>1645</v>
      </c>
      <c r="B849" t="s">
        <v>5570</v>
      </c>
      <c r="C849" t="s">
        <v>5571</v>
      </c>
      <c r="E849" t="s">
        <v>5572</v>
      </c>
      <c r="F849" t="s">
        <v>5573</v>
      </c>
      <c r="G849" t="s">
        <v>1936</v>
      </c>
      <c r="H849">
        <v>36670</v>
      </c>
      <c r="I849" t="s">
        <v>1937</v>
      </c>
    </row>
    <row r="850" spans="1:9" x14ac:dyDescent="0.2">
      <c r="A850" t="s">
        <v>1647</v>
      </c>
      <c r="B850" t="s">
        <v>5574</v>
      </c>
      <c r="D850" t="s">
        <v>5575</v>
      </c>
      <c r="E850" t="s">
        <v>5576</v>
      </c>
      <c r="F850" t="s">
        <v>2315</v>
      </c>
      <c r="G850" t="s">
        <v>1936</v>
      </c>
      <c r="H850">
        <v>79705</v>
      </c>
      <c r="I850" t="s">
        <v>1946</v>
      </c>
    </row>
    <row r="851" spans="1:9" x14ac:dyDescent="0.2">
      <c r="A851" t="s">
        <v>1649</v>
      </c>
      <c r="B851" t="s">
        <v>5577</v>
      </c>
      <c r="C851" t="s">
        <v>5578</v>
      </c>
      <c r="D851" t="s">
        <v>5579</v>
      </c>
      <c r="E851" t="s">
        <v>5580</v>
      </c>
      <c r="F851" t="s">
        <v>5581</v>
      </c>
      <c r="G851" t="s">
        <v>1936</v>
      </c>
      <c r="H851">
        <v>33023</v>
      </c>
      <c r="I851" t="s">
        <v>1937</v>
      </c>
    </row>
    <row r="852" spans="1:9" x14ac:dyDescent="0.2">
      <c r="A852" t="s">
        <v>5582</v>
      </c>
      <c r="B852" t="s">
        <v>5583</v>
      </c>
      <c r="C852" t="s">
        <v>5584</v>
      </c>
      <c r="D852" t="s">
        <v>5585</v>
      </c>
      <c r="E852" t="s">
        <v>5586</v>
      </c>
      <c r="F852" t="s">
        <v>3505</v>
      </c>
      <c r="G852" t="s">
        <v>1936</v>
      </c>
      <c r="H852">
        <v>66611</v>
      </c>
      <c r="I852" t="s">
        <v>1937</v>
      </c>
    </row>
    <row r="853" spans="1:9" x14ac:dyDescent="0.2">
      <c r="A853" t="s">
        <v>1651</v>
      </c>
      <c r="B853" t="s">
        <v>5587</v>
      </c>
      <c r="C853" t="s">
        <v>5588</v>
      </c>
      <c r="D853" t="s">
        <v>5589</v>
      </c>
      <c r="E853" t="s">
        <v>5590</v>
      </c>
      <c r="F853" t="s">
        <v>3750</v>
      </c>
      <c r="G853" t="s">
        <v>1936</v>
      </c>
      <c r="H853">
        <v>95973</v>
      </c>
      <c r="I853" t="s">
        <v>1937</v>
      </c>
    </row>
    <row r="854" spans="1:9" x14ac:dyDescent="0.2">
      <c r="A854" t="s">
        <v>1653</v>
      </c>
      <c r="B854" t="s">
        <v>5591</v>
      </c>
      <c r="C854" t="s">
        <v>5592</v>
      </c>
      <c r="E854" t="s">
        <v>5593</v>
      </c>
      <c r="F854" t="s">
        <v>2382</v>
      </c>
      <c r="G854" t="s">
        <v>1936</v>
      </c>
      <c r="H854">
        <v>78737</v>
      </c>
      <c r="I854" t="s">
        <v>1937</v>
      </c>
    </row>
    <row r="855" spans="1:9" x14ac:dyDescent="0.2">
      <c r="A855" t="s">
        <v>1655</v>
      </c>
      <c r="B855" t="s">
        <v>5594</v>
      </c>
      <c r="C855" t="s">
        <v>5595</v>
      </c>
      <c r="E855" t="s">
        <v>5596</v>
      </c>
      <c r="F855" t="s">
        <v>2443</v>
      </c>
      <c r="G855" t="s">
        <v>1936</v>
      </c>
      <c r="H855">
        <v>88546</v>
      </c>
      <c r="I855" t="s">
        <v>1946</v>
      </c>
    </row>
    <row r="856" spans="1:9" x14ac:dyDescent="0.2">
      <c r="A856" t="s">
        <v>1657</v>
      </c>
      <c r="B856" t="s">
        <v>5597</v>
      </c>
      <c r="C856" t="s">
        <v>5598</v>
      </c>
      <c r="D856" t="s">
        <v>5599</v>
      </c>
      <c r="E856" t="s">
        <v>5600</v>
      </c>
      <c r="F856" t="s">
        <v>2117</v>
      </c>
      <c r="G856" t="s">
        <v>1936</v>
      </c>
      <c r="H856">
        <v>25326</v>
      </c>
      <c r="I856" t="s">
        <v>1937</v>
      </c>
    </row>
    <row r="857" spans="1:9" x14ac:dyDescent="0.2">
      <c r="A857" t="s">
        <v>1659</v>
      </c>
      <c r="B857" t="s">
        <v>5601</v>
      </c>
      <c r="C857" t="s">
        <v>5602</v>
      </c>
      <c r="D857" t="s">
        <v>5603</v>
      </c>
      <c r="E857" t="s">
        <v>5604</v>
      </c>
      <c r="F857" t="s">
        <v>4881</v>
      </c>
      <c r="G857" t="s">
        <v>1936</v>
      </c>
      <c r="H857">
        <v>18105</v>
      </c>
      <c r="I857" t="s">
        <v>1946</v>
      </c>
    </row>
    <row r="858" spans="1:9" x14ac:dyDescent="0.2">
      <c r="A858" t="s">
        <v>5605</v>
      </c>
      <c r="B858" t="s">
        <v>5606</v>
      </c>
      <c r="C858" t="s">
        <v>5607</v>
      </c>
      <c r="D858" t="s">
        <v>5608</v>
      </c>
      <c r="E858" t="s">
        <v>5609</v>
      </c>
      <c r="F858" t="s">
        <v>4480</v>
      </c>
      <c r="G858" t="s">
        <v>2111</v>
      </c>
      <c r="H858" t="s">
        <v>5610</v>
      </c>
      <c r="I858" t="s">
        <v>1937</v>
      </c>
    </row>
    <row r="859" spans="1:9" x14ac:dyDescent="0.2">
      <c r="A859" t="s">
        <v>1662</v>
      </c>
      <c r="B859" t="s">
        <v>5611</v>
      </c>
      <c r="C859" t="s">
        <v>5612</v>
      </c>
      <c r="D859" t="s">
        <v>5613</v>
      </c>
      <c r="E859" t="s">
        <v>5614</v>
      </c>
      <c r="F859" t="s">
        <v>5420</v>
      </c>
      <c r="G859" t="s">
        <v>1936</v>
      </c>
      <c r="H859">
        <v>34643</v>
      </c>
      <c r="I859" t="s">
        <v>1946</v>
      </c>
    </row>
    <row r="860" spans="1:9" x14ac:dyDescent="0.2">
      <c r="A860" t="s">
        <v>1664</v>
      </c>
      <c r="B860" t="s">
        <v>5615</v>
      </c>
      <c r="C860" t="s">
        <v>5616</v>
      </c>
      <c r="D860" t="s">
        <v>5617</v>
      </c>
      <c r="E860" t="s">
        <v>5618</v>
      </c>
      <c r="F860" t="s">
        <v>2545</v>
      </c>
      <c r="G860" t="s">
        <v>1936</v>
      </c>
      <c r="H860">
        <v>58122</v>
      </c>
      <c r="I860" t="s">
        <v>1946</v>
      </c>
    </row>
    <row r="861" spans="1:9" x14ac:dyDescent="0.2">
      <c r="A861" t="s">
        <v>1666</v>
      </c>
      <c r="B861" t="s">
        <v>5619</v>
      </c>
      <c r="C861" t="s">
        <v>5620</v>
      </c>
      <c r="D861" t="s">
        <v>5621</v>
      </c>
      <c r="E861" t="s">
        <v>5622</v>
      </c>
      <c r="F861" t="s">
        <v>5023</v>
      </c>
      <c r="G861" t="s">
        <v>1936</v>
      </c>
      <c r="H861">
        <v>72905</v>
      </c>
      <c r="I861" t="s">
        <v>1946</v>
      </c>
    </row>
    <row r="862" spans="1:9" x14ac:dyDescent="0.2">
      <c r="A862" t="s">
        <v>1668</v>
      </c>
      <c r="B862" t="s">
        <v>5623</v>
      </c>
      <c r="D862" t="s">
        <v>5624</v>
      </c>
      <c r="E862" t="s">
        <v>5625</v>
      </c>
      <c r="F862" t="s">
        <v>4232</v>
      </c>
      <c r="G862" t="s">
        <v>1936</v>
      </c>
      <c r="H862">
        <v>33811</v>
      </c>
      <c r="I862" t="s">
        <v>1946</v>
      </c>
    </row>
    <row r="863" spans="1:9" x14ac:dyDescent="0.2">
      <c r="A863" t="s">
        <v>1670</v>
      </c>
      <c r="B863" t="s">
        <v>5626</v>
      </c>
      <c r="C863" t="s">
        <v>5627</v>
      </c>
      <c r="D863" t="s">
        <v>5628</v>
      </c>
      <c r="E863" t="s">
        <v>5629</v>
      </c>
      <c r="F863" t="s">
        <v>3407</v>
      </c>
      <c r="G863" t="s">
        <v>1936</v>
      </c>
      <c r="H863">
        <v>37924</v>
      </c>
      <c r="I863" t="s">
        <v>1937</v>
      </c>
    </row>
    <row r="864" spans="1:9" x14ac:dyDescent="0.2">
      <c r="A864" t="s">
        <v>1672</v>
      </c>
      <c r="B864" t="s">
        <v>5630</v>
      </c>
      <c r="C864" t="s">
        <v>5631</v>
      </c>
      <c r="D864" t="s">
        <v>5632</v>
      </c>
      <c r="E864" t="s">
        <v>5633</v>
      </c>
      <c r="F864" t="s">
        <v>1981</v>
      </c>
      <c r="G864" t="s">
        <v>1936</v>
      </c>
      <c r="H864">
        <v>90030</v>
      </c>
      <c r="I864" t="s">
        <v>1937</v>
      </c>
    </row>
    <row r="865" spans="1:9" x14ac:dyDescent="0.2">
      <c r="A865" t="s">
        <v>1674</v>
      </c>
      <c r="B865" t="s">
        <v>5634</v>
      </c>
      <c r="C865" t="s">
        <v>5635</v>
      </c>
      <c r="D865" t="s">
        <v>5636</v>
      </c>
      <c r="E865" t="s">
        <v>5637</v>
      </c>
      <c r="F865" t="s">
        <v>3576</v>
      </c>
      <c r="G865" t="s">
        <v>1936</v>
      </c>
      <c r="H865">
        <v>33169</v>
      </c>
      <c r="I865" t="s">
        <v>1937</v>
      </c>
    </row>
    <row r="866" spans="1:9" x14ac:dyDescent="0.2">
      <c r="A866" t="s">
        <v>1676</v>
      </c>
      <c r="B866" t="s">
        <v>5638</v>
      </c>
      <c r="C866" t="s">
        <v>5639</v>
      </c>
      <c r="D866" t="s">
        <v>5640</v>
      </c>
      <c r="E866" t="s">
        <v>5641</v>
      </c>
      <c r="F866" t="s">
        <v>5157</v>
      </c>
      <c r="G866" t="s">
        <v>1944</v>
      </c>
      <c r="H866" t="s">
        <v>5158</v>
      </c>
      <c r="I866" t="s">
        <v>1946</v>
      </c>
    </row>
    <row r="867" spans="1:9" x14ac:dyDescent="0.2">
      <c r="A867" t="s">
        <v>5642</v>
      </c>
      <c r="B867" t="s">
        <v>5643</v>
      </c>
      <c r="D867" t="s">
        <v>5644</v>
      </c>
      <c r="E867" t="s">
        <v>5645</v>
      </c>
      <c r="F867" t="s">
        <v>2247</v>
      </c>
      <c r="G867" t="s">
        <v>1936</v>
      </c>
      <c r="H867">
        <v>60604</v>
      </c>
      <c r="I867" t="s">
        <v>1937</v>
      </c>
    </row>
    <row r="868" spans="1:9" x14ac:dyDescent="0.2">
      <c r="A868" t="s">
        <v>1680</v>
      </c>
      <c r="B868" t="s">
        <v>5646</v>
      </c>
      <c r="C868" t="s">
        <v>5647</v>
      </c>
      <c r="D868" t="s">
        <v>5648</v>
      </c>
      <c r="E868" t="s">
        <v>5649</v>
      </c>
      <c r="F868" t="s">
        <v>5650</v>
      </c>
      <c r="G868" t="s">
        <v>1944</v>
      </c>
      <c r="H868" t="s">
        <v>2392</v>
      </c>
      <c r="I868" t="s">
        <v>1946</v>
      </c>
    </row>
    <row r="869" spans="1:9" x14ac:dyDescent="0.2">
      <c r="A869" t="s">
        <v>1682</v>
      </c>
      <c r="B869" t="s">
        <v>5651</v>
      </c>
      <c r="C869" t="s">
        <v>5652</v>
      </c>
      <c r="E869" t="s">
        <v>5653</v>
      </c>
      <c r="F869" t="s">
        <v>5654</v>
      </c>
      <c r="G869" t="s">
        <v>1944</v>
      </c>
      <c r="H869" t="s">
        <v>5655</v>
      </c>
      <c r="I869" t="s">
        <v>1937</v>
      </c>
    </row>
    <row r="870" spans="1:9" x14ac:dyDescent="0.2">
      <c r="A870" t="s">
        <v>1684</v>
      </c>
      <c r="B870" t="s">
        <v>5656</v>
      </c>
      <c r="C870" t="s">
        <v>5657</v>
      </c>
      <c r="D870" t="s">
        <v>5658</v>
      </c>
      <c r="E870" t="s">
        <v>5659</v>
      </c>
      <c r="F870" t="s">
        <v>2856</v>
      </c>
      <c r="G870" t="s">
        <v>1936</v>
      </c>
      <c r="H870">
        <v>33064</v>
      </c>
      <c r="I870" t="s">
        <v>1937</v>
      </c>
    </row>
    <row r="871" spans="1:9" x14ac:dyDescent="0.2">
      <c r="A871" t="s">
        <v>1686</v>
      </c>
      <c r="B871" t="s">
        <v>5660</v>
      </c>
      <c r="D871" t="s">
        <v>5661</v>
      </c>
      <c r="E871" t="s">
        <v>5662</v>
      </c>
      <c r="F871" t="s">
        <v>2994</v>
      </c>
      <c r="G871" t="s">
        <v>1936</v>
      </c>
      <c r="H871">
        <v>94297</v>
      </c>
      <c r="I871" t="s">
        <v>1937</v>
      </c>
    </row>
    <row r="872" spans="1:9" x14ac:dyDescent="0.2">
      <c r="A872" t="s">
        <v>1688</v>
      </c>
      <c r="B872" t="s">
        <v>5663</v>
      </c>
      <c r="C872" t="s">
        <v>5664</v>
      </c>
      <c r="D872" t="s">
        <v>5665</v>
      </c>
      <c r="E872" t="s">
        <v>5666</v>
      </c>
      <c r="F872" t="s">
        <v>2077</v>
      </c>
      <c r="G872" t="s">
        <v>1944</v>
      </c>
      <c r="H872" t="s">
        <v>2078</v>
      </c>
      <c r="I872" t="s">
        <v>1937</v>
      </c>
    </row>
    <row r="873" spans="1:9" x14ac:dyDescent="0.2">
      <c r="A873" t="s">
        <v>1690</v>
      </c>
      <c r="B873" t="s">
        <v>5667</v>
      </c>
      <c r="C873" t="s">
        <v>5668</v>
      </c>
      <c r="D873" t="s">
        <v>5669</v>
      </c>
      <c r="E873" t="s">
        <v>5670</v>
      </c>
      <c r="F873" t="s">
        <v>5671</v>
      </c>
      <c r="G873" t="s">
        <v>2111</v>
      </c>
      <c r="H873" t="s">
        <v>5672</v>
      </c>
      <c r="I873" t="s">
        <v>1937</v>
      </c>
    </row>
    <row r="874" spans="1:9" x14ac:dyDescent="0.2">
      <c r="A874" t="s">
        <v>1692</v>
      </c>
      <c r="B874" t="s">
        <v>5673</v>
      </c>
      <c r="C874" t="s">
        <v>5674</v>
      </c>
      <c r="D874" t="s">
        <v>5675</v>
      </c>
      <c r="E874" t="s">
        <v>5676</v>
      </c>
      <c r="F874" t="s">
        <v>3682</v>
      </c>
      <c r="G874" t="s">
        <v>1936</v>
      </c>
      <c r="H874">
        <v>28805</v>
      </c>
      <c r="I874" t="s">
        <v>1946</v>
      </c>
    </row>
    <row r="875" spans="1:9" x14ac:dyDescent="0.2">
      <c r="A875" t="s">
        <v>1678</v>
      </c>
      <c r="B875" t="s">
        <v>5677</v>
      </c>
      <c r="C875" t="s">
        <v>5678</v>
      </c>
      <c r="D875" t="s">
        <v>5679</v>
      </c>
      <c r="E875" t="s">
        <v>5680</v>
      </c>
      <c r="F875" t="s">
        <v>2117</v>
      </c>
      <c r="G875" t="s">
        <v>1936</v>
      </c>
      <c r="H875">
        <v>25362</v>
      </c>
      <c r="I875" t="s">
        <v>1937</v>
      </c>
    </row>
    <row r="876" spans="1:9" x14ac:dyDescent="0.2">
      <c r="A876" t="s">
        <v>1695</v>
      </c>
      <c r="B876" t="s">
        <v>5681</v>
      </c>
      <c r="C876" t="s">
        <v>5682</v>
      </c>
      <c r="D876" t="s">
        <v>5683</v>
      </c>
      <c r="E876" t="s">
        <v>5684</v>
      </c>
      <c r="F876" t="s">
        <v>2022</v>
      </c>
      <c r="G876" t="s">
        <v>1936</v>
      </c>
      <c r="H876">
        <v>77281</v>
      </c>
      <c r="I876" t="s">
        <v>1946</v>
      </c>
    </row>
    <row r="877" spans="1:9" x14ac:dyDescent="0.2">
      <c r="A877" t="s">
        <v>1697</v>
      </c>
      <c r="B877" t="s">
        <v>5685</v>
      </c>
      <c r="C877" t="s">
        <v>5686</v>
      </c>
      <c r="D877" t="s">
        <v>5687</v>
      </c>
      <c r="E877" t="s">
        <v>5688</v>
      </c>
      <c r="F877" t="s">
        <v>2406</v>
      </c>
      <c r="G877" t="s">
        <v>1944</v>
      </c>
      <c r="H877" t="s">
        <v>2407</v>
      </c>
      <c r="I877" t="s">
        <v>1946</v>
      </c>
    </row>
    <row r="878" spans="1:9" x14ac:dyDescent="0.2">
      <c r="A878" t="s">
        <v>5689</v>
      </c>
      <c r="B878" t="s">
        <v>5690</v>
      </c>
      <c r="C878" t="s">
        <v>5691</v>
      </c>
      <c r="D878" t="s">
        <v>5692</v>
      </c>
      <c r="E878" t="s">
        <v>5693</v>
      </c>
      <c r="F878" t="s">
        <v>2181</v>
      </c>
      <c r="G878" t="s">
        <v>1936</v>
      </c>
      <c r="H878">
        <v>20575</v>
      </c>
      <c r="I878" t="s">
        <v>1937</v>
      </c>
    </row>
    <row r="879" spans="1:9" x14ac:dyDescent="0.2">
      <c r="A879" t="s">
        <v>1699</v>
      </c>
      <c r="B879" t="s">
        <v>5694</v>
      </c>
      <c r="C879" t="s">
        <v>5695</v>
      </c>
      <c r="D879" t="s">
        <v>5696</v>
      </c>
      <c r="E879" t="s">
        <v>5697</v>
      </c>
      <c r="F879" t="s">
        <v>2251</v>
      </c>
      <c r="G879" t="s">
        <v>1936</v>
      </c>
      <c r="H879">
        <v>7195</v>
      </c>
      <c r="I879" t="s">
        <v>1946</v>
      </c>
    </row>
    <row r="880" spans="1:9" x14ac:dyDescent="0.2">
      <c r="A880" t="s">
        <v>1701</v>
      </c>
      <c r="B880" t="s">
        <v>5698</v>
      </c>
      <c r="D880" t="s">
        <v>5699</v>
      </c>
      <c r="E880" t="s">
        <v>5700</v>
      </c>
      <c r="F880" t="s">
        <v>3487</v>
      </c>
      <c r="G880" t="s">
        <v>1936</v>
      </c>
      <c r="H880">
        <v>98195</v>
      </c>
      <c r="I880" t="s">
        <v>1937</v>
      </c>
    </row>
    <row r="881" spans="1:9" x14ac:dyDescent="0.2">
      <c r="A881" t="s">
        <v>1703</v>
      </c>
      <c r="B881" t="s">
        <v>5701</v>
      </c>
      <c r="D881" t="s">
        <v>5702</v>
      </c>
      <c r="E881" t="s">
        <v>5703</v>
      </c>
      <c r="F881" t="s">
        <v>2058</v>
      </c>
      <c r="G881" t="s">
        <v>1936</v>
      </c>
      <c r="H881">
        <v>80150</v>
      </c>
      <c r="I881" t="s">
        <v>1946</v>
      </c>
    </row>
    <row r="882" spans="1:9" x14ac:dyDescent="0.2">
      <c r="A882" t="s">
        <v>1705</v>
      </c>
      <c r="B882" t="s">
        <v>5704</v>
      </c>
      <c r="C882" t="s">
        <v>5705</v>
      </c>
      <c r="D882" t="s">
        <v>5706</v>
      </c>
      <c r="E882" t="s">
        <v>5707</v>
      </c>
      <c r="F882" t="s">
        <v>5708</v>
      </c>
      <c r="G882" t="s">
        <v>1936</v>
      </c>
      <c r="H882">
        <v>61105</v>
      </c>
      <c r="I882" t="s">
        <v>1946</v>
      </c>
    </row>
    <row r="883" spans="1:9" x14ac:dyDescent="0.2">
      <c r="A883" t="s">
        <v>1707</v>
      </c>
      <c r="B883" t="s">
        <v>5709</v>
      </c>
      <c r="D883" t="s">
        <v>5710</v>
      </c>
      <c r="E883" t="s">
        <v>5711</v>
      </c>
      <c r="F883" t="s">
        <v>5210</v>
      </c>
      <c r="G883" t="s">
        <v>1936</v>
      </c>
      <c r="H883">
        <v>59112</v>
      </c>
      <c r="I883" t="s">
        <v>1937</v>
      </c>
    </row>
    <row r="884" spans="1:9" x14ac:dyDescent="0.2">
      <c r="A884" t="s">
        <v>5712</v>
      </c>
      <c r="B884" t="s">
        <v>5713</v>
      </c>
      <c r="C884" t="s">
        <v>5714</v>
      </c>
      <c r="D884" t="s">
        <v>5715</v>
      </c>
      <c r="E884" t="s">
        <v>5716</v>
      </c>
      <c r="F884" t="s">
        <v>3044</v>
      </c>
      <c r="G884" t="s">
        <v>1936</v>
      </c>
      <c r="H884">
        <v>31165</v>
      </c>
      <c r="I884" t="s">
        <v>1946</v>
      </c>
    </row>
    <row r="885" spans="1:9" x14ac:dyDescent="0.2">
      <c r="A885" t="s">
        <v>1711</v>
      </c>
      <c r="B885" t="s">
        <v>5717</v>
      </c>
      <c r="C885" t="s">
        <v>5718</v>
      </c>
      <c r="D885" t="s">
        <v>5719</v>
      </c>
      <c r="E885" t="s">
        <v>5720</v>
      </c>
      <c r="F885" t="s">
        <v>2811</v>
      </c>
      <c r="G885" t="s">
        <v>1936</v>
      </c>
      <c r="H885">
        <v>74108</v>
      </c>
      <c r="I885" t="s">
        <v>1937</v>
      </c>
    </row>
    <row r="886" spans="1:9" x14ac:dyDescent="0.2">
      <c r="A886" t="s">
        <v>1713</v>
      </c>
      <c r="B886" t="s">
        <v>5721</v>
      </c>
      <c r="C886" t="s">
        <v>5722</v>
      </c>
      <c r="D886" t="s">
        <v>5723</v>
      </c>
      <c r="E886" t="s">
        <v>5724</v>
      </c>
      <c r="F886" t="s">
        <v>2350</v>
      </c>
      <c r="G886" t="s">
        <v>1936</v>
      </c>
      <c r="H886">
        <v>93704</v>
      </c>
      <c r="I886" t="s">
        <v>1937</v>
      </c>
    </row>
    <row r="887" spans="1:9" x14ac:dyDescent="0.2">
      <c r="A887" t="s">
        <v>1715</v>
      </c>
      <c r="B887" t="s">
        <v>5725</v>
      </c>
      <c r="C887" t="s">
        <v>5726</v>
      </c>
      <c r="D887" t="s">
        <v>5727</v>
      </c>
      <c r="E887" t="s">
        <v>5728</v>
      </c>
      <c r="F887" t="s">
        <v>5729</v>
      </c>
      <c r="G887" t="s">
        <v>1944</v>
      </c>
      <c r="H887" t="s">
        <v>2305</v>
      </c>
      <c r="I887" t="s">
        <v>1946</v>
      </c>
    </row>
    <row r="888" spans="1:9" x14ac:dyDescent="0.2">
      <c r="A888" t="s">
        <v>1717</v>
      </c>
      <c r="B888" t="s">
        <v>5730</v>
      </c>
      <c r="C888" t="s">
        <v>5731</v>
      </c>
      <c r="D888" t="s">
        <v>5732</v>
      </c>
      <c r="E888" t="s">
        <v>5733</v>
      </c>
      <c r="F888" t="s">
        <v>3085</v>
      </c>
      <c r="G888" t="s">
        <v>1936</v>
      </c>
      <c r="H888">
        <v>94154</v>
      </c>
      <c r="I888" t="s">
        <v>1946</v>
      </c>
    </row>
    <row r="889" spans="1:9" x14ac:dyDescent="0.2">
      <c r="A889" t="s">
        <v>1719</v>
      </c>
      <c r="B889" t="s">
        <v>5734</v>
      </c>
      <c r="C889" t="s">
        <v>5735</v>
      </c>
      <c r="D889" t="s">
        <v>5736</v>
      </c>
      <c r="E889" t="s">
        <v>5737</v>
      </c>
      <c r="F889" t="s">
        <v>5573</v>
      </c>
      <c r="G889" t="s">
        <v>1936</v>
      </c>
      <c r="H889">
        <v>36689</v>
      </c>
      <c r="I889" t="s">
        <v>1946</v>
      </c>
    </row>
    <row r="890" spans="1:9" x14ac:dyDescent="0.2">
      <c r="A890" t="s">
        <v>1721</v>
      </c>
      <c r="B890" t="s">
        <v>5738</v>
      </c>
      <c r="C890" t="s">
        <v>5739</v>
      </c>
      <c r="D890" t="s">
        <v>5740</v>
      </c>
      <c r="E890" t="s">
        <v>5741</v>
      </c>
      <c r="F890" t="s">
        <v>3085</v>
      </c>
      <c r="G890" t="s">
        <v>1936</v>
      </c>
      <c r="H890">
        <v>94110</v>
      </c>
      <c r="I890" t="s">
        <v>1937</v>
      </c>
    </row>
    <row r="891" spans="1:9" x14ac:dyDescent="0.2">
      <c r="A891" t="s">
        <v>1723</v>
      </c>
      <c r="B891" t="s">
        <v>5742</v>
      </c>
      <c r="C891" t="s">
        <v>5743</v>
      </c>
      <c r="D891" t="s">
        <v>5744</v>
      </c>
      <c r="E891" t="s">
        <v>5745</v>
      </c>
      <c r="F891" t="s">
        <v>2094</v>
      </c>
      <c r="G891" t="s">
        <v>1936</v>
      </c>
      <c r="H891">
        <v>11470</v>
      </c>
      <c r="I891" t="s">
        <v>1937</v>
      </c>
    </row>
    <row r="892" spans="1:9" x14ac:dyDescent="0.2">
      <c r="A892" t="s">
        <v>1709</v>
      </c>
      <c r="B892" t="s">
        <v>5746</v>
      </c>
      <c r="C892" t="s">
        <v>5747</v>
      </c>
      <c r="D892" t="s">
        <v>5748</v>
      </c>
      <c r="E892" t="s">
        <v>5749</v>
      </c>
      <c r="F892" t="s">
        <v>2127</v>
      </c>
      <c r="G892" t="s">
        <v>1936</v>
      </c>
      <c r="H892">
        <v>80243</v>
      </c>
      <c r="I892" t="s">
        <v>1937</v>
      </c>
    </row>
    <row r="893" spans="1:9" x14ac:dyDescent="0.2">
      <c r="A893" t="s">
        <v>1726</v>
      </c>
      <c r="B893" t="s">
        <v>5750</v>
      </c>
      <c r="C893" t="s">
        <v>5751</v>
      </c>
      <c r="D893" t="s">
        <v>5752</v>
      </c>
      <c r="E893" t="s">
        <v>5753</v>
      </c>
      <c r="F893" t="s">
        <v>3780</v>
      </c>
      <c r="G893" t="s">
        <v>1936</v>
      </c>
      <c r="H893">
        <v>92165</v>
      </c>
      <c r="I893" t="s">
        <v>1937</v>
      </c>
    </row>
    <row r="894" spans="1:9" x14ac:dyDescent="0.2">
      <c r="A894" t="s">
        <v>1728</v>
      </c>
      <c r="B894" t="s">
        <v>5754</v>
      </c>
      <c r="C894" t="s">
        <v>5755</v>
      </c>
      <c r="D894" t="s">
        <v>5756</v>
      </c>
      <c r="E894" t="s">
        <v>5757</v>
      </c>
      <c r="F894" t="s">
        <v>3722</v>
      </c>
      <c r="G894" t="s">
        <v>2111</v>
      </c>
      <c r="H894" t="s">
        <v>3723</v>
      </c>
      <c r="I894" t="s">
        <v>1946</v>
      </c>
    </row>
    <row r="895" spans="1:9" x14ac:dyDescent="0.2">
      <c r="A895" t="s">
        <v>1730</v>
      </c>
      <c r="B895" t="s">
        <v>5758</v>
      </c>
      <c r="C895" t="s">
        <v>5759</v>
      </c>
      <c r="E895" t="s">
        <v>5760</v>
      </c>
      <c r="F895" t="s">
        <v>4590</v>
      </c>
      <c r="G895" t="s">
        <v>1936</v>
      </c>
      <c r="H895">
        <v>15250</v>
      </c>
      <c r="I895" t="s">
        <v>1937</v>
      </c>
    </row>
    <row r="896" spans="1:9" x14ac:dyDescent="0.2">
      <c r="A896" t="s">
        <v>1732</v>
      </c>
      <c r="B896" t="s">
        <v>5761</v>
      </c>
      <c r="D896" t="s">
        <v>5762</v>
      </c>
      <c r="E896" t="s">
        <v>5763</v>
      </c>
      <c r="F896" t="s">
        <v>5764</v>
      </c>
      <c r="G896" t="s">
        <v>1944</v>
      </c>
      <c r="H896" t="s">
        <v>2669</v>
      </c>
      <c r="I896" t="s">
        <v>1937</v>
      </c>
    </row>
    <row r="897" spans="1:9" x14ac:dyDescent="0.2">
      <c r="A897" t="s">
        <v>1734</v>
      </c>
      <c r="B897" t="s">
        <v>5765</v>
      </c>
      <c r="D897" t="s">
        <v>5766</v>
      </c>
      <c r="E897" t="s">
        <v>5767</v>
      </c>
      <c r="F897" t="s">
        <v>2032</v>
      </c>
      <c r="G897" t="s">
        <v>1936</v>
      </c>
      <c r="H897">
        <v>10004</v>
      </c>
      <c r="I897" t="s">
        <v>1946</v>
      </c>
    </row>
    <row r="898" spans="1:9" x14ac:dyDescent="0.2">
      <c r="A898" t="s">
        <v>1736</v>
      </c>
      <c r="B898" t="s">
        <v>5768</v>
      </c>
      <c r="C898" t="s">
        <v>5769</v>
      </c>
      <c r="D898" t="s">
        <v>5770</v>
      </c>
      <c r="E898" t="s">
        <v>5771</v>
      </c>
      <c r="F898" t="s">
        <v>3487</v>
      </c>
      <c r="G898" t="s">
        <v>1936</v>
      </c>
      <c r="H898">
        <v>98148</v>
      </c>
      <c r="I898" t="s">
        <v>1937</v>
      </c>
    </row>
    <row r="899" spans="1:9" x14ac:dyDescent="0.2">
      <c r="A899" t="s">
        <v>1738</v>
      </c>
      <c r="B899" t="s">
        <v>5772</v>
      </c>
      <c r="C899" t="s">
        <v>5773</v>
      </c>
      <c r="D899" t="s">
        <v>5774</v>
      </c>
      <c r="E899" t="s">
        <v>5775</v>
      </c>
      <c r="F899" t="s">
        <v>2167</v>
      </c>
      <c r="G899" t="s">
        <v>2111</v>
      </c>
      <c r="H899" t="s">
        <v>2481</v>
      </c>
      <c r="I899" t="s">
        <v>1946</v>
      </c>
    </row>
    <row r="900" spans="1:9" x14ac:dyDescent="0.2">
      <c r="A900" t="s">
        <v>1740</v>
      </c>
      <c r="B900" t="s">
        <v>5776</v>
      </c>
      <c r="D900" t="s">
        <v>5777</v>
      </c>
      <c r="E900" t="s">
        <v>5778</v>
      </c>
      <c r="F900" t="s">
        <v>5779</v>
      </c>
      <c r="G900" t="s">
        <v>1936</v>
      </c>
      <c r="H900">
        <v>49018</v>
      </c>
      <c r="I900" t="s">
        <v>1946</v>
      </c>
    </row>
    <row r="901" spans="1:9" x14ac:dyDescent="0.2">
      <c r="A901" t="s">
        <v>5780</v>
      </c>
      <c r="B901" t="s">
        <v>5781</v>
      </c>
      <c r="C901" t="s">
        <v>5782</v>
      </c>
      <c r="E901" t="s">
        <v>5783</v>
      </c>
      <c r="F901" t="s">
        <v>2419</v>
      </c>
      <c r="G901" t="s">
        <v>1944</v>
      </c>
      <c r="H901" t="s">
        <v>2420</v>
      </c>
      <c r="I901" t="s">
        <v>1937</v>
      </c>
    </row>
    <row r="902" spans="1:9" x14ac:dyDescent="0.2">
      <c r="A902" t="s">
        <v>1743</v>
      </c>
      <c r="B902" t="s">
        <v>5784</v>
      </c>
      <c r="D902" t="s">
        <v>5785</v>
      </c>
      <c r="E902" t="s">
        <v>5786</v>
      </c>
      <c r="F902" t="s">
        <v>5787</v>
      </c>
      <c r="G902" t="s">
        <v>1944</v>
      </c>
      <c r="H902" t="s">
        <v>2531</v>
      </c>
      <c r="I902" t="s">
        <v>1946</v>
      </c>
    </row>
    <row r="903" spans="1:9" x14ac:dyDescent="0.2">
      <c r="A903" t="s">
        <v>1745</v>
      </c>
      <c r="B903" t="s">
        <v>5788</v>
      </c>
      <c r="C903" t="s">
        <v>5789</v>
      </c>
      <c r="D903" t="s">
        <v>5790</v>
      </c>
      <c r="E903" t="s">
        <v>5791</v>
      </c>
      <c r="F903" t="s">
        <v>2022</v>
      </c>
      <c r="G903" t="s">
        <v>1936</v>
      </c>
      <c r="H903">
        <v>77070</v>
      </c>
      <c r="I903" t="s">
        <v>1937</v>
      </c>
    </row>
    <row r="904" spans="1:9" x14ac:dyDescent="0.2">
      <c r="A904" t="s">
        <v>1747</v>
      </c>
      <c r="B904" t="s">
        <v>5792</v>
      </c>
      <c r="C904" t="s">
        <v>5793</v>
      </c>
      <c r="D904" t="s">
        <v>5794</v>
      </c>
      <c r="E904" t="s">
        <v>5795</v>
      </c>
      <c r="F904" t="s">
        <v>3032</v>
      </c>
      <c r="G904" t="s">
        <v>1936</v>
      </c>
      <c r="H904">
        <v>45249</v>
      </c>
      <c r="I904" t="s">
        <v>1946</v>
      </c>
    </row>
    <row r="905" spans="1:9" x14ac:dyDescent="0.2">
      <c r="A905" t="s">
        <v>1749</v>
      </c>
      <c r="B905" t="s">
        <v>5796</v>
      </c>
      <c r="C905" t="s">
        <v>5797</v>
      </c>
      <c r="D905" t="s">
        <v>5798</v>
      </c>
      <c r="E905" t="s">
        <v>5799</v>
      </c>
      <c r="F905" t="s">
        <v>2350</v>
      </c>
      <c r="G905" t="s">
        <v>1936</v>
      </c>
      <c r="H905">
        <v>93704</v>
      </c>
      <c r="I905" t="s">
        <v>1946</v>
      </c>
    </row>
    <row r="906" spans="1:9" x14ac:dyDescent="0.2">
      <c r="A906" t="s">
        <v>1751</v>
      </c>
      <c r="B906" t="s">
        <v>5800</v>
      </c>
      <c r="C906" t="s">
        <v>5801</v>
      </c>
      <c r="D906" t="s">
        <v>5802</v>
      </c>
      <c r="E906" t="s">
        <v>5803</v>
      </c>
      <c r="F906" t="s">
        <v>2228</v>
      </c>
      <c r="G906" t="s">
        <v>1936</v>
      </c>
      <c r="H906">
        <v>55123</v>
      </c>
      <c r="I906" t="s">
        <v>1946</v>
      </c>
    </row>
    <row r="907" spans="1:9" x14ac:dyDescent="0.2">
      <c r="A907" t="s">
        <v>1753</v>
      </c>
      <c r="B907" t="s">
        <v>5804</v>
      </c>
      <c r="D907" t="s">
        <v>5805</v>
      </c>
      <c r="E907" t="s">
        <v>5806</v>
      </c>
      <c r="F907" t="s">
        <v>2443</v>
      </c>
      <c r="G907" t="s">
        <v>1936</v>
      </c>
      <c r="H907">
        <v>88519</v>
      </c>
      <c r="I907" t="s">
        <v>1937</v>
      </c>
    </row>
    <row r="908" spans="1:9" x14ac:dyDescent="0.2">
      <c r="A908" t="s">
        <v>1755</v>
      </c>
      <c r="B908" t="s">
        <v>5807</v>
      </c>
      <c r="C908" t="s">
        <v>5808</v>
      </c>
      <c r="D908" t="s">
        <v>5809</v>
      </c>
      <c r="E908" t="s">
        <v>5810</v>
      </c>
      <c r="F908" t="s">
        <v>2642</v>
      </c>
      <c r="G908" t="s">
        <v>1936</v>
      </c>
      <c r="H908">
        <v>50981</v>
      </c>
      <c r="I908" t="s">
        <v>1937</v>
      </c>
    </row>
    <row r="909" spans="1:9" x14ac:dyDescent="0.2">
      <c r="A909" t="s">
        <v>1757</v>
      </c>
      <c r="B909" t="s">
        <v>5811</v>
      </c>
      <c r="C909" t="s">
        <v>5812</v>
      </c>
      <c r="D909" t="s">
        <v>5813</v>
      </c>
      <c r="E909" t="s">
        <v>5814</v>
      </c>
      <c r="F909" t="s">
        <v>2017</v>
      </c>
      <c r="G909" t="s">
        <v>1936</v>
      </c>
      <c r="H909">
        <v>97240</v>
      </c>
      <c r="I909" t="s">
        <v>1946</v>
      </c>
    </row>
    <row r="910" spans="1:9" x14ac:dyDescent="0.2">
      <c r="A910" t="s">
        <v>1759</v>
      </c>
      <c r="B910" t="s">
        <v>5815</v>
      </c>
      <c r="C910" t="s">
        <v>5816</v>
      </c>
      <c r="D910" t="s">
        <v>5817</v>
      </c>
      <c r="E910" t="s">
        <v>5818</v>
      </c>
      <c r="F910" t="s">
        <v>2022</v>
      </c>
      <c r="G910" t="s">
        <v>1936</v>
      </c>
      <c r="H910">
        <v>77070</v>
      </c>
      <c r="I910" t="s">
        <v>1946</v>
      </c>
    </row>
    <row r="911" spans="1:9" x14ac:dyDescent="0.2">
      <c r="A911" t="s">
        <v>1761</v>
      </c>
      <c r="B911" t="s">
        <v>5819</v>
      </c>
      <c r="D911" t="s">
        <v>5820</v>
      </c>
      <c r="E911" t="s">
        <v>5821</v>
      </c>
      <c r="F911" t="s">
        <v>4476</v>
      </c>
      <c r="G911" t="s">
        <v>1936</v>
      </c>
      <c r="H911">
        <v>27705</v>
      </c>
      <c r="I911" t="s">
        <v>1946</v>
      </c>
    </row>
    <row r="912" spans="1:9" x14ac:dyDescent="0.2">
      <c r="A912" t="s">
        <v>1763</v>
      </c>
      <c r="B912" t="s">
        <v>5822</v>
      </c>
      <c r="C912" t="s">
        <v>5823</v>
      </c>
      <c r="D912" t="s">
        <v>5824</v>
      </c>
      <c r="E912" t="s">
        <v>5825</v>
      </c>
      <c r="F912" t="s">
        <v>2153</v>
      </c>
      <c r="G912" t="s">
        <v>1936</v>
      </c>
      <c r="H912">
        <v>2298</v>
      </c>
      <c r="I912" t="s">
        <v>1946</v>
      </c>
    </row>
    <row r="913" spans="1:9" x14ac:dyDescent="0.2">
      <c r="A913" t="s">
        <v>1765</v>
      </c>
      <c r="B913" t="s">
        <v>5826</v>
      </c>
      <c r="C913" t="s">
        <v>5827</v>
      </c>
      <c r="D913" t="s">
        <v>5828</v>
      </c>
      <c r="E913" t="s">
        <v>5829</v>
      </c>
      <c r="F913" t="s">
        <v>2181</v>
      </c>
      <c r="G913" t="s">
        <v>1936</v>
      </c>
      <c r="H913">
        <v>20226</v>
      </c>
      <c r="I913" t="s">
        <v>1937</v>
      </c>
    </row>
    <row r="914" spans="1:9" x14ac:dyDescent="0.2">
      <c r="A914" t="s">
        <v>1767</v>
      </c>
      <c r="B914" t="s">
        <v>5830</v>
      </c>
      <c r="D914" t="s">
        <v>5831</v>
      </c>
      <c r="E914" t="s">
        <v>5832</v>
      </c>
      <c r="F914" t="s">
        <v>2876</v>
      </c>
      <c r="G914" t="s">
        <v>1936</v>
      </c>
      <c r="H914">
        <v>12205</v>
      </c>
      <c r="I914" t="s">
        <v>1937</v>
      </c>
    </row>
    <row r="915" spans="1:9" x14ac:dyDescent="0.2">
      <c r="A915" t="s">
        <v>1769</v>
      </c>
      <c r="B915" t="s">
        <v>5833</v>
      </c>
      <c r="C915" t="s">
        <v>5834</v>
      </c>
      <c r="D915" t="s">
        <v>5835</v>
      </c>
      <c r="E915" t="s">
        <v>5836</v>
      </c>
      <c r="F915" t="s">
        <v>2135</v>
      </c>
      <c r="G915" t="s">
        <v>1936</v>
      </c>
      <c r="H915">
        <v>85732</v>
      </c>
      <c r="I915" t="s">
        <v>1946</v>
      </c>
    </row>
    <row r="916" spans="1:9" x14ac:dyDescent="0.2">
      <c r="A916" t="s">
        <v>1771</v>
      </c>
      <c r="B916" t="s">
        <v>5837</v>
      </c>
      <c r="C916" t="s">
        <v>5838</v>
      </c>
      <c r="D916" t="s">
        <v>5839</v>
      </c>
      <c r="E916" t="s">
        <v>5840</v>
      </c>
      <c r="F916" t="s">
        <v>2739</v>
      </c>
      <c r="G916" t="s">
        <v>1936</v>
      </c>
      <c r="H916">
        <v>36195</v>
      </c>
      <c r="I916" t="s">
        <v>1946</v>
      </c>
    </row>
    <row r="917" spans="1:9" x14ac:dyDescent="0.2">
      <c r="A917" t="s">
        <v>1773</v>
      </c>
      <c r="B917" t="s">
        <v>5841</v>
      </c>
      <c r="C917" t="s">
        <v>5842</v>
      </c>
      <c r="D917" t="s">
        <v>5843</v>
      </c>
      <c r="E917" t="s">
        <v>5844</v>
      </c>
      <c r="F917" t="s">
        <v>5845</v>
      </c>
      <c r="G917" t="s">
        <v>1936</v>
      </c>
      <c r="H917">
        <v>99709</v>
      </c>
      <c r="I917" t="s">
        <v>1937</v>
      </c>
    </row>
    <row r="918" spans="1:9" x14ac:dyDescent="0.2">
      <c r="A918" t="s">
        <v>1775</v>
      </c>
      <c r="B918" t="s">
        <v>5846</v>
      </c>
      <c r="E918" t="s">
        <v>5847</v>
      </c>
      <c r="F918" t="s">
        <v>3913</v>
      </c>
      <c r="G918" t="s">
        <v>1944</v>
      </c>
      <c r="H918" t="s">
        <v>3914</v>
      </c>
      <c r="I918" t="s">
        <v>1937</v>
      </c>
    </row>
    <row r="919" spans="1:9" x14ac:dyDescent="0.2">
      <c r="A919" t="s">
        <v>1777</v>
      </c>
      <c r="B919" t="s">
        <v>5848</v>
      </c>
      <c r="C919" t="s">
        <v>5849</v>
      </c>
      <c r="D919" t="s">
        <v>5850</v>
      </c>
      <c r="E919" t="s">
        <v>5851</v>
      </c>
      <c r="F919" t="s">
        <v>3233</v>
      </c>
      <c r="G919" t="s">
        <v>2111</v>
      </c>
      <c r="H919" t="s">
        <v>5852</v>
      </c>
      <c r="I919" t="s">
        <v>1946</v>
      </c>
    </row>
    <row r="920" spans="1:9" x14ac:dyDescent="0.2">
      <c r="A920" t="s">
        <v>5853</v>
      </c>
      <c r="B920" t="s">
        <v>5854</v>
      </c>
      <c r="C920" t="s">
        <v>5855</v>
      </c>
      <c r="D920" t="s">
        <v>5856</v>
      </c>
      <c r="E920" t="s">
        <v>5857</v>
      </c>
      <c r="F920" t="s">
        <v>2708</v>
      </c>
      <c r="G920" t="s">
        <v>1936</v>
      </c>
      <c r="H920">
        <v>34615</v>
      </c>
      <c r="I920" t="s">
        <v>1946</v>
      </c>
    </row>
    <row r="921" spans="1:9" x14ac:dyDescent="0.2">
      <c r="A921" t="s">
        <v>1779</v>
      </c>
      <c r="B921" t="s">
        <v>5858</v>
      </c>
      <c r="C921" t="s">
        <v>5859</v>
      </c>
      <c r="D921" t="s">
        <v>5860</v>
      </c>
      <c r="E921" t="s">
        <v>5861</v>
      </c>
      <c r="F921" t="s">
        <v>3315</v>
      </c>
      <c r="G921" t="s">
        <v>1936</v>
      </c>
      <c r="H921">
        <v>40515</v>
      </c>
      <c r="I921" t="s">
        <v>1937</v>
      </c>
    </row>
    <row r="922" spans="1:9" x14ac:dyDescent="0.2">
      <c r="A922" t="s">
        <v>1781</v>
      </c>
      <c r="B922" t="s">
        <v>5862</v>
      </c>
      <c r="C922" t="s">
        <v>5863</v>
      </c>
      <c r="D922" t="s">
        <v>5864</v>
      </c>
      <c r="E922" t="s">
        <v>5865</v>
      </c>
      <c r="F922" t="s">
        <v>2043</v>
      </c>
      <c r="G922" t="s">
        <v>1936</v>
      </c>
      <c r="H922">
        <v>49560</v>
      </c>
      <c r="I922" t="s">
        <v>1946</v>
      </c>
    </row>
    <row r="923" spans="1:9" x14ac:dyDescent="0.2">
      <c r="A923" t="s">
        <v>1783</v>
      </c>
      <c r="B923" t="s">
        <v>5866</v>
      </c>
      <c r="C923" t="s">
        <v>5867</v>
      </c>
      <c r="D923" t="s">
        <v>5868</v>
      </c>
      <c r="E923" t="s">
        <v>5869</v>
      </c>
      <c r="F923" t="s">
        <v>2642</v>
      </c>
      <c r="G923" t="s">
        <v>1936</v>
      </c>
      <c r="H923">
        <v>50369</v>
      </c>
      <c r="I923" t="s">
        <v>1946</v>
      </c>
    </row>
    <row r="924" spans="1:9" x14ac:dyDescent="0.2">
      <c r="A924" t="s">
        <v>1785</v>
      </c>
      <c r="B924" t="s">
        <v>5870</v>
      </c>
      <c r="E924" t="s">
        <v>5871</v>
      </c>
      <c r="F924" t="s">
        <v>5102</v>
      </c>
      <c r="G924" t="s">
        <v>1936</v>
      </c>
      <c r="H924">
        <v>19810</v>
      </c>
      <c r="I924" t="s">
        <v>1937</v>
      </c>
    </row>
    <row r="925" spans="1:9" x14ac:dyDescent="0.2">
      <c r="A925" t="s">
        <v>1787</v>
      </c>
      <c r="B925" t="s">
        <v>5872</v>
      </c>
      <c r="C925" t="s">
        <v>5873</v>
      </c>
      <c r="D925" t="s">
        <v>5874</v>
      </c>
      <c r="E925" t="s">
        <v>5875</v>
      </c>
      <c r="F925" t="s">
        <v>2382</v>
      </c>
      <c r="G925" t="s">
        <v>1936</v>
      </c>
      <c r="H925">
        <v>78726</v>
      </c>
      <c r="I925" t="s">
        <v>1946</v>
      </c>
    </row>
    <row r="926" spans="1:9" x14ac:dyDescent="0.2">
      <c r="A926" t="s">
        <v>1789</v>
      </c>
      <c r="B926" t="s">
        <v>5876</v>
      </c>
      <c r="C926" t="s">
        <v>5877</v>
      </c>
      <c r="E926" t="s">
        <v>5878</v>
      </c>
      <c r="F926" t="s">
        <v>4396</v>
      </c>
      <c r="G926" t="s">
        <v>1936</v>
      </c>
      <c r="H926">
        <v>32835</v>
      </c>
      <c r="I926" t="s">
        <v>1946</v>
      </c>
    </row>
    <row r="927" spans="1:9" x14ac:dyDescent="0.2">
      <c r="A927" t="s">
        <v>5879</v>
      </c>
      <c r="B927" t="s">
        <v>5880</v>
      </c>
      <c r="D927" t="s">
        <v>5881</v>
      </c>
      <c r="E927" t="s">
        <v>5882</v>
      </c>
      <c r="F927" t="s">
        <v>2942</v>
      </c>
      <c r="G927" t="s">
        <v>1936</v>
      </c>
      <c r="H927">
        <v>91199</v>
      </c>
      <c r="I927" t="s">
        <v>1937</v>
      </c>
    </row>
    <row r="928" spans="1:9" x14ac:dyDescent="0.2">
      <c r="A928" t="s">
        <v>1792</v>
      </c>
      <c r="B928" t="s">
        <v>5883</v>
      </c>
      <c r="C928" t="s">
        <v>5884</v>
      </c>
      <c r="D928" t="s">
        <v>5885</v>
      </c>
      <c r="E928" t="s">
        <v>5886</v>
      </c>
      <c r="F928" t="s">
        <v>2181</v>
      </c>
      <c r="G928" t="s">
        <v>1936</v>
      </c>
      <c r="H928">
        <v>20238</v>
      </c>
      <c r="I928" t="s">
        <v>1937</v>
      </c>
    </row>
    <row r="929" spans="1:9" x14ac:dyDescent="0.2">
      <c r="A929" t="s">
        <v>1794</v>
      </c>
      <c r="B929" t="s">
        <v>5887</v>
      </c>
      <c r="C929" t="s">
        <v>5888</v>
      </c>
      <c r="D929" t="s">
        <v>5889</v>
      </c>
      <c r="E929" t="s">
        <v>5890</v>
      </c>
      <c r="F929" t="s">
        <v>2017</v>
      </c>
      <c r="G929" t="s">
        <v>1936</v>
      </c>
      <c r="H929">
        <v>97271</v>
      </c>
      <c r="I929" t="s">
        <v>1946</v>
      </c>
    </row>
    <row r="930" spans="1:9" x14ac:dyDescent="0.2">
      <c r="A930" t="s">
        <v>1796</v>
      </c>
      <c r="B930" t="s">
        <v>5891</v>
      </c>
      <c r="C930" t="s">
        <v>5892</v>
      </c>
      <c r="E930" t="s">
        <v>5893</v>
      </c>
      <c r="F930" t="s">
        <v>2032</v>
      </c>
      <c r="G930" t="s">
        <v>1936</v>
      </c>
      <c r="H930">
        <v>10004</v>
      </c>
      <c r="I930" t="s">
        <v>1937</v>
      </c>
    </row>
    <row r="931" spans="1:9" x14ac:dyDescent="0.2">
      <c r="A931" t="s">
        <v>1798</v>
      </c>
      <c r="B931" t="s">
        <v>5894</v>
      </c>
      <c r="C931" t="s">
        <v>5895</v>
      </c>
      <c r="D931" t="s">
        <v>5896</v>
      </c>
      <c r="E931" t="s">
        <v>5897</v>
      </c>
      <c r="F931" t="s">
        <v>2181</v>
      </c>
      <c r="G931" t="s">
        <v>1936</v>
      </c>
      <c r="H931">
        <v>20404</v>
      </c>
      <c r="I931" t="s">
        <v>1937</v>
      </c>
    </row>
    <row r="932" spans="1:9" x14ac:dyDescent="0.2">
      <c r="A932" t="s">
        <v>1800</v>
      </c>
      <c r="B932" t="s">
        <v>5898</v>
      </c>
      <c r="C932" t="s">
        <v>5899</v>
      </c>
      <c r="E932" t="s">
        <v>5900</v>
      </c>
      <c r="F932" t="s">
        <v>2181</v>
      </c>
      <c r="G932" t="s">
        <v>1936</v>
      </c>
      <c r="H932">
        <v>20067</v>
      </c>
      <c r="I932" t="s">
        <v>1937</v>
      </c>
    </row>
    <row r="933" spans="1:9" x14ac:dyDescent="0.2">
      <c r="A933" t="s">
        <v>1802</v>
      </c>
      <c r="B933" t="s">
        <v>5901</v>
      </c>
      <c r="E933" t="s">
        <v>5902</v>
      </c>
      <c r="F933" t="s">
        <v>4881</v>
      </c>
      <c r="G933" t="s">
        <v>1936</v>
      </c>
      <c r="H933">
        <v>18105</v>
      </c>
      <c r="I933" t="s">
        <v>1937</v>
      </c>
    </row>
    <row r="934" spans="1:9" x14ac:dyDescent="0.2">
      <c r="A934" t="s">
        <v>1804</v>
      </c>
      <c r="B934" t="s">
        <v>5903</v>
      </c>
      <c r="C934" t="s">
        <v>5904</v>
      </c>
      <c r="D934" t="s">
        <v>5905</v>
      </c>
      <c r="E934" t="s">
        <v>5906</v>
      </c>
      <c r="F934" t="s">
        <v>3576</v>
      </c>
      <c r="G934" t="s">
        <v>1936</v>
      </c>
      <c r="H934">
        <v>33169</v>
      </c>
      <c r="I934" t="s">
        <v>1946</v>
      </c>
    </row>
    <row r="935" spans="1:9" x14ac:dyDescent="0.2">
      <c r="A935" t="s">
        <v>1806</v>
      </c>
      <c r="B935" t="s">
        <v>5907</v>
      </c>
      <c r="D935" t="s">
        <v>5908</v>
      </c>
      <c r="E935" t="s">
        <v>5909</v>
      </c>
      <c r="F935" t="s">
        <v>2357</v>
      </c>
      <c r="G935" t="s">
        <v>1936</v>
      </c>
      <c r="H935">
        <v>73129</v>
      </c>
      <c r="I935" t="s">
        <v>1937</v>
      </c>
    </row>
    <row r="936" spans="1:9" x14ac:dyDescent="0.2">
      <c r="A936" t="s">
        <v>1808</v>
      </c>
      <c r="B936" t="s">
        <v>5910</v>
      </c>
      <c r="C936" t="s">
        <v>5911</v>
      </c>
      <c r="D936" t="s">
        <v>5912</v>
      </c>
      <c r="E936" t="s">
        <v>5913</v>
      </c>
      <c r="F936" t="s">
        <v>5708</v>
      </c>
      <c r="G936" t="s">
        <v>1936</v>
      </c>
      <c r="H936">
        <v>61105</v>
      </c>
      <c r="I936" t="s">
        <v>1946</v>
      </c>
    </row>
    <row r="937" spans="1:9" x14ac:dyDescent="0.2">
      <c r="A937" t="s">
        <v>1810</v>
      </c>
      <c r="B937" t="s">
        <v>5914</v>
      </c>
      <c r="C937" t="s">
        <v>5915</v>
      </c>
      <c r="D937" t="s">
        <v>5916</v>
      </c>
      <c r="E937" t="s">
        <v>5917</v>
      </c>
      <c r="F937" t="s">
        <v>2739</v>
      </c>
      <c r="G937" t="s">
        <v>1936</v>
      </c>
      <c r="H937">
        <v>36177</v>
      </c>
      <c r="I937" t="s">
        <v>1937</v>
      </c>
    </row>
    <row r="938" spans="1:9" x14ac:dyDescent="0.2">
      <c r="A938" t="s">
        <v>1812</v>
      </c>
      <c r="B938" t="s">
        <v>5918</v>
      </c>
      <c r="C938" t="s">
        <v>5919</v>
      </c>
      <c r="D938" t="s">
        <v>5920</v>
      </c>
      <c r="E938" t="s">
        <v>5921</v>
      </c>
      <c r="F938" t="s">
        <v>2942</v>
      </c>
      <c r="G938" t="s">
        <v>1936</v>
      </c>
      <c r="H938">
        <v>91117</v>
      </c>
      <c r="I938" t="s">
        <v>1937</v>
      </c>
    </row>
    <row r="939" spans="1:9" x14ac:dyDescent="0.2">
      <c r="A939" t="s">
        <v>5922</v>
      </c>
      <c r="B939" t="s">
        <v>5923</v>
      </c>
      <c r="C939" t="s">
        <v>5924</v>
      </c>
      <c r="D939" t="s">
        <v>5925</v>
      </c>
      <c r="E939" t="s">
        <v>5926</v>
      </c>
      <c r="F939" t="s">
        <v>2247</v>
      </c>
      <c r="G939" t="s">
        <v>1936</v>
      </c>
      <c r="H939">
        <v>60624</v>
      </c>
      <c r="I939" t="s">
        <v>1946</v>
      </c>
    </row>
    <row r="940" spans="1:9" x14ac:dyDescent="0.2">
      <c r="A940" t="s">
        <v>1814</v>
      </c>
      <c r="B940" t="s">
        <v>5927</v>
      </c>
      <c r="C940" t="s">
        <v>5928</v>
      </c>
      <c r="D940" t="s">
        <v>5929</v>
      </c>
      <c r="E940" t="s">
        <v>5930</v>
      </c>
      <c r="F940" t="s">
        <v>2022</v>
      </c>
      <c r="G940" t="s">
        <v>1936</v>
      </c>
      <c r="H940">
        <v>77293</v>
      </c>
      <c r="I940" t="s">
        <v>1937</v>
      </c>
    </row>
    <row r="941" spans="1:9" x14ac:dyDescent="0.2">
      <c r="A941" t="s">
        <v>1816</v>
      </c>
      <c r="B941" t="s">
        <v>5931</v>
      </c>
      <c r="C941" t="s">
        <v>5932</v>
      </c>
      <c r="D941" t="s">
        <v>5933</v>
      </c>
      <c r="E941" t="s">
        <v>5934</v>
      </c>
      <c r="F941" t="s">
        <v>5935</v>
      </c>
      <c r="G941" t="s">
        <v>1936</v>
      </c>
      <c r="H941">
        <v>49444</v>
      </c>
      <c r="I941" t="s">
        <v>1946</v>
      </c>
    </row>
    <row r="942" spans="1:9" x14ac:dyDescent="0.2">
      <c r="A942" t="s">
        <v>1818</v>
      </c>
      <c r="B942" t="s">
        <v>5936</v>
      </c>
      <c r="C942" t="s">
        <v>5937</v>
      </c>
      <c r="D942" t="s">
        <v>5938</v>
      </c>
      <c r="E942" t="s">
        <v>5939</v>
      </c>
      <c r="F942" t="s">
        <v>2181</v>
      </c>
      <c r="G942" t="s">
        <v>1936</v>
      </c>
      <c r="H942">
        <v>20380</v>
      </c>
      <c r="I942" t="s">
        <v>1937</v>
      </c>
    </row>
    <row r="943" spans="1:9" x14ac:dyDescent="0.2">
      <c r="A943" t="s">
        <v>1820</v>
      </c>
      <c r="B943" t="s">
        <v>5940</v>
      </c>
      <c r="C943" t="s">
        <v>5941</v>
      </c>
      <c r="D943" t="s">
        <v>5942</v>
      </c>
      <c r="E943" t="s">
        <v>5943</v>
      </c>
      <c r="F943" t="s">
        <v>5944</v>
      </c>
      <c r="G943" t="s">
        <v>1944</v>
      </c>
      <c r="H943" t="s">
        <v>5945</v>
      </c>
      <c r="I943" t="s">
        <v>1937</v>
      </c>
    </row>
    <row r="944" spans="1:9" x14ac:dyDescent="0.2">
      <c r="A944" t="s">
        <v>1822</v>
      </c>
      <c r="B944" t="s">
        <v>5946</v>
      </c>
      <c r="C944" t="s">
        <v>5947</v>
      </c>
      <c r="D944" t="s">
        <v>5948</v>
      </c>
      <c r="E944" t="s">
        <v>5949</v>
      </c>
      <c r="F944" t="s">
        <v>2748</v>
      </c>
      <c r="G944" t="s">
        <v>1936</v>
      </c>
      <c r="H944">
        <v>31205</v>
      </c>
      <c r="I944" t="s">
        <v>1946</v>
      </c>
    </row>
    <row r="945" spans="1:9" x14ac:dyDescent="0.2">
      <c r="A945" t="s">
        <v>1824</v>
      </c>
      <c r="B945" t="s">
        <v>5950</v>
      </c>
      <c r="C945" t="s">
        <v>5951</v>
      </c>
      <c r="D945" t="s">
        <v>5952</v>
      </c>
      <c r="E945" t="s">
        <v>5953</v>
      </c>
      <c r="F945" t="s">
        <v>3519</v>
      </c>
      <c r="G945" t="s">
        <v>1936</v>
      </c>
      <c r="H945">
        <v>71105</v>
      </c>
      <c r="I945" t="s">
        <v>1946</v>
      </c>
    </row>
    <row r="946" spans="1:9" x14ac:dyDescent="0.2">
      <c r="A946" t="s">
        <v>1826</v>
      </c>
      <c r="B946" t="s">
        <v>5954</v>
      </c>
      <c r="C946" t="s">
        <v>5955</v>
      </c>
      <c r="D946" t="s">
        <v>5956</v>
      </c>
      <c r="E946" t="s">
        <v>5957</v>
      </c>
      <c r="F946" t="s">
        <v>3143</v>
      </c>
      <c r="G946" t="s">
        <v>1936</v>
      </c>
      <c r="H946">
        <v>98405</v>
      </c>
      <c r="I946" t="s">
        <v>1946</v>
      </c>
    </row>
    <row r="947" spans="1:9" x14ac:dyDescent="0.2">
      <c r="A947" t="s">
        <v>1828</v>
      </c>
      <c r="B947" t="s">
        <v>5958</v>
      </c>
      <c r="D947" t="s">
        <v>5959</v>
      </c>
      <c r="E947" t="s">
        <v>5960</v>
      </c>
      <c r="F947" t="s">
        <v>2443</v>
      </c>
      <c r="G947" t="s">
        <v>1936</v>
      </c>
      <c r="H947">
        <v>79934</v>
      </c>
      <c r="I947" t="s">
        <v>1946</v>
      </c>
    </row>
    <row r="948" spans="1:9" x14ac:dyDescent="0.2">
      <c r="A948" t="s">
        <v>1830</v>
      </c>
      <c r="B948" t="s">
        <v>5961</v>
      </c>
      <c r="D948" t="s">
        <v>5962</v>
      </c>
      <c r="E948" t="s">
        <v>5963</v>
      </c>
      <c r="F948" t="s">
        <v>2167</v>
      </c>
      <c r="G948" t="s">
        <v>1936</v>
      </c>
      <c r="H948">
        <v>35263</v>
      </c>
      <c r="I948" t="s">
        <v>1946</v>
      </c>
    </row>
    <row r="949" spans="1:9" x14ac:dyDescent="0.2">
      <c r="A949" t="s">
        <v>1832</v>
      </c>
      <c r="B949" t="s">
        <v>5964</v>
      </c>
      <c r="C949" t="s">
        <v>5965</v>
      </c>
      <c r="E949" t="s">
        <v>5966</v>
      </c>
      <c r="F949" t="s">
        <v>2602</v>
      </c>
      <c r="G949" t="s">
        <v>1944</v>
      </c>
      <c r="H949" t="s">
        <v>2305</v>
      </c>
      <c r="I949" t="s">
        <v>1946</v>
      </c>
    </row>
    <row r="950" spans="1:9" x14ac:dyDescent="0.2">
      <c r="A950" t="s">
        <v>1834</v>
      </c>
      <c r="B950" t="s">
        <v>5967</v>
      </c>
      <c r="C950" t="s">
        <v>5968</v>
      </c>
      <c r="D950" t="s">
        <v>5969</v>
      </c>
      <c r="E950" t="s">
        <v>5970</v>
      </c>
      <c r="F950" t="s">
        <v>4480</v>
      </c>
      <c r="G950" t="s">
        <v>2111</v>
      </c>
      <c r="H950" t="s">
        <v>5971</v>
      </c>
      <c r="I950" t="s">
        <v>1937</v>
      </c>
    </row>
    <row r="951" spans="1:9" x14ac:dyDescent="0.2">
      <c r="A951" t="s">
        <v>1836</v>
      </c>
      <c r="B951" t="s">
        <v>5972</v>
      </c>
      <c r="C951" t="s">
        <v>5973</v>
      </c>
      <c r="D951" t="s">
        <v>5974</v>
      </c>
      <c r="E951" t="s">
        <v>5975</v>
      </c>
      <c r="F951" t="s">
        <v>5976</v>
      </c>
      <c r="G951" t="s">
        <v>1944</v>
      </c>
      <c r="H951" t="s">
        <v>5977</v>
      </c>
      <c r="I951" t="s">
        <v>1946</v>
      </c>
    </row>
    <row r="952" spans="1:9" x14ac:dyDescent="0.2">
      <c r="A952" t="s">
        <v>1838</v>
      </c>
      <c r="B952" t="s">
        <v>5978</v>
      </c>
      <c r="D952" t="s">
        <v>5979</v>
      </c>
      <c r="E952" t="s">
        <v>5980</v>
      </c>
      <c r="F952" t="s">
        <v>5102</v>
      </c>
      <c r="G952" t="s">
        <v>1936</v>
      </c>
      <c r="H952">
        <v>19810</v>
      </c>
      <c r="I952" t="s">
        <v>1937</v>
      </c>
    </row>
    <row r="953" spans="1:9" x14ac:dyDescent="0.2">
      <c r="A953" t="s">
        <v>1840</v>
      </c>
      <c r="B953" t="s">
        <v>5981</v>
      </c>
      <c r="C953" t="s">
        <v>5982</v>
      </c>
      <c r="D953" t="s">
        <v>5983</v>
      </c>
      <c r="E953" t="s">
        <v>5984</v>
      </c>
      <c r="F953" t="s">
        <v>3657</v>
      </c>
      <c r="G953" t="s">
        <v>1936</v>
      </c>
      <c r="H953">
        <v>17121</v>
      </c>
      <c r="I953" t="s">
        <v>1946</v>
      </c>
    </row>
    <row r="954" spans="1:9" x14ac:dyDescent="0.2">
      <c r="A954" t="s">
        <v>1842</v>
      </c>
      <c r="B954" t="s">
        <v>5985</v>
      </c>
      <c r="C954" t="s">
        <v>5986</v>
      </c>
      <c r="D954" t="s">
        <v>5987</v>
      </c>
      <c r="E954" t="s">
        <v>5988</v>
      </c>
      <c r="F954" t="s">
        <v>5944</v>
      </c>
      <c r="G954" t="s">
        <v>1944</v>
      </c>
      <c r="H954" t="s">
        <v>5945</v>
      </c>
      <c r="I954" t="s">
        <v>1937</v>
      </c>
    </row>
    <row r="955" spans="1:9" x14ac:dyDescent="0.2">
      <c r="A955" t="s">
        <v>5989</v>
      </c>
      <c r="B955" t="s">
        <v>5990</v>
      </c>
      <c r="C955" t="s">
        <v>5991</v>
      </c>
      <c r="D955" t="s">
        <v>5992</v>
      </c>
      <c r="E955" t="s">
        <v>5993</v>
      </c>
      <c r="F955" t="s">
        <v>2443</v>
      </c>
      <c r="G955" t="s">
        <v>1936</v>
      </c>
      <c r="H955">
        <v>79940</v>
      </c>
      <c r="I955" t="s">
        <v>1937</v>
      </c>
    </row>
    <row r="956" spans="1:9" x14ac:dyDescent="0.2">
      <c r="A956" t="s">
        <v>5994</v>
      </c>
      <c r="B956" t="s">
        <v>5995</v>
      </c>
      <c r="C956" t="s">
        <v>5996</v>
      </c>
      <c r="D956" t="s">
        <v>5997</v>
      </c>
      <c r="E956" t="s">
        <v>5998</v>
      </c>
      <c r="F956" t="s">
        <v>2008</v>
      </c>
      <c r="G956" t="s">
        <v>1936</v>
      </c>
      <c r="H956">
        <v>63136</v>
      </c>
      <c r="I956" t="s">
        <v>1937</v>
      </c>
    </row>
    <row r="957" spans="1:9" x14ac:dyDescent="0.2">
      <c r="A957" t="s">
        <v>5999</v>
      </c>
      <c r="B957" t="s">
        <v>6000</v>
      </c>
      <c r="C957" t="s">
        <v>6001</v>
      </c>
      <c r="D957" t="s">
        <v>6002</v>
      </c>
      <c r="E957" t="s">
        <v>6003</v>
      </c>
      <c r="F957" t="s">
        <v>5023</v>
      </c>
      <c r="G957" t="s">
        <v>1936</v>
      </c>
      <c r="H957">
        <v>72905</v>
      </c>
      <c r="I957" t="s">
        <v>1937</v>
      </c>
    </row>
    <row r="958" spans="1:9" x14ac:dyDescent="0.2">
      <c r="A958" t="s">
        <v>6004</v>
      </c>
      <c r="B958" t="s">
        <v>6005</v>
      </c>
      <c r="C958" t="s">
        <v>6006</v>
      </c>
      <c r="D958" t="s">
        <v>6007</v>
      </c>
      <c r="E958" t="s">
        <v>6008</v>
      </c>
      <c r="F958" t="s">
        <v>2501</v>
      </c>
      <c r="G958" t="s">
        <v>1936</v>
      </c>
      <c r="H958">
        <v>37245</v>
      </c>
      <c r="I958" t="s">
        <v>1946</v>
      </c>
    </row>
    <row r="959" spans="1:9" x14ac:dyDescent="0.2">
      <c r="A959" t="s">
        <v>6009</v>
      </c>
      <c r="B959" t="s">
        <v>6010</v>
      </c>
      <c r="C959" t="s">
        <v>6011</v>
      </c>
      <c r="D959" t="s">
        <v>6012</v>
      </c>
      <c r="E959" t="s">
        <v>6013</v>
      </c>
      <c r="F959" t="s">
        <v>2181</v>
      </c>
      <c r="G959" t="s">
        <v>1936</v>
      </c>
      <c r="H959">
        <v>20088</v>
      </c>
      <c r="I959" t="s">
        <v>1937</v>
      </c>
    </row>
    <row r="960" spans="1:9" x14ac:dyDescent="0.2">
      <c r="A960" t="s">
        <v>6014</v>
      </c>
      <c r="B960" t="s">
        <v>6015</v>
      </c>
      <c r="C960" t="s">
        <v>6016</v>
      </c>
      <c r="E960" t="s">
        <v>6017</v>
      </c>
      <c r="F960" t="s">
        <v>6018</v>
      </c>
      <c r="G960" t="s">
        <v>1936</v>
      </c>
      <c r="H960">
        <v>90305</v>
      </c>
      <c r="I960" t="s">
        <v>1937</v>
      </c>
    </row>
    <row r="961" spans="1:9" x14ac:dyDescent="0.2">
      <c r="A961" t="s">
        <v>1847</v>
      </c>
      <c r="B961" t="s">
        <v>6019</v>
      </c>
      <c r="C961" t="s">
        <v>6020</v>
      </c>
      <c r="E961" t="s">
        <v>6021</v>
      </c>
      <c r="F961" t="s">
        <v>2122</v>
      </c>
      <c r="G961" t="s">
        <v>1936</v>
      </c>
      <c r="H961">
        <v>72215</v>
      </c>
      <c r="I961" t="s">
        <v>1937</v>
      </c>
    </row>
    <row r="962" spans="1:9" x14ac:dyDescent="0.2">
      <c r="A962" t="s">
        <v>1849</v>
      </c>
      <c r="B962" t="s">
        <v>6022</v>
      </c>
      <c r="C962" t="s">
        <v>6023</v>
      </c>
      <c r="D962" t="s">
        <v>6024</v>
      </c>
      <c r="E962" t="s">
        <v>6025</v>
      </c>
      <c r="F962" t="s">
        <v>3698</v>
      </c>
      <c r="G962" t="s">
        <v>1936</v>
      </c>
      <c r="H962">
        <v>21747</v>
      </c>
      <c r="I962" t="s">
        <v>1937</v>
      </c>
    </row>
    <row r="963" spans="1:9" x14ac:dyDescent="0.2">
      <c r="A963" t="s">
        <v>1851</v>
      </c>
      <c r="B963" t="s">
        <v>6026</v>
      </c>
      <c r="D963" t="s">
        <v>6027</v>
      </c>
      <c r="E963" t="s">
        <v>6028</v>
      </c>
      <c r="F963" t="s">
        <v>2876</v>
      </c>
      <c r="G963" t="s">
        <v>1936</v>
      </c>
      <c r="H963">
        <v>12205</v>
      </c>
      <c r="I963" t="s">
        <v>1937</v>
      </c>
    </row>
    <row r="964" spans="1:9" x14ac:dyDescent="0.2">
      <c r="A964" t="s">
        <v>1853</v>
      </c>
      <c r="B964" t="s">
        <v>6029</v>
      </c>
      <c r="C964" t="s">
        <v>6030</v>
      </c>
      <c r="D964" t="s">
        <v>6031</v>
      </c>
      <c r="E964" t="s">
        <v>6032</v>
      </c>
      <c r="F964" t="s">
        <v>6033</v>
      </c>
      <c r="G964" t="s">
        <v>1944</v>
      </c>
      <c r="H964" t="s">
        <v>3189</v>
      </c>
      <c r="I964" t="s">
        <v>1937</v>
      </c>
    </row>
    <row r="965" spans="1:9" x14ac:dyDescent="0.2">
      <c r="A965" t="s">
        <v>1855</v>
      </c>
      <c r="B965" t="s">
        <v>6034</v>
      </c>
      <c r="C965" t="s">
        <v>6035</v>
      </c>
      <c r="D965" t="s">
        <v>6036</v>
      </c>
      <c r="E965" t="s">
        <v>6037</v>
      </c>
      <c r="F965" t="s">
        <v>3315</v>
      </c>
      <c r="G965" t="s">
        <v>1936</v>
      </c>
      <c r="H965">
        <v>40510</v>
      </c>
      <c r="I965" t="s">
        <v>1937</v>
      </c>
    </row>
    <row r="966" spans="1:9" x14ac:dyDescent="0.2">
      <c r="A966" t="s">
        <v>1857</v>
      </c>
      <c r="B966" t="s">
        <v>6038</v>
      </c>
      <c r="C966" t="s">
        <v>6039</v>
      </c>
      <c r="D966" t="s">
        <v>6040</v>
      </c>
      <c r="E966" t="s">
        <v>6041</v>
      </c>
      <c r="F966" t="s">
        <v>3780</v>
      </c>
      <c r="G966" t="s">
        <v>1936</v>
      </c>
      <c r="H966">
        <v>92165</v>
      </c>
      <c r="I966" t="s">
        <v>1946</v>
      </c>
    </row>
    <row r="967" spans="1:9" x14ac:dyDescent="0.2">
      <c r="A967" t="s">
        <v>1859</v>
      </c>
      <c r="B967" t="s">
        <v>6042</v>
      </c>
      <c r="C967" t="s">
        <v>6043</v>
      </c>
      <c r="E967" t="s">
        <v>6044</v>
      </c>
      <c r="F967" t="s">
        <v>1981</v>
      </c>
      <c r="G967" t="s">
        <v>1936</v>
      </c>
      <c r="H967">
        <v>90040</v>
      </c>
      <c r="I967" t="s">
        <v>1937</v>
      </c>
    </row>
    <row r="968" spans="1:9" x14ac:dyDescent="0.2">
      <c r="A968" t="s">
        <v>1861</v>
      </c>
      <c r="B968" t="s">
        <v>6045</v>
      </c>
      <c r="C968" t="s">
        <v>6046</v>
      </c>
      <c r="D968" t="s">
        <v>6047</v>
      </c>
      <c r="E968" t="s">
        <v>6048</v>
      </c>
      <c r="F968" t="s">
        <v>2771</v>
      </c>
      <c r="G968" t="s">
        <v>1936</v>
      </c>
      <c r="H968">
        <v>11210</v>
      </c>
      <c r="I968" t="s">
        <v>1937</v>
      </c>
    </row>
    <row r="969" spans="1:9" x14ac:dyDescent="0.2">
      <c r="A969" t="s">
        <v>1863</v>
      </c>
      <c r="B969" t="s">
        <v>6049</v>
      </c>
      <c r="C969" t="s">
        <v>6050</v>
      </c>
      <c r="D969" t="s">
        <v>6051</v>
      </c>
      <c r="E969" t="s">
        <v>6052</v>
      </c>
      <c r="F969" t="s">
        <v>6053</v>
      </c>
      <c r="G969" t="s">
        <v>1944</v>
      </c>
      <c r="H969" t="s">
        <v>2078</v>
      </c>
      <c r="I969" t="s">
        <v>1937</v>
      </c>
    </row>
    <row r="970" spans="1:9" x14ac:dyDescent="0.2">
      <c r="A970" t="s">
        <v>1865</v>
      </c>
      <c r="B970" t="s">
        <v>6054</v>
      </c>
      <c r="C970" t="s">
        <v>6055</v>
      </c>
      <c r="D970" t="s">
        <v>6056</v>
      </c>
      <c r="E970" t="s">
        <v>6057</v>
      </c>
      <c r="F970" t="s">
        <v>6058</v>
      </c>
      <c r="G970" t="s">
        <v>1936</v>
      </c>
      <c r="H970">
        <v>32627</v>
      </c>
      <c r="I970" t="s">
        <v>1946</v>
      </c>
    </row>
    <row r="971" spans="1:9" x14ac:dyDescent="0.2">
      <c r="A971" t="s">
        <v>1867</v>
      </c>
      <c r="B971" t="s">
        <v>6059</v>
      </c>
      <c r="C971" t="s">
        <v>6060</v>
      </c>
      <c r="D971" t="s">
        <v>6061</v>
      </c>
      <c r="E971" t="s">
        <v>6062</v>
      </c>
      <c r="F971" t="s">
        <v>2708</v>
      </c>
      <c r="G971" t="s">
        <v>1936</v>
      </c>
      <c r="H971">
        <v>34620</v>
      </c>
      <c r="I971" t="s">
        <v>1937</v>
      </c>
    </row>
    <row r="972" spans="1:9" x14ac:dyDescent="0.2">
      <c r="A972" t="s">
        <v>1869</v>
      </c>
      <c r="B972" t="s">
        <v>6063</v>
      </c>
      <c r="D972" t="s">
        <v>6064</v>
      </c>
      <c r="E972" t="s">
        <v>6065</v>
      </c>
      <c r="F972" t="s">
        <v>4407</v>
      </c>
      <c r="G972" t="s">
        <v>1936</v>
      </c>
      <c r="H972">
        <v>79165</v>
      </c>
      <c r="I972" t="s">
        <v>1946</v>
      </c>
    </row>
    <row r="973" spans="1:9" x14ac:dyDescent="0.2">
      <c r="A973" t="s">
        <v>1871</v>
      </c>
      <c r="B973" t="s">
        <v>6066</v>
      </c>
      <c r="C973" t="s">
        <v>6067</v>
      </c>
      <c r="D973" t="s">
        <v>6068</v>
      </c>
      <c r="E973" t="s">
        <v>6069</v>
      </c>
      <c r="F973" t="s">
        <v>2261</v>
      </c>
      <c r="G973" t="s">
        <v>1936</v>
      </c>
      <c r="H973">
        <v>76121</v>
      </c>
      <c r="I973" t="s">
        <v>1946</v>
      </c>
    </row>
    <row r="974" spans="1:9" x14ac:dyDescent="0.2">
      <c r="A974" t="s">
        <v>1873</v>
      </c>
      <c r="B974" t="s">
        <v>6070</v>
      </c>
      <c r="D974" t="s">
        <v>6071</v>
      </c>
      <c r="E974" t="s">
        <v>6072</v>
      </c>
      <c r="F974" t="s">
        <v>5085</v>
      </c>
      <c r="G974" t="s">
        <v>1944</v>
      </c>
      <c r="H974" t="s">
        <v>5086</v>
      </c>
      <c r="I974" t="s">
        <v>1937</v>
      </c>
    </row>
    <row r="975" spans="1:9" x14ac:dyDescent="0.2">
      <c r="A975" t="s">
        <v>1875</v>
      </c>
      <c r="B975" t="s">
        <v>6073</v>
      </c>
      <c r="C975" t="s">
        <v>6074</v>
      </c>
      <c r="D975" t="s">
        <v>6075</v>
      </c>
      <c r="E975" t="s">
        <v>6076</v>
      </c>
      <c r="F975" t="s">
        <v>2220</v>
      </c>
      <c r="G975" t="s">
        <v>1936</v>
      </c>
      <c r="H975">
        <v>32575</v>
      </c>
      <c r="I975" t="s">
        <v>1946</v>
      </c>
    </row>
    <row r="976" spans="1:9" x14ac:dyDescent="0.2">
      <c r="A976" t="s">
        <v>1877</v>
      </c>
      <c r="B976" t="s">
        <v>6077</v>
      </c>
      <c r="C976" t="s">
        <v>6078</v>
      </c>
      <c r="D976" t="s">
        <v>6079</v>
      </c>
      <c r="E976" t="s">
        <v>6080</v>
      </c>
      <c r="F976" t="s">
        <v>3143</v>
      </c>
      <c r="G976" t="s">
        <v>1936</v>
      </c>
      <c r="H976">
        <v>98405</v>
      </c>
      <c r="I976" t="s">
        <v>1937</v>
      </c>
    </row>
    <row r="977" spans="1:9" x14ac:dyDescent="0.2">
      <c r="A977" t="s">
        <v>1879</v>
      </c>
      <c r="B977" t="s">
        <v>6081</v>
      </c>
      <c r="C977" t="s">
        <v>6082</v>
      </c>
      <c r="D977" t="s">
        <v>6083</v>
      </c>
      <c r="E977" t="s">
        <v>6084</v>
      </c>
      <c r="F977" t="s">
        <v>6085</v>
      </c>
      <c r="G977" t="s">
        <v>1944</v>
      </c>
      <c r="H977" t="s">
        <v>3178</v>
      </c>
      <c r="I977" t="s">
        <v>1937</v>
      </c>
    </row>
    <row r="978" spans="1:9" x14ac:dyDescent="0.2">
      <c r="A978" t="s">
        <v>1881</v>
      </c>
      <c r="B978" t="s">
        <v>6086</v>
      </c>
      <c r="C978" t="s">
        <v>6087</v>
      </c>
      <c r="D978" t="s">
        <v>6088</v>
      </c>
      <c r="E978" t="s">
        <v>6089</v>
      </c>
      <c r="F978" t="s">
        <v>2233</v>
      </c>
      <c r="G978" t="s">
        <v>1936</v>
      </c>
      <c r="H978">
        <v>46896</v>
      </c>
      <c r="I978" t="s">
        <v>1937</v>
      </c>
    </row>
    <row r="979" spans="1:9" x14ac:dyDescent="0.2">
      <c r="A979" t="s">
        <v>1883</v>
      </c>
      <c r="B979" t="s">
        <v>6090</v>
      </c>
      <c r="C979" t="s">
        <v>6091</v>
      </c>
      <c r="D979" t="s">
        <v>6092</v>
      </c>
      <c r="E979" t="s">
        <v>6093</v>
      </c>
      <c r="F979" t="s">
        <v>4407</v>
      </c>
      <c r="G979" t="s">
        <v>1936</v>
      </c>
      <c r="H979">
        <v>79105</v>
      </c>
      <c r="I979" t="s">
        <v>1946</v>
      </c>
    </row>
    <row r="980" spans="1:9" x14ac:dyDescent="0.2">
      <c r="A980" t="s">
        <v>6094</v>
      </c>
      <c r="B980" t="s">
        <v>6095</v>
      </c>
      <c r="C980" t="s">
        <v>6096</v>
      </c>
      <c r="D980" t="s">
        <v>6097</v>
      </c>
      <c r="E980" t="s">
        <v>6098</v>
      </c>
      <c r="F980" t="s">
        <v>2181</v>
      </c>
      <c r="G980" t="s">
        <v>1936</v>
      </c>
      <c r="H980">
        <v>20436</v>
      </c>
      <c r="I980" t="s">
        <v>1937</v>
      </c>
    </row>
    <row r="981" spans="1:9" x14ac:dyDescent="0.2">
      <c r="A981" t="s">
        <v>1886</v>
      </c>
      <c r="B981" t="s">
        <v>6099</v>
      </c>
      <c r="D981" t="s">
        <v>6100</v>
      </c>
      <c r="E981" t="s">
        <v>6101</v>
      </c>
      <c r="F981" t="s">
        <v>6102</v>
      </c>
      <c r="G981" t="s">
        <v>1936</v>
      </c>
      <c r="H981">
        <v>20910</v>
      </c>
      <c r="I981" t="s">
        <v>1946</v>
      </c>
    </row>
    <row r="982" spans="1:9" x14ac:dyDescent="0.2">
      <c r="A982" t="s">
        <v>1888</v>
      </c>
      <c r="B982" t="s">
        <v>6103</v>
      </c>
      <c r="D982" t="s">
        <v>6104</v>
      </c>
      <c r="E982" t="s">
        <v>6105</v>
      </c>
      <c r="F982" t="s">
        <v>3818</v>
      </c>
      <c r="G982" t="s">
        <v>1936</v>
      </c>
      <c r="H982">
        <v>53726</v>
      </c>
      <c r="I982" t="s">
        <v>1937</v>
      </c>
    </row>
    <row r="983" spans="1:9" x14ac:dyDescent="0.2">
      <c r="A983" t="s">
        <v>1890</v>
      </c>
      <c r="B983" t="s">
        <v>6106</v>
      </c>
      <c r="C983" t="s">
        <v>6107</v>
      </c>
      <c r="D983" t="s">
        <v>6108</v>
      </c>
      <c r="E983" t="s">
        <v>6109</v>
      </c>
      <c r="F983" t="s">
        <v>6110</v>
      </c>
      <c r="G983" t="s">
        <v>1936</v>
      </c>
      <c r="H983">
        <v>77305</v>
      </c>
      <c r="I983" t="s">
        <v>1937</v>
      </c>
    </row>
    <row r="984" spans="1:9" x14ac:dyDescent="0.2">
      <c r="A984" t="s">
        <v>1892</v>
      </c>
      <c r="B984" t="s">
        <v>6111</v>
      </c>
      <c r="C984" t="s">
        <v>6112</v>
      </c>
      <c r="D984" t="s">
        <v>6113</v>
      </c>
      <c r="E984" t="s">
        <v>6114</v>
      </c>
      <c r="F984" t="s">
        <v>3174</v>
      </c>
      <c r="G984" t="s">
        <v>1936</v>
      </c>
      <c r="H984">
        <v>76205</v>
      </c>
      <c r="I984" t="s">
        <v>1937</v>
      </c>
    </row>
    <row r="985" spans="1:9" x14ac:dyDescent="0.2">
      <c r="A985" t="s">
        <v>1894</v>
      </c>
      <c r="B985" t="s">
        <v>6115</v>
      </c>
      <c r="C985" t="s">
        <v>6116</v>
      </c>
      <c r="D985" t="s">
        <v>6117</v>
      </c>
      <c r="E985" t="s">
        <v>6118</v>
      </c>
      <c r="F985" t="s">
        <v>2282</v>
      </c>
      <c r="G985" t="s">
        <v>1936</v>
      </c>
      <c r="H985">
        <v>43231</v>
      </c>
      <c r="I985" t="s">
        <v>1937</v>
      </c>
    </row>
    <row r="986" spans="1:9" x14ac:dyDescent="0.2">
      <c r="A986" t="s">
        <v>1896</v>
      </c>
      <c r="B986" t="s">
        <v>6119</v>
      </c>
      <c r="C986" t="s">
        <v>6120</v>
      </c>
      <c r="E986" t="s">
        <v>6121</v>
      </c>
      <c r="F986" t="s">
        <v>6122</v>
      </c>
      <c r="G986" t="s">
        <v>1944</v>
      </c>
      <c r="H986" t="s">
        <v>3258</v>
      </c>
      <c r="I986" t="s">
        <v>1937</v>
      </c>
    </row>
    <row r="987" spans="1:9" x14ac:dyDescent="0.2">
      <c r="A987" t="s">
        <v>1898</v>
      </c>
      <c r="B987" t="s">
        <v>6123</v>
      </c>
      <c r="C987" t="s">
        <v>6124</v>
      </c>
      <c r="D987" t="s">
        <v>6125</v>
      </c>
      <c r="E987" t="s">
        <v>6126</v>
      </c>
      <c r="F987" t="s">
        <v>2088</v>
      </c>
      <c r="G987" t="s">
        <v>1936</v>
      </c>
      <c r="H987">
        <v>80045</v>
      </c>
      <c r="I987" t="s">
        <v>1946</v>
      </c>
    </row>
    <row r="988" spans="1:9" x14ac:dyDescent="0.2">
      <c r="A988" t="s">
        <v>1900</v>
      </c>
      <c r="B988" t="s">
        <v>6127</v>
      </c>
      <c r="C988" t="s">
        <v>6128</v>
      </c>
      <c r="D988" t="s">
        <v>6129</v>
      </c>
      <c r="E988" t="s">
        <v>6130</v>
      </c>
      <c r="F988" t="s">
        <v>6131</v>
      </c>
      <c r="G988" t="s">
        <v>1936</v>
      </c>
      <c r="H988">
        <v>32128</v>
      </c>
      <c r="I988" t="s">
        <v>1946</v>
      </c>
    </row>
    <row r="989" spans="1:9" x14ac:dyDescent="0.2">
      <c r="A989" t="s">
        <v>1902</v>
      </c>
      <c r="B989" t="s">
        <v>6132</v>
      </c>
      <c r="C989" t="s">
        <v>6133</v>
      </c>
      <c r="D989" t="s">
        <v>6134</v>
      </c>
      <c r="E989" t="s">
        <v>6135</v>
      </c>
      <c r="F989" t="s">
        <v>4079</v>
      </c>
      <c r="G989" t="s">
        <v>2111</v>
      </c>
      <c r="H989" t="s">
        <v>2388</v>
      </c>
      <c r="I989" t="s">
        <v>1937</v>
      </c>
    </row>
    <row r="990" spans="1:9" x14ac:dyDescent="0.2">
      <c r="A990" t="s">
        <v>1904</v>
      </c>
      <c r="B990" t="s">
        <v>6136</v>
      </c>
      <c r="D990" t="s">
        <v>6137</v>
      </c>
      <c r="E990" t="s">
        <v>6138</v>
      </c>
      <c r="F990" t="s">
        <v>6139</v>
      </c>
      <c r="G990" t="s">
        <v>2111</v>
      </c>
      <c r="H990" t="s">
        <v>6140</v>
      </c>
      <c r="I990" t="s">
        <v>1937</v>
      </c>
    </row>
    <row r="991" spans="1:9" x14ac:dyDescent="0.2">
      <c r="A991" t="s">
        <v>1906</v>
      </c>
      <c r="B991" t="s">
        <v>6141</v>
      </c>
      <c r="D991" t="s">
        <v>6142</v>
      </c>
      <c r="E991" t="s">
        <v>6143</v>
      </c>
      <c r="F991" t="s">
        <v>2008</v>
      </c>
      <c r="G991" t="s">
        <v>1936</v>
      </c>
      <c r="H991">
        <v>63131</v>
      </c>
      <c r="I991" t="s">
        <v>1937</v>
      </c>
    </row>
    <row r="992" spans="1:9" x14ac:dyDescent="0.2">
      <c r="A992" t="s">
        <v>6144</v>
      </c>
      <c r="B992" t="s">
        <v>6145</v>
      </c>
      <c r="C992" t="s">
        <v>6146</v>
      </c>
      <c r="D992" t="s">
        <v>6147</v>
      </c>
      <c r="E992" t="s">
        <v>6148</v>
      </c>
      <c r="F992" t="s">
        <v>6149</v>
      </c>
      <c r="G992" t="s">
        <v>1936</v>
      </c>
      <c r="H992">
        <v>92056</v>
      </c>
      <c r="I992" t="s">
        <v>1946</v>
      </c>
    </row>
    <row r="993" spans="1:9" x14ac:dyDescent="0.2">
      <c r="A993" t="s">
        <v>6150</v>
      </c>
      <c r="B993" t="s">
        <v>6151</v>
      </c>
      <c r="D993" t="s">
        <v>6152</v>
      </c>
      <c r="E993" t="s">
        <v>6153</v>
      </c>
      <c r="F993" t="s">
        <v>2673</v>
      </c>
      <c r="G993" t="s">
        <v>1936</v>
      </c>
      <c r="H993">
        <v>37416</v>
      </c>
      <c r="I993" t="s">
        <v>1937</v>
      </c>
    </row>
    <row r="994" spans="1:9" x14ac:dyDescent="0.2">
      <c r="A994" t="s">
        <v>1910</v>
      </c>
      <c r="B994" t="s">
        <v>6154</v>
      </c>
      <c r="D994" t="s">
        <v>6155</v>
      </c>
      <c r="E994" t="s">
        <v>6156</v>
      </c>
      <c r="F994" t="s">
        <v>3962</v>
      </c>
      <c r="G994" t="s">
        <v>1944</v>
      </c>
      <c r="H994" t="s">
        <v>2766</v>
      </c>
      <c r="I994" t="s">
        <v>1946</v>
      </c>
    </row>
    <row r="995" spans="1:9" x14ac:dyDescent="0.2">
      <c r="A995" t="s">
        <v>1912</v>
      </c>
      <c r="B995" t="s">
        <v>6157</v>
      </c>
      <c r="D995" t="s">
        <v>6158</v>
      </c>
      <c r="E995" t="s">
        <v>6159</v>
      </c>
      <c r="F995" t="s">
        <v>2012</v>
      </c>
      <c r="G995" t="s">
        <v>1936</v>
      </c>
      <c r="H995">
        <v>19125</v>
      </c>
      <c r="I995" t="s">
        <v>1946</v>
      </c>
    </row>
    <row r="996" spans="1:9" x14ac:dyDescent="0.2">
      <c r="A996" t="s">
        <v>1914</v>
      </c>
      <c r="B996" t="s">
        <v>6160</v>
      </c>
      <c r="D996" t="s">
        <v>6161</v>
      </c>
      <c r="E996" t="s">
        <v>6162</v>
      </c>
      <c r="F996" t="s">
        <v>3907</v>
      </c>
      <c r="G996" t="s">
        <v>1944</v>
      </c>
      <c r="H996" t="s">
        <v>3908</v>
      </c>
      <c r="I996" t="s">
        <v>1946</v>
      </c>
    </row>
    <row r="997" spans="1:9" x14ac:dyDescent="0.2">
      <c r="A997" t="s">
        <v>1916</v>
      </c>
      <c r="B997" t="s">
        <v>6163</v>
      </c>
      <c r="C997" t="s">
        <v>6164</v>
      </c>
      <c r="D997" t="s">
        <v>6165</v>
      </c>
      <c r="E997" t="s">
        <v>6166</v>
      </c>
      <c r="F997" t="s">
        <v>2320</v>
      </c>
      <c r="G997" t="s">
        <v>1936</v>
      </c>
      <c r="H997">
        <v>75210</v>
      </c>
      <c r="I997" t="s">
        <v>1946</v>
      </c>
    </row>
    <row r="998" spans="1:9" x14ac:dyDescent="0.2">
      <c r="A998" t="s">
        <v>1908</v>
      </c>
      <c r="B998" t="s">
        <v>6167</v>
      </c>
      <c r="D998" t="s">
        <v>6168</v>
      </c>
      <c r="E998" t="s">
        <v>6169</v>
      </c>
      <c r="F998" t="s">
        <v>5023</v>
      </c>
      <c r="G998" t="s">
        <v>1936</v>
      </c>
      <c r="H998">
        <v>72905</v>
      </c>
      <c r="I998" t="s">
        <v>1946</v>
      </c>
    </row>
    <row r="999" spans="1:9" x14ac:dyDescent="0.2">
      <c r="A999" t="s">
        <v>6170</v>
      </c>
      <c r="B999" t="s">
        <v>6171</v>
      </c>
      <c r="D999" t="s">
        <v>6172</v>
      </c>
      <c r="E999" t="s">
        <v>6173</v>
      </c>
      <c r="F999" t="s">
        <v>2335</v>
      </c>
      <c r="G999" t="s">
        <v>1936</v>
      </c>
      <c r="H999">
        <v>80920</v>
      </c>
      <c r="I999" t="s">
        <v>1937</v>
      </c>
    </row>
    <row r="1000" spans="1:9" x14ac:dyDescent="0.2">
      <c r="A1000" t="s">
        <v>1920</v>
      </c>
      <c r="B1000" t="s">
        <v>6174</v>
      </c>
      <c r="C1000" t="s">
        <v>6175</v>
      </c>
      <c r="D1000" t="s">
        <v>6176</v>
      </c>
      <c r="E1000" t="s">
        <v>6177</v>
      </c>
      <c r="F1000" t="s">
        <v>2753</v>
      </c>
      <c r="G1000" t="s">
        <v>1936</v>
      </c>
      <c r="H1000">
        <v>90610</v>
      </c>
      <c r="I1000" t="s">
        <v>1946</v>
      </c>
    </row>
    <row r="1001" spans="1:9" x14ac:dyDescent="0.2">
      <c r="A1001" t="s">
        <v>1922</v>
      </c>
      <c r="B1001" t="s">
        <v>6178</v>
      </c>
      <c r="D1001" t="s">
        <v>6179</v>
      </c>
      <c r="E1001" t="s">
        <v>6180</v>
      </c>
      <c r="F1001" t="s">
        <v>4480</v>
      </c>
      <c r="G1001" t="s">
        <v>2111</v>
      </c>
      <c r="H1001" t="s">
        <v>6181</v>
      </c>
      <c r="I1001" t="s">
        <v>1937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0DBCB-54B2-D64A-A1DC-0F9A9B8364D7}">
  <sheetPr>
    <tabColor theme="5" tint="0.59999389629810485"/>
  </sheetPr>
  <dimension ref="A1:AG52"/>
  <sheetViews>
    <sheetView showGridLines="0" zoomScaleNormal="389" workbookViewId="0">
      <selection activeCell="B2" sqref="B2:H5"/>
    </sheetView>
  </sheetViews>
  <sheetFormatPr baseColWidth="10" defaultRowHeight="16" x14ac:dyDescent="0.2"/>
  <cols>
    <col min="1" max="1" width="3.83203125" customWidth="1"/>
    <col min="2" max="3" width="15.83203125" customWidth="1"/>
    <col min="4" max="4" width="3.83203125" customWidth="1"/>
    <col min="5" max="6" width="15.83203125" customWidth="1"/>
    <col min="7" max="7" width="3.83203125" customWidth="1"/>
    <col min="8" max="8" width="15.83203125" customWidth="1"/>
    <col min="9" max="9" width="18" customWidth="1"/>
    <col min="10" max="10" width="15.1640625" customWidth="1"/>
    <col min="11" max="11" width="3.83203125" customWidth="1"/>
    <col min="12" max="12" width="13" customWidth="1"/>
    <col min="13" max="13" width="12.6640625" bestFit="1" customWidth="1"/>
    <col min="14" max="14" width="13.83203125" customWidth="1"/>
    <col min="15" max="15" width="15.33203125" customWidth="1"/>
    <col min="16" max="16" width="13" customWidth="1"/>
    <col min="17" max="17" width="13.6640625" customWidth="1"/>
    <col min="18" max="18" width="13" bestFit="1" customWidth="1"/>
    <col min="19" max="19" width="9.33203125" customWidth="1"/>
    <col min="20" max="20" width="3.83203125" customWidth="1"/>
    <col min="21" max="21" width="15.83203125" customWidth="1"/>
    <col min="27" max="27" width="5.1640625" customWidth="1"/>
  </cols>
  <sheetData>
    <row r="1" spans="1:33" x14ac:dyDescent="0.2">
      <c r="A1" s="42"/>
      <c r="B1" s="43" t="s">
        <v>6234</v>
      </c>
      <c r="C1" s="43"/>
      <c r="D1" s="43"/>
      <c r="E1" s="43"/>
      <c r="F1" s="43"/>
      <c r="G1" s="43"/>
      <c r="H1" s="43"/>
      <c r="I1" s="43"/>
      <c r="J1" s="43"/>
      <c r="K1" s="43"/>
      <c r="L1" s="44" t="s">
        <v>6230</v>
      </c>
      <c r="M1" s="45"/>
      <c r="N1" s="43"/>
      <c r="O1" s="46" t="s">
        <v>6231</v>
      </c>
      <c r="P1" s="46"/>
      <c r="Q1" s="43"/>
      <c r="R1" s="46" t="s">
        <v>6232</v>
      </c>
      <c r="S1" s="46"/>
      <c r="T1" s="43"/>
      <c r="U1" s="43"/>
      <c r="V1" s="43"/>
      <c r="W1" s="43"/>
      <c r="X1" s="43"/>
      <c r="Y1" s="43"/>
      <c r="Z1" s="43"/>
      <c r="AA1" s="47"/>
      <c r="AB1" s="35"/>
      <c r="AC1" s="35"/>
      <c r="AD1" s="35"/>
      <c r="AE1" s="35"/>
      <c r="AF1" s="35"/>
      <c r="AG1" s="35"/>
    </row>
    <row r="2" spans="1:33" ht="16" customHeight="1" x14ac:dyDescent="0.2">
      <c r="A2" s="48"/>
      <c r="B2" s="49" t="s">
        <v>6233</v>
      </c>
      <c r="C2" s="49"/>
      <c r="D2" s="49"/>
      <c r="E2" s="49"/>
      <c r="F2" s="49"/>
      <c r="G2" s="49"/>
      <c r="H2" s="49"/>
      <c r="I2" s="50"/>
      <c r="J2" s="50"/>
      <c r="K2" s="50"/>
      <c r="L2" s="51"/>
      <c r="M2" s="51"/>
      <c r="N2" s="50"/>
      <c r="O2" s="52"/>
      <c r="P2" s="52"/>
      <c r="Q2" s="50"/>
      <c r="R2" s="52"/>
      <c r="S2" s="52"/>
      <c r="T2" s="50"/>
      <c r="U2" s="50"/>
      <c r="V2" s="50"/>
      <c r="W2" s="50"/>
      <c r="X2" s="50"/>
      <c r="Y2" s="50"/>
      <c r="Z2" s="50"/>
      <c r="AA2" s="53"/>
      <c r="AB2" s="35"/>
      <c r="AC2" s="35"/>
      <c r="AD2" s="35"/>
      <c r="AE2" s="35"/>
      <c r="AF2" s="35"/>
      <c r="AG2" s="35"/>
    </row>
    <row r="3" spans="1:33" ht="19" customHeight="1" x14ac:dyDescent="0.2">
      <c r="A3" s="48"/>
      <c r="B3" s="49"/>
      <c r="C3" s="49"/>
      <c r="D3" s="49"/>
      <c r="E3" s="49"/>
      <c r="F3" s="49"/>
      <c r="G3" s="49"/>
      <c r="H3" s="49"/>
      <c r="I3" s="50"/>
      <c r="J3" s="50"/>
      <c r="K3" s="50"/>
      <c r="L3" s="54">
        <f>'Pivot Tables'!$N$4</f>
        <v>45134.254999999997</v>
      </c>
      <c r="M3" s="54"/>
      <c r="N3" s="55"/>
      <c r="O3" s="56">
        <f>'Pivot Tables'!$R$4</f>
        <v>913</v>
      </c>
      <c r="P3" s="56"/>
      <c r="Q3" s="55"/>
      <c r="R3" s="57">
        <f>'Pivot Tables'!$U$4</f>
        <v>957</v>
      </c>
      <c r="S3" s="57"/>
      <c r="T3" s="57"/>
      <c r="U3" s="50"/>
      <c r="V3" s="50"/>
      <c r="W3" s="50"/>
      <c r="X3" s="50"/>
      <c r="Y3" s="50"/>
      <c r="Z3" s="50"/>
      <c r="AA3" s="53"/>
      <c r="AB3" s="35"/>
      <c r="AC3" s="35"/>
      <c r="AD3" s="35"/>
      <c r="AE3" s="35"/>
      <c r="AF3" s="35"/>
      <c r="AG3" s="35"/>
    </row>
    <row r="4" spans="1:33" ht="16" customHeight="1" x14ac:dyDescent="0.2">
      <c r="A4" s="48"/>
      <c r="B4" s="49"/>
      <c r="C4" s="49"/>
      <c r="D4" s="49"/>
      <c r="E4" s="49"/>
      <c r="F4" s="49"/>
      <c r="G4" s="49"/>
      <c r="H4" s="49"/>
      <c r="I4" s="50"/>
      <c r="J4" s="50"/>
      <c r="K4" s="50"/>
      <c r="L4" s="54"/>
      <c r="M4" s="54"/>
      <c r="N4" s="55"/>
      <c r="O4" s="56"/>
      <c r="P4" s="56"/>
      <c r="Q4" s="55"/>
      <c r="R4" s="57"/>
      <c r="S4" s="57"/>
      <c r="T4" s="57"/>
      <c r="U4" s="50"/>
      <c r="V4" s="50"/>
      <c r="W4" s="50"/>
      <c r="X4" s="50"/>
      <c r="Y4" s="50"/>
      <c r="Z4" s="50"/>
      <c r="AA4" s="53"/>
      <c r="AB4" s="35"/>
      <c r="AC4" s="35"/>
      <c r="AD4" s="35"/>
      <c r="AE4" s="35"/>
      <c r="AF4" s="35"/>
      <c r="AG4" s="35"/>
    </row>
    <row r="5" spans="1:33" ht="16" customHeight="1" x14ac:dyDescent="0.2">
      <c r="A5" s="48"/>
      <c r="B5" s="49"/>
      <c r="C5" s="49"/>
      <c r="D5" s="49"/>
      <c r="E5" s="49"/>
      <c r="F5" s="49"/>
      <c r="G5" s="49"/>
      <c r="H5" s="49"/>
      <c r="I5" s="50"/>
      <c r="J5" s="50"/>
      <c r="K5" s="50"/>
      <c r="L5" s="54"/>
      <c r="M5" s="54"/>
      <c r="N5" s="55"/>
      <c r="O5" s="56"/>
      <c r="P5" s="56"/>
      <c r="Q5" s="55"/>
      <c r="R5" s="57"/>
      <c r="S5" s="57"/>
      <c r="T5" s="57"/>
      <c r="U5" s="50"/>
      <c r="V5" s="50"/>
      <c r="W5" s="50"/>
      <c r="X5" s="50"/>
      <c r="Y5" s="50"/>
      <c r="Z5" s="50"/>
      <c r="AA5" s="53"/>
      <c r="AB5" s="35"/>
      <c r="AC5" s="35"/>
      <c r="AD5" s="35"/>
      <c r="AE5" s="35"/>
      <c r="AF5" s="35"/>
      <c r="AG5" s="35"/>
    </row>
    <row r="6" spans="1:33" ht="16" customHeight="1" x14ac:dyDescent="0.2">
      <c r="A6" s="48"/>
      <c r="B6" s="50"/>
      <c r="C6" s="50"/>
      <c r="D6" s="50"/>
      <c r="E6" s="50"/>
      <c r="F6" s="50"/>
      <c r="G6" s="50"/>
      <c r="H6" s="50"/>
      <c r="I6" s="50"/>
      <c r="J6" s="50"/>
      <c r="K6" s="50"/>
      <c r="L6" s="58"/>
      <c r="M6" s="58"/>
      <c r="N6" s="55"/>
      <c r="O6" s="59"/>
      <c r="P6" s="59"/>
      <c r="Q6" s="55"/>
      <c r="R6" s="60"/>
      <c r="S6" s="60"/>
      <c r="T6" s="57"/>
      <c r="U6" s="50"/>
      <c r="V6" s="50"/>
      <c r="W6" s="50"/>
      <c r="X6" s="50"/>
      <c r="Y6" s="50"/>
      <c r="Z6" s="50"/>
      <c r="AA6" s="53"/>
      <c r="AB6" s="35"/>
      <c r="AC6" s="35"/>
      <c r="AD6" s="35"/>
      <c r="AE6" s="35"/>
      <c r="AF6" s="35"/>
      <c r="AG6" s="35"/>
    </row>
    <row r="7" spans="1:33" s="33" customFormat="1" x14ac:dyDescent="0.2">
      <c r="A7" s="61"/>
      <c r="B7" s="62"/>
      <c r="C7" s="62"/>
      <c r="D7" s="62"/>
      <c r="E7" s="62"/>
      <c r="F7" s="62"/>
      <c r="G7" s="62"/>
      <c r="H7" s="62"/>
      <c r="I7" s="62"/>
      <c r="J7" s="62"/>
      <c r="K7" s="62"/>
      <c r="L7" s="62"/>
      <c r="M7" s="62"/>
      <c r="N7" s="62"/>
      <c r="O7" s="62"/>
      <c r="P7" s="62"/>
      <c r="Q7" s="62"/>
      <c r="R7" s="62"/>
      <c r="S7" s="62"/>
      <c r="T7" s="62"/>
      <c r="U7" s="62"/>
      <c r="V7" s="62"/>
      <c r="W7" s="62"/>
      <c r="X7" s="62"/>
      <c r="Y7" s="62"/>
      <c r="Z7" s="62"/>
      <c r="AA7" s="63"/>
    </row>
    <row r="8" spans="1:33" s="33" customFormat="1" ht="28" customHeight="1" x14ac:dyDescent="0.2">
      <c r="A8" s="61"/>
      <c r="B8" s="62"/>
      <c r="C8" s="62"/>
      <c r="D8" s="62"/>
      <c r="E8" s="62"/>
      <c r="F8" s="62"/>
      <c r="G8" s="62"/>
      <c r="H8" s="62"/>
      <c r="I8" s="62"/>
      <c r="J8" s="62"/>
      <c r="K8" s="62"/>
      <c r="L8" s="64" t="s">
        <v>6235</v>
      </c>
      <c r="M8" s="64"/>
      <c r="N8" s="64"/>
      <c r="O8" s="65"/>
      <c r="P8" s="65"/>
      <c r="Q8" s="65"/>
      <c r="R8" s="65"/>
      <c r="S8" s="65"/>
      <c r="T8" s="66"/>
      <c r="U8" s="67" t="s">
        <v>6236</v>
      </c>
      <c r="V8" s="68"/>
      <c r="W8" s="65"/>
      <c r="X8" s="65"/>
      <c r="Y8" s="65"/>
      <c r="Z8" s="65"/>
      <c r="AA8" s="69"/>
    </row>
    <row r="9" spans="1:33" s="33" customFormat="1" ht="16" customHeight="1" x14ac:dyDescent="0.3">
      <c r="A9" s="61"/>
      <c r="B9" s="62"/>
      <c r="C9" s="62"/>
      <c r="D9" s="62"/>
      <c r="E9" s="62"/>
      <c r="F9" s="62"/>
      <c r="G9" s="62"/>
      <c r="H9" s="62"/>
      <c r="I9" s="70"/>
      <c r="J9" s="70"/>
      <c r="K9" s="70"/>
      <c r="L9" s="71"/>
      <c r="M9" s="72"/>
      <c r="N9" s="62"/>
      <c r="O9" s="62"/>
      <c r="P9" s="62"/>
      <c r="Q9" s="62"/>
      <c r="R9" s="62"/>
      <c r="S9" s="62"/>
      <c r="T9" s="66"/>
      <c r="U9" s="73"/>
      <c r="V9" s="73"/>
      <c r="W9" s="62"/>
      <c r="X9" s="62"/>
      <c r="Y9" s="62"/>
      <c r="Z9" s="62"/>
      <c r="AA9" s="63"/>
    </row>
    <row r="10" spans="1:33" ht="16" customHeight="1" x14ac:dyDescent="0.25">
      <c r="A10" s="74"/>
      <c r="B10" s="75"/>
      <c r="C10" s="76"/>
      <c r="D10" s="76"/>
      <c r="E10" s="75"/>
      <c r="F10" s="75"/>
      <c r="G10" s="75"/>
      <c r="H10" s="75"/>
      <c r="I10" s="75"/>
      <c r="J10" s="75"/>
      <c r="K10" s="75"/>
      <c r="L10" s="77" t="s">
        <v>6238</v>
      </c>
      <c r="M10" s="78"/>
      <c r="N10" s="78"/>
      <c r="O10" s="78"/>
      <c r="P10" s="78"/>
      <c r="Q10" s="78"/>
      <c r="R10" s="78"/>
      <c r="S10" s="78"/>
      <c r="T10" s="78"/>
      <c r="U10" s="77" t="s">
        <v>6240</v>
      </c>
      <c r="V10" s="78"/>
      <c r="W10" s="78"/>
      <c r="X10" s="78"/>
      <c r="Y10" s="78"/>
      <c r="Z10" s="78"/>
      <c r="AA10" s="79"/>
    </row>
    <row r="11" spans="1:33" ht="16" customHeight="1" x14ac:dyDescent="0.2">
      <c r="A11" s="74"/>
      <c r="B11" s="75"/>
      <c r="C11" s="76"/>
      <c r="D11" s="76"/>
      <c r="E11" s="75"/>
      <c r="F11" s="75"/>
      <c r="G11" s="75"/>
      <c r="H11" s="75"/>
      <c r="I11" s="75"/>
      <c r="J11" s="75"/>
      <c r="K11" s="75"/>
      <c r="L11" s="78"/>
      <c r="M11" s="78"/>
      <c r="N11" s="78"/>
      <c r="O11" s="78"/>
      <c r="P11" s="78"/>
      <c r="Q11" s="78"/>
      <c r="R11" s="78"/>
      <c r="S11" s="78"/>
      <c r="T11" s="78"/>
      <c r="U11" s="78"/>
      <c r="V11" s="78"/>
      <c r="W11" s="78"/>
      <c r="X11" s="78"/>
      <c r="Y11" s="78"/>
      <c r="Z11" s="78"/>
      <c r="AA11" s="79"/>
    </row>
    <row r="12" spans="1:33" ht="16" customHeight="1" x14ac:dyDescent="0.2">
      <c r="A12" s="74"/>
      <c r="B12" s="75"/>
      <c r="C12" s="76"/>
      <c r="D12" s="76"/>
      <c r="E12" s="75"/>
      <c r="F12" s="75"/>
      <c r="G12" s="75"/>
      <c r="H12" s="75"/>
      <c r="I12" s="75"/>
      <c r="J12" s="75"/>
      <c r="K12" s="75"/>
      <c r="L12" s="80" t="s">
        <v>2</v>
      </c>
      <c r="M12" s="80" t="s">
        <v>1923</v>
      </c>
      <c r="N12" s="80" t="s">
        <v>1930</v>
      </c>
      <c r="O12" s="80" t="s">
        <v>1924</v>
      </c>
      <c r="P12" s="80" t="s">
        <v>1925</v>
      </c>
      <c r="Q12" s="80" t="s">
        <v>1928</v>
      </c>
      <c r="R12" s="80" t="s">
        <v>1927</v>
      </c>
      <c r="S12" s="78" t="s">
        <v>6221</v>
      </c>
      <c r="T12" s="78"/>
      <c r="U12" s="78"/>
      <c r="V12" s="78"/>
      <c r="W12" s="78"/>
      <c r="X12" s="78"/>
      <c r="Y12" s="78"/>
      <c r="Z12" s="78"/>
      <c r="AA12" s="79"/>
    </row>
    <row r="13" spans="1:33" x14ac:dyDescent="0.2">
      <c r="A13" s="74"/>
      <c r="B13" s="78"/>
      <c r="C13" s="78"/>
      <c r="D13" s="78"/>
      <c r="E13" s="78"/>
      <c r="F13" s="78"/>
      <c r="G13" s="78"/>
      <c r="H13" s="78"/>
      <c r="I13" s="78"/>
      <c r="J13" s="78"/>
      <c r="K13" s="78"/>
      <c r="L13" s="78" t="s">
        <v>1574</v>
      </c>
      <c r="M13" s="78" t="s">
        <v>5452</v>
      </c>
      <c r="N13" s="78" t="s">
        <v>1946</v>
      </c>
      <c r="O13" s="78" t="s">
        <v>6219</v>
      </c>
      <c r="P13" s="78" t="s">
        <v>5453</v>
      </c>
      <c r="Q13" s="78" t="s">
        <v>1936</v>
      </c>
      <c r="R13" s="78" t="s">
        <v>2022</v>
      </c>
      <c r="S13" s="81">
        <v>317.06999999999994</v>
      </c>
      <c r="T13" s="78"/>
      <c r="U13" s="78"/>
      <c r="V13" s="78"/>
      <c r="W13" s="78"/>
      <c r="X13" s="78"/>
      <c r="Y13" s="78"/>
      <c r="Z13" s="78"/>
      <c r="AA13" s="79"/>
    </row>
    <row r="14" spans="1:33" ht="16" customHeight="1" x14ac:dyDescent="0.2">
      <c r="A14" s="74"/>
      <c r="B14" s="78"/>
      <c r="C14" s="78"/>
      <c r="D14" s="78"/>
      <c r="E14" s="78"/>
      <c r="F14" s="78"/>
      <c r="G14" s="78"/>
      <c r="H14" s="78"/>
      <c r="I14" s="78"/>
      <c r="J14" s="78"/>
      <c r="K14" s="78"/>
      <c r="L14" s="78" t="s">
        <v>1806</v>
      </c>
      <c r="M14" s="78" t="s">
        <v>5907</v>
      </c>
      <c r="N14" s="78" t="s">
        <v>1937</v>
      </c>
      <c r="O14" s="78" t="s">
        <v>6219</v>
      </c>
      <c r="P14" s="78" t="s">
        <v>5908</v>
      </c>
      <c r="Q14" s="78" t="s">
        <v>1936</v>
      </c>
      <c r="R14" s="78" t="s">
        <v>2357</v>
      </c>
      <c r="S14" s="81">
        <v>307.04499999999996</v>
      </c>
      <c r="T14" s="78"/>
      <c r="U14" s="78"/>
      <c r="V14" s="78"/>
      <c r="W14" s="78"/>
      <c r="X14" s="78"/>
      <c r="Y14" s="78"/>
      <c r="Z14" s="78"/>
      <c r="AA14" s="79"/>
    </row>
    <row r="15" spans="1:33" ht="16" customHeight="1" x14ac:dyDescent="0.2">
      <c r="A15" s="74"/>
      <c r="B15" s="78"/>
      <c r="C15" s="78"/>
      <c r="D15" s="78"/>
      <c r="E15" s="78"/>
      <c r="F15" s="78"/>
      <c r="G15" s="78"/>
      <c r="H15" s="78"/>
      <c r="I15" s="78"/>
      <c r="J15" s="78"/>
      <c r="K15" s="78"/>
      <c r="L15" s="78" t="s">
        <v>754</v>
      </c>
      <c r="M15" s="78" t="s">
        <v>3604</v>
      </c>
      <c r="N15" s="78" t="s">
        <v>1946</v>
      </c>
      <c r="O15" s="78" t="s">
        <v>3605</v>
      </c>
      <c r="P15" s="78" t="s">
        <v>3606</v>
      </c>
      <c r="Q15" s="78" t="s">
        <v>1936</v>
      </c>
      <c r="R15" s="78" t="s">
        <v>3608</v>
      </c>
      <c r="S15" s="81">
        <v>289.11</v>
      </c>
      <c r="T15" s="78"/>
      <c r="U15" s="78"/>
      <c r="V15" s="78"/>
      <c r="W15" s="78"/>
      <c r="X15" s="78"/>
      <c r="Y15" s="78"/>
      <c r="Z15" s="78"/>
      <c r="AA15" s="79"/>
    </row>
    <row r="16" spans="1:33" ht="16" customHeight="1" x14ac:dyDescent="0.25">
      <c r="A16" s="82"/>
      <c r="B16" s="83"/>
      <c r="C16" s="83"/>
      <c r="D16" s="84"/>
      <c r="E16" s="84"/>
      <c r="F16" s="84"/>
      <c r="G16" s="84"/>
      <c r="H16" s="77" t="s">
        <v>6242</v>
      </c>
      <c r="I16" s="84"/>
      <c r="J16" s="84"/>
      <c r="K16" s="78"/>
      <c r="L16" s="78" t="s">
        <v>423</v>
      </c>
      <c r="M16" s="78" t="s">
        <v>2841</v>
      </c>
      <c r="N16" s="78" t="s">
        <v>1946</v>
      </c>
      <c r="O16" s="78" t="s">
        <v>2842</v>
      </c>
      <c r="P16" s="78" t="s">
        <v>6219</v>
      </c>
      <c r="Q16" s="78" t="s">
        <v>1936</v>
      </c>
      <c r="R16" s="78" t="s">
        <v>2181</v>
      </c>
      <c r="S16" s="81">
        <v>281.67499999999995</v>
      </c>
      <c r="T16" s="78"/>
      <c r="U16" s="78"/>
      <c r="V16" s="78"/>
      <c r="W16" s="78"/>
      <c r="X16" s="78"/>
      <c r="Y16" s="78"/>
      <c r="Z16" s="78"/>
      <c r="AA16" s="79"/>
    </row>
    <row r="17" spans="1:27" ht="16" customHeight="1" x14ac:dyDescent="0.2">
      <c r="A17" s="82"/>
      <c r="B17" s="83"/>
      <c r="C17" s="83"/>
      <c r="D17" s="84"/>
      <c r="E17" s="84"/>
      <c r="F17" s="84"/>
      <c r="G17" s="84"/>
      <c r="H17" s="84"/>
      <c r="I17" s="84"/>
      <c r="J17" s="84"/>
      <c r="K17" s="78"/>
      <c r="L17" s="78" t="s">
        <v>1110</v>
      </c>
      <c r="M17" s="78" t="s">
        <v>4477</v>
      </c>
      <c r="N17" s="78" t="s">
        <v>1946</v>
      </c>
      <c r="O17" s="78" t="s">
        <v>4478</v>
      </c>
      <c r="P17" s="78" t="s">
        <v>6219</v>
      </c>
      <c r="Q17" s="78" t="s">
        <v>2111</v>
      </c>
      <c r="R17" s="78" t="s">
        <v>4480</v>
      </c>
      <c r="S17" s="81">
        <v>278.01</v>
      </c>
      <c r="T17" s="78"/>
      <c r="U17" s="78"/>
      <c r="V17" s="78"/>
      <c r="W17" s="78"/>
      <c r="X17" s="78"/>
      <c r="Y17" s="78"/>
      <c r="Z17" s="78"/>
      <c r="AA17" s="79"/>
    </row>
    <row r="18" spans="1:27" ht="16" customHeight="1" x14ac:dyDescent="0.2">
      <c r="A18" s="74"/>
      <c r="B18" s="78"/>
      <c r="C18" s="85"/>
      <c r="D18" s="84"/>
      <c r="E18" s="84"/>
      <c r="F18" s="84"/>
      <c r="G18" s="84"/>
      <c r="H18" s="84"/>
      <c r="I18" s="84"/>
      <c r="J18" s="84"/>
      <c r="K18" s="78"/>
      <c r="L18" s="78" t="s">
        <v>1734</v>
      </c>
      <c r="M18" s="78" t="s">
        <v>5765</v>
      </c>
      <c r="N18" s="78" t="s">
        <v>1946</v>
      </c>
      <c r="O18" s="78" t="s">
        <v>6219</v>
      </c>
      <c r="P18" s="78" t="s">
        <v>5766</v>
      </c>
      <c r="Q18" s="78" t="s">
        <v>1936</v>
      </c>
      <c r="R18" s="78" t="s">
        <v>2032</v>
      </c>
      <c r="S18" s="81">
        <v>251.12499999999997</v>
      </c>
      <c r="T18" s="78"/>
      <c r="U18" s="78"/>
      <c r="V18" s="78"/>
      <c r="W18" s="78"/>
      <c r="X18" s="78"/>
      <c r="Y18" s="78"/>
      <c r="Z18" s="78"/>
      <c r="AA18" s="79"/>
    </row>
    <row r="19" spans="1:27" ht="16" customHeight="1" x14ac:dyDescent="0.2">
      <c r="A19" s="74"/>
      <c r="B19" s="86" t="s">
        <v>6244</v>
      </c>
      <c r="C19" s="86"/>
      <c r="D19" s="84"/>
      <c r="E19" s="84"/>
      <c r="F19" s="84"/>
      <c r="G19" s="84"/>
      <c r="H19" s="84"/>
      <c r="I19" s="84"/>
      <c r="J19" s="84"/>
      <c r="K19" s="78"/>
      <c r="L19" s="78" t="s">
        <v>1580</v>
      </c>
      <c r="M19" s="78" t="s">
        <v>5421</v>
      </c>
      <c r="N19" s="78" t="s">
        <v>1937</v>
      </c>
      <c r="O19" s="78" t="s">
        <v>5422</v>
      </c>
      <c r="P19" s="78" t="s">
        <v>5423</v>
      </c>
      <c r="Q19" s="78" t="s">
        <v>1944</v>
      </c>
      <c r="R19" s="78" t="s">
        <v>5425</v>
      </c>
      <c r="S19" s="81">
        <v>246.20999999999998</v>
      </c>
      <c r="T19" s="78"/>
      <c r="U19" s="78"/>
      <c r="V19" s="78"/>
      <c r="W19" s="78"/>
      <c r="X19" s="78"/>
      <c r="Y19" s="78"/>
      <c r="Z19" s="78"/>
      <c r="AA19" s="79"/>
    </row>
    <row r="20" spans="1:27" ht="16" customHeight="1" x14ac:dyDescent="0.2">
      <c r="A20" s="74"/>
      <c r="B20" s="86"/>
      <c r="C20" s="86"/>
      <c r="D20" s="84"/>
      <c r="E20" s="84"/>
      <c r="F20" s="84"/>
      <c r="G20" s="84"/>
      <c r="H20" s="84"/>
      <c r="I20" s="84"/>
      <c r="J20" s="84"/>
      <c r="K20" s="78"/>
      <c r="L20" s="78" t="s">
        <v>351</v>
      </c>
      <c r="M20" s="78" t="s">
        <v>2674</v>
      </c>
      <c r="N20" s="78" t="s">
        <v>1946</v>
      </c>
      <c r="O20" s="78" t="s">
        <v>6219</v>
      </c>
      <c r="P20" s="78" t="s">
        <v>2675</v>
      </c>
      <c r="Q20" s="78" t="s">
        <v>1936</v>
      </c>
      <c r="R20" s="78" t="s">
        <v>2017</v>
      </c>
      <c r="S20" s="81">
        <v>218.73</v>
      </c>
      <c r="T20" s="78"/>
      <c r="U20" s="78"/>
      <c r="V20" s="78"/>
      <c r="W20" s="78"/>
      <c r="X20" s="78"/>
      <c r="Y20" s="78"/>
      <c r="Z20" s="78"/>
      <c r="AA20" s="79"/>
    </row>
    <row r="21" spans="1:27" ht="16" customHeight="1" x14ac:dyDescent="0.2">
      <c r="A21" s="74"/>
      <c r="B21" s="84"/>
      <c r="C21" s="84"/>
      <c r="D21" s="84"/>
      <c r="E21" s="84"/>
      <c r="F21" s="84"/>
      <c r="G21" s="84"/>
      <c r="H21" s="84"/>
      <c r="I21" s="84"/>
      <c r="J21" s="84"/>
      <c r="K21" s="78"/>
      <c r="L21" s="78" t="s">
        <v>940</v>
      </c>
      <c r="M21" s="78" t="s">
        <v>4060</v>
      </c>
      <c r="N21" s="78" t="s">
        <v>1937</v>
      </c>
      <c r="O21" s="78" t="s">
        <v>4061</v>
      </c>
      <c r="P21" s="78" t="s">
        <v>4062</v>
      </c>
      <c r="Q21" s="78" t="s">
        <v>1936</v>
      </c>
      <c r="R21" s="78" t="s">
        <v>4064</v>
      </c>
      <c r="S21" s="81">
        <v>206.59999999999997</v>
      </c>
      <c r="T21" s="78"/>
      <c r="U21" s="78"/>
      <c r="V21" s="78"/>
      <c r="W21" s="78"/>
      <c r="X21" s="78"/>
      <c r="Y21" s="78"/>
      <c r="Z21" s="78"/>
      <c r="AA21" s="79"/>
    </row>
    <row r="22" spans="1:27" ht="16" customHeight="1" x14ac:dyDescent="0.2">
      <c r="A22" s="74"/>
      <c r="B22" s="78"/>
      <c r="C22" s="78"/>
      <c r="D22" s="78"/>
      <c r="E22" s="78"/>
      <c r="F22" s="78"/>
      <c r="G22" s="78"/>
      <c r="H22" s="78"/>
      <c r="I22" s="78"/>
      <c r="J22" s="78"/>
      <c r="K22" s="78"/>
      <c r="L22" s="78" t="s">
        <v>570</v>
      </c>
      <c r="M22" s="78" t="s">
        <v>3198</v>
      </c>
      <c r="N22" s="78" t="s">
        <v>1946</v>
      </c>
      <c r="O22" s="78" t="s">
        <v>3199</v>
      </c>
      <c r="P22" s="78" t="s">
        <v>3200</v>
      </c>
      <c r="Q22" s="78" t="s">
        <v>1936</v>
      </c>
      <c r="R22" s="78" t="s">
        <v>2206</v>
      </c>
      <c r="S22" s="81">
        <v>204.92999999999995</v>
      </c>
      <c r="T22" s="78"/>
      <c r="U22" s="78"/>
      <c r="V22" s="78"/>
      <c r="W22" s="78"/>
      <c r="X22" s="78"/>
      <c r="Y22" s="78"/>
      <c r="Z22" s="78"/>
      <c r="AA22" s="79"/>
    </row>
    <row r="23" spans="1:27" ht="16" customHeight="1" x14ac:dyDescent="0.2">
      <c r="A23" s="74"/>
      <c r="B23" s="78"/>
      <c r="C23" s="78"/>
      <c r="D23" s="87"/>
      <c r="E23" s="78"/>
      <c r="F23" s="78"/>
      <c r="G23" s="78"/>
      <c r="H23" s="78"/>
      <c r="I23" s="78"/>
      <c r="J23" s="78"/>
      <c r="K23" s="78"/>
      <c r="L23" s="78" t="s">
        <v>709</v>
      </c>
      <c r="M23" s="78" t="s">
        <v>3506</v>
      </c>
      <c r="N23" s="78" t="s">
        <v>1946</v>
      </c>
      <c r="O23" s="78" t="s">
        <v>3507</v>
      </c>
      <c r="P23" s="78" t="s">
        <v>3508</v>
      </c>
      <c r="Q23" s="78" t="s">
        <v>1936</v>
      </c>
      <c r="R23" s="78" t="s">
        <v>3510</v>
      </c>
      <c r="S23" s="81">
        <v>204.92999999999995</v>
      </c>
      <c r="T23" s="78"/>
      <c r="U23" s="78"/>
      <c r="V23" s="78"/>
      <c r="W23" s="78"/>
      <c r="X23" s="78"/>
      <c r="Y23" s="78"/>
      <c r="Z23" s="78"/>
      <c r="AA23" s="79"/>
    </row>
    <row r="24" spans="1:27" x14ac:dyDescent="0.2">
      <c r="A24" s="74"/>
      <c r="B24" s="78"/>
      <c r="C24" s="87"/>
      <c r="D24" s="78"/>
      <c r="E24" s="78"/>
      <c r="F24" s="78"/>
      <c r="G24" s="78"/>
      <c r="H24" s="78"/>
      <c r="I24" s="78"/>
      <c r="J24" s="78"/>
      <c r="K24" s="78"/>
      <c r="L24" s="78" t="s">
        <v>381</v>
      </c>
      <c r="M24" s="78" t="s">
        <v>2740</v>
      </c>
      <c r="N24" s="78" t="s">
        <v>1937</v>
      </c>
      <c r="O24" s="78" t="s">
        <v>6219</v>
      </c>
      <c r="P24" s="78" t="s">
        <v>2741</v>
      </c>
      <c r="Q24" s="78" t="s">
        <v>1936</v>
      </c>
      <c r="R24" s="78" t="s">
        <v>2743</v>
      </c>
      <c r="S24" s="81">
        <v>204.92999999999995</v>
      </c>
      <c r="T24" s="78"/>
      <c r="U24" s="78"/>
      <c r="V24" s="78"/>
      <c r="W24" s="78"/>
      <c r="X24" s="78"/>
      <c r="Y24" s="78"/>
      <c r="Z24" s="78"/>
      <c r="AA24" s="79"/>
    </row>
    <row r="25" spans="1:27" ht="16" customHeight="1" x14ac:dyDescent="0.2">
      <c r="A25" s="74"/>
      <c r="B25" s="78"/>
      <c r="C25" s="78"/>
      <c r="D25" s="78"/>
      <c r="E25" s="78"/>
      <c r="F25" s="78"/>
      <c r="G25" s="78"/>
      <c r="H25" s="78"/>
      <c r="I25" s="78"/>
      <c r="J25" s="78"/>
      <c r="K25" s="78"/>
      <c r="L25" s="78" t="s">
        <v>1158</v>
      </c>
      <c r="M25" s="78" t="s">
        <v>4527</v>
      </c>
      <c r="N25" s="78" t="s">
        <v>1946</v>
      </c>
      <c r="O25" s="78" t="s">
        <v>4528</v>
      </c>
      <c r="P25" s="78" t="s">
        <v>6219</v>
      </c>
      <c r="Q25" s="78" t="s">
        <v>1936</v>
      </c>
      <c r="R25" s="78" t="s">
        <v>4530</v>
      </c>
      <c r="S25" s="81">
        <v>204.92999999999995</v>
      </c>
      <c r="T25" s="78"/>
      <c r="U25" s="78"/>
      <c r="V25" s="78"/>
      <c r="W25" s="78"/>
      <c r="X25" s="78"/>
      <c r="Y25" s="78"/>
      <c r="Z25" s="78"/>
      <c r="AA25" s="79"/>
    </row>
    <row r="26" spans="1:27" ht="16" customHeight="1" x14ac:dyDescent="0.2">
      <c r="A26" s="74"/>
      <c r="B26" s="78"/>
      <c r="C26" s="78"/>
      <c r="D26" s="78"/>
      <c r="E26" s="78"/>
      <c r="F26" s="78"/>
      <c r="G26" s="78"/>
      <c r="H26" s="78"/>
      <c r="I26" s="78"/>
      <c r="J26" s="78"/>
      <c r="K26" s="78"/>
      <c r="L26" s="78" t="s">
        <v>618</v>
      </c>
      <c r="M26" s="78" t="s">
        <v>3294</v>
      </c>
      <c r="N26" s="78" t="s">
        <v>1937</v>
      </c>
      <c r="O26" s="78" t="s">
        <v>3295</v>
      </c>
      <c r="P26" s="78" t="s">
        <v>3296</v>
      </c>
      <c r="Q26" s="78" t="s">
        <v>1936</v>
      </c>
      <c r="R26" s="78" t="s">
        <v>3298</v>
      </c>
      <c r="S26" s="81">
        <v>204.92999999999995</v>
      </c>
      <c r="T26" s="78"/>
      <c r="U26" s="78"/>
      <c r="V26" s="78"/>
      <c r="W26" s="78"/>
      <c r="X26" s="78"/>
      <c r="Y26" s="78"/>
      <c r="Z26" s="78"/>
      <c r="AA26" s="79"/>
    </row>
    <row r="27" spans="1:27" ht="16" customHeight="1" x14ac:dyDescent="0.2">
      <c r="A27" s="74"/>
      <c r="B27" s="78"/>
      <c r="C27" s="78"/>
      <c r="D27" s="78"/>
      <c r="E27" s="78"/>
      <c r="F27" s="78"/>
      <c r="G27" s="78"/>
      <c r="H27" s="78"/>
      <c r="I27" s="78"/>
      <c r="J27" s="78"/>
      <c r="K27" s="78"/>
      <c r="L27" s="78" t="s">
        <v>651</v>
      </c>
      <c r="M27" s="78" t="s">
        <v>3370</v>
      </c>
      <c r="N27" s="78" t="s">
        <v>1946</v>
      </c>
      <c r="O27" s="78" t="s">
        <v>3371</v>
      </c>
      <c r="P27" s="78" t="s">
        <v>3372</v>
      </c>
      <c r="Q27" s="78" t="s">
        <v>1944</v>
      </c>
      <c r="R27" s="78" t="s">
        <v>2595</v>
      </c>
      <c r="S27" s="81">
        <v>204.92999999999995</v>
      </c>
      <c r="T27" s="78"/>
      <c r="U27" s="78"/>
      <c r="V27" s="78"/>
      <c r="W27" s="78"/>
      <c r="X27" s="78"/>
      <c r="Y27" s="78"/>
      <c r="Z27" s="78"/>
      <c r="AA27" s="79"/>
    </row>
    <row r="28" spans="1:27" x14ac:dyDescent="0.2">
      <c r="A28" s="74"/>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9"/>
    </row>
    <row r="29" spans="1:27" x14ac:dyDescent="0.2">
      <c r="A29" s="74"/>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9"/>
    </row>
    <row r="30" spans="1:27" ht="19" x14ac:dyDescent="0.25">
      <c r="A30" s="74"/>
      <c r="B30" s="78"/>
      <c r="C30" s="78"/>
      <c r="D30" s="78"/>
      <c r="E30" s="78"/>
      <c r="F30" s="78"/>
      <c r="G30" s="78"/>
      <c r="H30" s="78"/>
      <c r="I30" s="78"/>
      <c r="J30" s="78"/>
      <c r="K30" s="78"/>
      <c r="L30" s="88" t="s">
        <v>6239</v>
      </c>
      <c r="M30" s="87"/>
      <c r="N30" s="87"/>
      <c r="O30" s="78"/>
      <c r="P30" s="78"/>
      <c r="Q30" s="78"/>
      <c r="R30" s="78"/>
      <c r="S30" s="78"/>
      <c r="T30" s="78"/>
      <c r="U30" s="78"/>
      <c r="V30" s="78"/>
      <c r="W30" s="78"/>
      <c r="X30" s="78"/>
      <c r="Y30" s="78"/>
      <c r="Z30" s="78"/>
      <c r="AA30" s="79"/>
    </row>
    <row r="31" spans="1:27" ht="19" x14ac:dyDescent="0.25">
      <c r="A31" s="74"/>
      <c r="B31" s="77" t="s">
        <v>6243</v>
      </c>
      <c r="C31" s="78"/>
      <c r="D31" s="78"/>
      <c r="E31" s="78"/>
      <c r="F31" s="78"/>
      <c r="G31" s="78"/>
      <c r="H31" s="78"/>
      <c r="I31" s="78"/>
      <c r="J31" s="78"/>
      <c r="K31" s="78"/>
      <c r="L31" s="78"/>
      <c r="M31" s="78"/>
      <c r="N31" s="78"/>
      <c r="O31" s="78"/>
      <c r="P31" s="78"/>
      <c r="Q31" s="78"/>
      <c r="R31" s="78"/>
      <c r="S31" s="78"/>
      <c r="T31" s="78"/>
      <c r="U31" s="78"/>
      <c r="V31" s="78"/>
      <c r="W31" s="78"/>
      <c r="X31" s="78"/>
      <c r="Y31" s="78"/>
      <c r="Z31" s="78"/>
      <c r="AA31" s="79"/>
    </row>
    <row r="32" spans="1:27" x14ac:dyDescent="0.2">
      <c r="A32" s="74"/>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9"/>
    </row>
    <row r="33" spans="1:27" ht="19" x14ac:dyDescent="0.25">
      <c r="A33" s="74"/>
      <c r="B33" s="78"/>
      <c r="C33" s="78"/>
      <c r="D33" s="78"/>
      <c r="E33" s="78"/>
      <c r="F33" s="78"/>
      <c r="G33" s="78"/>
      <c r="H33" s="78"/>
      <c r="I33" s="78"/>
      <c r="J33" s="78"/>
      <c r="K33" s="78"/>
      <c r="L33" s="78"/>
      <c r="M33" s="78"/>
      <c r="N33" s="78"/>
      <c r="O33" s="78"/>
      <c r="P33" s="78"/>
      <c r="Q33" s="78"/>
      <c r="R33" s="78"/>
      <c r="S33" s="78"/>
      <c r="T33" s="78"/>
      <c r="U33" s="77" t="s">
        <v>6241</v>
      </c>
      <c r="V33" s="78"/>
      <c r="W33" s="78"/>
      <c r="X33" s="78"/>
      <c r="Y33" s="78"/>
      <c r="Z33" s="78"/>
      <c r="AA33" s="79"/>
    </row>
    <row r="34" spans="1:27" x14ac:dyDescent="0.2">
      <c r="A34" s="74"/>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9"/>
    </row>
    <row r="35" spans="1:27" x14ac:dyDescent="0.2">
      <c r="A35" s="74"/>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9"/>
    </row>
    <row r="36" spans="1:27" x14ac:dyDescent="0.2">
      <c r="A36" s="74"/>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9"/>
    </row>
    <row r="37" spans="1:27" x14ac:dyDescent="0.2">
      <c r="A37" s="74"/>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9"/>
    </row>
    <row r="38" spans="1:27" x14ac:dyDescent="0.2">
      <c r="A38" s="74"/>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9"/>
    </row>
    <row r="39" spans="1:27" x14ac:dyDescent="0.2">
      <c r="A39" s="74"/>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9"/>
    </row>
    <row r="40" spans="1:27" x14ac:dyDescent="0.2">
      <c r="A40" s="74"/>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9"/>
    </row>
    <row r="41" spans="1:27" x14ac:dyDescent="0.2">
      <c r="A41" s="74"/>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9"/>
    </row>
    <row r="42" spans="1:27" x14ac:dyDescent="0.2">
      <c r="A42" s="74"/>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9"/>
    </row>
    <row r="43" spans="1:27" x14ac:dyDescent="0.2">
      <c r="A43" s="74"/>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9"/>
    </row>
    <row r="44" spans="1:27" x14ac:dyDescent="0.2">
      <c r="A44" s="74"/>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9"/>
    </row>
    <row r="45" spans="1:27" x14ac:dyDescent="0.2">
      <c r="A45" s="74"/>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9"/>
    </row>
    <row r="46" spans="1:27" x14ac:dyDescent="0.2">
      <c r="A46" s="74"/>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9"/>
    </row>
    <row r="47" spans="1:27" x14ac:dyDescent="0.2">
      <c r="A47" s="74"/>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9"/>
    </row>
    <row r="48" spans="1:27" x14ac:dyDescent="0.2">
      <c r="A48" s="74"/>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9"/>
    </row>
    <row r="49" spans="1:27" x14ac:dyDescent="0.2">
      <c r="A49" s="74"/>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9"/>
    </row>
    <row r="50" spans="1:27" x14ac:dyDescent="0.2">
      <c r="A50" s="74"/>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9"/>
    </row>
    <row r="51" spans="1:27" x14ac:dyDescent="0.2">
      <c r="A51" s="74"/>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9"/>
    </row>
    <row r="52" spans="1:27" x14ac:dyDescent="0.2">
      <c r="A52" s="89"/>
      <c r="B52" s="90"/>
      <c r="C52" s="90"/>
      <c r="D52" s="90"/>
      <c r="E52" s="90"/>
      <c r="F52" s="90"/>
      <c r="G52" s="90"/>
      <c r="H52" s="90"/>
      <c r="I52" s="90"/>
      <c r="J52" s="90"/>
      <c r="K52" s="90"/>
      <c r="L52" s="90"/>
      <c r="M52" s="90"/>
      <c r="N52" s="90"/>
      <c r="O52" s="90"/>
      <c r="P52" s="90"/>
      <c r="Q52" s="90"/>
      <c r="R52" s="90"/>
      <c r="S52" s="90"/>
      <c r="T52" s="90"/>
      <c r="U52" s="90"/>
      <c r="V52" s="90"/>
      <c r="W52" s="90"/>
      <c r="X52" s="90"/>
      <c r="Y52" s="90"/>
      <c r="Z52" s="90"/>
      <c r="AA52" s="91"/>
    </row>
  </sheetData>
  <mergeCells count="10">
    <mergeCell ref="B19:C20"/>
    <mergeCell ref="O1:P2"/>
    <mergeCell ref="R1:S2"/>
    <mergeCell ref="L3:M5"/>
    <mergeCell ref="O3:P5"/>
    <mergeCell ref="R3:S5"/>
    <mergeCell ref="T3:T6"/>
    <mergeCell ref="L8:N8"/>
    <mergeCell ref="B2:H5"/>
    <mergeCell ref="L1:M2"/>
  </mergeCells>
  <conditionalFormatting sqref="N12:N28">
    <cfRule type="containsText" dxfId="1" priority="4" stopIfTrue="1" operator="containsText" text="no">
      <formula>NOT(ISERROR(SEARCH("no",N12)))</formula>
    </cfRule>
  </conditionalFormatting>
  <conditionalFormatting sqref="O13:P28">
    <cfRule type="containsText" dxfId="0" priority="3" operator="containsText" text="N/A">
      <formula>NOT(ISERROR(SEARCH("N/A",O13)))</formula>
    </cfRule>
  </conditionalFormatting>
  <conditionalFormatting sqref="S12">
    <cfRule type="dataBar" priority="2">
      <dataBar>
        <cfvo type="min"/>
        <cfvo type="max"/>
        <color rgb="FF63C384"/>
      </dataBar>
      <extLst>
        <ext xmlns:x14="http://schemas.microsoft.com/office/spreadsheetml/2009/9/main" uri="{B025F937-C7B1-47D3-B67F-A62EFF666E3E}">
          <x14:id>{7B9BFA99-3C9C-DE48-87B5-719E09E5C040}</x14:id>
        </ext>
      </extLst>
    </cfRule>
  </conditionalFormatting>
  <conditionalFormatting pivot="1" sqref="S13:S27">
    <cfRule type="dataBar" priority="1">
      <dataBar>
        <cfvo type="min"/>
        <cfvo type="max"/>
        <color rgb="FF63C384"/>
      </dataBar>
      <extLst>
        <ext xmlns:x14="http://schemas.microsoft.com/office/spreadsheetml/2009/9/main" uri="{B025F937-C7B1-47D3-B67F-A62EFF666E3E}">
          <x14:id>{2DE63FE9-964B-2145-80A7-25F78F837D79}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7B9BFA99-3C9C-DE48-87B5-719E09E5C040}">
            <x14:dataBar minLength="0" maxLength="100" border="1" negativeBarBorderColorSameAsPositive="0">
              <x14:cfvo type="autoMin"/>
              <x14:cfvo type="autoMax"/>
              <x14:borderColor rgb="FF63C384"/>
              <x14:negativeFillColor rgb="FFFF0000"/>
              <x14:negativeBorderColor rgb="FFFF0000"/>
              <x14:axisColor rgb="FF000000"/>
            </x14:dataBar>
          </x14:cfRule>
          <xm:sqref>S12</xm:sqref>
        </x14:conditionalFormatting>
        <x14:conditionalFormatting xmlns:xm="http://schemas.microsoft.com/office/excel/2006/main" pivot="1">
          <x14:cfRule type="dataBar" id="{2DE63FE9-964B-2145-80A7-25F78F837D79}">
            <x14:dataBar minLength="0" maxLength="100" border="1" negativeBarBorderColorSameAsPositive="0">
              <x14:cfvo type="autoMin"/>
              <x14:cfvo type="autoMax"/>
              <x14:borderColor rgb="FF63C384"/>
              <x14:negativeFillColor rgb="FFFF0000"/>
              <x14:negativeBorderColor rgb="FFFF0000"/>
              <x14:axisColor rgb="FF000000"/>
            </x14:dataBar>
          </x14:cfRule>
          <xm:sqref>S13:S27</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5C1AD-4282-424C-AB91-FA8187C17F89}">
  <sheetPr>
    <tabColor theme="5" tint="0.59999389629810485"/>
  </sheetPr>
  <dimension ref="A2:U960"/>
  <sheetViews>
    <sheetView workbookViewId="0">
      <selection activeCell="H8" sqref="H8"/>
    </sheetView>
  </sheetViews>
  <sheetFormatPr baseColWidth="10" defaultRowHeight="16" x14ac:dyDescent="0.2"/>
  <cols>
    <col min="1" max="1" width="13" bestFit="1" customWidth="1"/>
    <col min="2" max="2" width="15.5" bestFit="1" customWidth="1"/>
    <col min="3" max="3" width="14.5" bestFit="1" customWidth="1"/>
    <col min="4" max="4" width="12.33203125" bestFit="1" customWidth="1"/>
    <col min="7" max="7" width="13" bestFit="1" customWidth="1"/>
    <col min="8" max="8" width="13.1640625" bestFit="1" customWidth="1"/>
    <col min="9" max="9" width="11.83203125" bestFit="1" customWidth="1"/>
    <col min="11" max="11" width="16.83203125" bestFit="1" customWidth="1"/>
    <col min="12" max="12" width="11.83203125" bestFit="1" customWidth="1"/>
    <col min="14" max="14" width="11.83203125" bestFit="1" customWidth="1"/>
    <col min="17" max="17" width="16.33203125" bestFit="1" customWidth="1"/>
    <col min="20" max="20" width="15.33203125" bestFit="1" customWidth="1"/>
  </cols>
  <sheetData>
    <row r="2" spans="1:21" x14ac:dyDescent="0.2">
      <c r="A2" s="28" t="s">
        <v>6245</v>
      </c>
      <c r="B2" s="29"/>
      <c r="C2" s="29"/>
      <c r="D2" s="29"/>
      <c r="E2" s="29"/>
      <c r="F2" s="14"/>
      <c r="G2" s="27" t="s">
        <v>6227</v>
      </c>
      <c r="H2" s="27"/>
      <c r="I2" s="27"/>
      <c r="J2" s="14"/>
      <c r="K2" s="31" t="s">
        <v>6228</v>
      </c>
      <c r="L2" s="31"/>
      <c r="M2" s="14"/>
      <c r="N2" s="30" t="s">
        <v>6222</v>
      </c>
      <c r="O2" s="30"/>
      <c r="P2" s="15"/>
      <c r="Q2" s="30" t="s">
        <v>6223</v>
      </c>
      <c r="R2" s="30"/>
      <c r="S2" s="14"/>
      <c r="T2" s="30" t="s">
        <v>6224</v>
      </c>
      <c r="U2" s="30"/>
    </row>
    <row r="3" spans="1:21" x14ac:dyDescent="0.2">
      <c r="A3" s="11" t="s">
        <v>6217</v>
      </c>
      <c r="B3" s="11" t="s">
        <v>6218</v>
      </c>
      <c r="G3" s="11" t="s">
        <v>6182</v>
      </c>
      <c r="H3" s="11" t="s">
        <v>6183</v>
      </c>
      <c r="I3" t="s">
        <v>6217</v>
      </c>
      <c r="K3" s="11" t="s">
        <v>6207</v>
      </c>
      <c r="L3" t="s">
        <v>6217</v>
      </c>
      <c r="N3" t="s">
        <v>6217</v>
      </c>
      <c r="Q3" s="11" t="s">
        <v>6207</v>
      </c>
      <c r="R3" s="16" t="s">
        <v>6229</v>
      </c>
      <c r="T3" s="11" t="s">
        <v>6207</v>
      </c>
      <c r="U3" s="16" t="s">
        <v>6229</v>
      </c>
    </row>
    <row r="4" spans="1:21" x14ac:dyDescent="0.2">
      <c r="A4" s="11" t="s">
        <v>6207</v>
      </c>
      <c r="B4" t="s">
        <v>1944</v>
      </c>
      <c r="C4" t="s">
        <v>2111</v>
      </c>
      <c r="D4" t="s">
        <v>1936</v>
      </c>
      <c r="E4" t="s">
        <v>6208</v>
      </c>
      <c r="G4" t="s">
        <v>6198</v>
      </c>
      <c r="H4" t="s">
        <v>6202</v>
      </c>
      <c r="I4" s="32">
        <v>3047.6849999999995</v>
      </c>
      <c r="K4" s="12" t="s">
        <v>1944</v>
      </c>
      <c r="L4" s="32">
        <v>1226.9549999999999</v>
      </c>
      <c r="N4" s="37">
        <v>45134.254999999997</v>
      </c>
      <c r="Q4" s="12" t="s">
        <v>1347</v>
      </c>
      <c r="R4">
        <f>COUNTA($Q$4:$Q$1000)</f>
        <v>913</v>
      </c>
      <c r="T4" s="12" t="s">
        <v>1474</v>
      </c>
      <c r="U4">
        <f>COUNTA($T$4:$T$1000)</f>
        <v>957</v>
      </c>
    </row>
    <row r="5" spans="1:21" x14ac:dyDescent="0.2">
      <c r="A5" s="12" t="s">
        <v>6209</v>
      </c>
      <c r="B5" s="32">
        <v>1781.0749999999998</v>
      </c>
      <c r="C5" s="32">
        <v>951.28</v>
      </c>
      <c r="D5" s="32">
        <v>9454.81</v>
      </c>
      <c r="E5" s="32">
        <v>12187.164999999999</v>
      </c>
      <c r="H5" t="s">
        <v>6199</v>
      </c>
      <c r="I5" s="32">
        <v>4232.0599999999995</v>
      </c>
      <c r="K5" s="13" t="s">
        <v>3021</v>
      </c>
      <c r="L5" s="32">
        <v>182.27499999999998</v>
      </c>
      <c r="Q5" s="12" t="s">
        <v>369</v>
      </c>
      <c r="T5" s="12" t="s">
        <v>1600</v>
      </c>
    </row>
    <row r="6" spans="1:21" x14ac:dyDescent="0.2">
      <c r="A6" s="13" t="s">
        <v>6210</v>
      </c>
      <c r="B6" s="32">
        <v>340.31</v>
      </c>
      <c r="C6" s="32">
        <v>426.065</v>
      </c>
      <c r="D6" s="32">
        <v>2071.1550000000002</v>
      </c>
      <c r="E6" s="32">
        <v>2837.53</v>
      </c>
      <c r="H6" t="s">
        <v>6197</v>
      </c>
      <c r="I6" s="32">
        <v>4488.75</v>
      </c>
      <c r="K6" s="13" t="s">
        <v>1943</v>
      </c>
      <c r="L6" s="32">
        <v>197.62</v>
      </c>
      <c r="Q6" s="12" t="s">
        <v>1233</v>
      </c>
      <c r="T6" s="12" t="s">
        <v>368</v>
      </c>
    </row>
    <row r="7" spans="1:21" x14ac:dyDescent="0.2">
      <c r="A7" s="13" t="s">
        <v>6211</v>
      </c>
      <c r="B7" s="32">
        <v>823.39499999999998</v>
      </c>
      <c r="C7" s="32">
        <v>107.655</v>
      </c>
      <c r="D7" s="32">
        <v>2532.9449999999997</v>
      </c>
      <c r="E7" s="32">
        <v>3463.9949999999999</v>
      </c>
      <c r="G7" t="s">
        <v>6200</v>
      </c>
      <c r="H7" t="s">
        <v>6202</v>
      </c>
      <c r="I7" s="32">
        <v>3427.5149999999999</v>
      </c>
      <c r="K7" s="13" t="s">
        <v>2361</v>
      </c>
      <c r="L7" s="32">
        <v>211.58499999999998</v>
      </c>
      <c r="Q7" s="12" t="s">
        <v>239</v>
      </c>
      <c r="T7" s="12" t="s">
        <v>857</v>
      </c>
    </row>
    <row r="8" spans="1:21" x14ac:dyDescent="0.2">
      <c r="A8" s="13" t="s">
        <v>6212</v>
      </c>
      <c r="B8" s="32">
        <v>354.22999999999996</v>
      </c>
      <c r="C8" s="32">
        <v>274.83</v>
      </c>
      <c r="D8" s="32">
        <v>2358.4399999999996</v>
      </c>
      <c r="E8" s="32">
        <v>2987.4999999999995</v>
      </c>
      <c r="H8" t="s">
        <v>6199</v>
      </c>
      <c r="I8" s="32">
        <v>4796.5499999999984</v>
      </c>
      <c r="K8" s="13" t="s">
        <v>5425</v>
      </c>
      <c r="L8" s="32">
        <v>246.20999999999998</v>
      </c>
      <c r="Q8" s="12" t="s">
        <v>1637</v>
      </c>
      <c r="T8" s="12" t="s">
        <v>1103</v>
      </c>
    </row>
    <row r="9" spans="1:21" x14ac:dyDescent="0.2">
      <c r="A9" s="13" t="s">
        <v>6213</v>
      </c>
      <c r="B9" s="32">
        <v>263.14</v>
      </c>
      <c r="C9" s="32">
        <v>142.72999999999999</v>
      </c>
      <c r="D9" s="32">
        <v>2492.2699999999995</v>
      </c>
      <c r="E9" s="32">
        <v>2898.1399999999994</v>
      </c>
      <c r="H9" t="s">
        <v>6197</v>
      </c>
      <c r="I9" s="32">
        <v>4082.375</v>
      </c>
      <c r="K9" s="13" t="s">
        <v>2595</v>
      </c>
      <c r="L9" s="32">
        <v>389.26499999999987</v>
      </c>
      <c r="Q9" s="12" t="s">
        <v>1830</v>
      </c>
      <c r="T9" s="12" t="s">
        <v>882</v>
      </c>
    </row>
    <row r="10" spans="1:21" x14ac:dyDescent="0.2">
      <c r="A10" s="12" t="s">
        <v>6214</v>
      </c>
      <c r="B10" s="32">
        <v>1674.865</v>
      </c>
      <c r="C10" s="32">
        <v>1074.32</v>
      </c>
      <c r="D10" s="32">
        <v>9368.3599999999988</v>
      </c>
      <c r="E10" s="32">
        <v>12117.544999999998</v>
      </c>
      <c r="G10" t="s">
        <v>6201</v>
      </c>
      <c r="H10" t="s">
        <v>6202</v>
      </c>
      <c r="I10" s="32">
        <v>4096.0849999999982</v>
      </c>
      <c r="K10" s="12" t="s">
        <v>2111</v>
      </c>
      <c r="L10" s="32">
        <v>1182.155</v>
      </c>
      <c r="Q10" s="12" t="s">
        <v>76</v>
      </c>
      <c r="T10" s="12" t="s">
        <v>637</v>
      </c>
    </row>
    <row r="11" spans="1:21" x14ac:dyDescent="0.2">
      <c r="A11" s="13" t="s">
        <v>6210</v>
      </c>
      <c r="B11" s="32">
        <v>459.53</v>
      </c>
      <c r="C11" s="32">
        <v>356.77500000000003</v>
      </c>
      <c r="D11" s="32">
        <v>2463.7749999999992</v>
      </c>
      <c r="E11" s="32">
        <v>3280.079999999999</v>
      </c>
      <c r="H11" t="s">
        <v>6199</v>
      </c>
      <c r="I11" s="32">
        <v>4566.3850000000002</v>
      </c>
      <c r="K11" s="13" t="s">
        <v>2194</v>
      </c>
      <c r="L11" s="32">
        <v>143.815</v>
      </c>
      <c r="Q11" s="12" t="s">
        <v>443</v>
      </c>
      <c r="T11" s="12" t="s">
        <v>1917</v>
      </c>
    </row>
    <row r="12" spans="1:21" x14ac:dyDescent="0.2">
      <c r="A12" s="13" t="s">
        <v>6211</v>
      </c>
      <c r="B12" s="32">
        <v>287.77</v>
      </c>
      <c r="C12" s="32">
        <v>336.62500000000006</v>
      </c>
      <c r="D12" s="32">
        <v>2515.21</v>
      </c>
      <c r="E12" s="32">
        <v>3139.605</v>
      </c>
      <c r="H12" t="s">
        <v>6197</v>
      </c>
      <c r="I12" s="32">
        <v>3391.6050000000005</v>
      </c>
      <c r="K12" s="13" t="s">
        <v>3722</v>
      </c>
      <c r="L12" s="32">
        <v>188.29500000000002</v>
      </c>
      <c r="Q12" s="12" t="s">
        <v>1898</v>
      </c>
      <c r="T12" s="12" t="s">
        <v>1342</v>
      </c>
    </row>
    <row r="13" spans="1:21" x14ac:dyDescent="0.2">
      <c r="A13" s="13" t="s">
        <v>6212</v>
      </c>
      <c r="B13" s="32">
        <v>288.11500000000001</v>
      </c>
      <c r="C13" s="32">
        <v>192.33999999999997</v>
      </c>
      <c r="D13" s="32">
        <v>1841.9399999999996</v>
      </c>
      <c r="E13" s="32">
        <v>2322.3949999999995</v>
      </c>
      <c r="G13" t="s">
        <v>6196</v>
      </c>
      <c r="H13" t="s">
        <v>6202</v>
      </c>
      <c r="I13" s="32">
        <v>2608.0299999999997</v>
      </c>
      <c r="K13" s="13" t="s">
        <v>2167</v>
      </c>
      <c r="L13" s="32">
        <v>230.74</v>
      </c>
      <c r="Q13" s="12" t="s">
        <v>321</v>
      </c>
      <c r="T13" s="12" t="s">
        <v>1498</v>
      </c>
    </row>
    <row r="14" spans="1:21" x14ac:dyDescent="0.2">
      <c r="A14" s="13" t="s">
        <v>6213</v>
      </c>
      <c r="B14" s="32">
        <v>639.45000000000005</v>
      </c>
      <c r="C14" s="32">
        <v>188.57999999999998</v>
      </c>
      <c r="D14" s="32">
        <v>2547.4349999999999</v>
      </c>
      <c r="E14" s="32">
        <v>3375.4650000000001</v>
      </c>
      <c r="H14" t="s">
        <v>6199</v>
      </c>
      <c r="I14" s="32">
        <v>3759.4700000000016</v>
      </c>
      <c r="K14" s="13" t="s">
        <v>2110</v>
      </c>
      <c r="L14" s="32">
        <v>245.08500000000001</v>
      </c>
      <c r="Q14" s="12" t="s">
        <v>1413</v>
      </c>
      <c r="T14" s="12" t="s">
        <v>502</v>
      </c>
    </row>
    <row r="15" spans="1:21" x14ac:dyDescent="0.2">
      <c r="A15" s="12" t="s">
        <v>6215</v>
      </c>
      <c r="B15" s="32">
        <v>2032.4550000000004</v>
      </c>
      <c r="C15" s="32">
        <v>643.04499999999996</v>
      </c>
      <c r="D15" s="32">
        <v>11090.609999999999</v>
      </c>
      <c r="E15" s="32">
        <v>13766.109999999999</v>
      </c>
      <c r="H15" t="s">
        <v>6197</v>
      </c>
      <c r="I15" s="32">
        <v>2637.7449999999994</v>
      </c>
      <c r="K15" s="13" t="s">
        <v>4480</v>
      </c>
      <c r="L15" s="32">
        <v>374.22</v>
      </c>
      <c r="Q15" s="12" t="s">
        <v>403</v>
      </c>
      <c r="T15" s="12" t="s">
        <v>1328</v>
      </c>
    </row>
    <row r="16" spans="1:21" x14ac:dyDescent="0.2">
      <c r="A16" s="13" t="s">
        <v>6210</v>
      </c>
      <c r="B16" s="32">
        <v>618.7700000000001</v>
      </c>
      <c r="C16" s="32">
        <v>200.57</v>
      </c>
      <c r="D16" s="32">
        <v>2521.8149999999991</v>
      </c>
      <c r="E16" s="32">
        <v>3341.1549999999993</v>
      </c>
      <c r="G16" t="s">
        <v>6208</v>
      </c>
      <c r="I16" s="32">
        <v>45134.255000000005</v>
      </c>
      <c r="K16" s="12" t="s">
        <v>1936</v>
      </c>
      <c r="L16" s="32">
        <v>4061.36</v>
      </c>
      <c r="Q16" s="12" t="s">
        <v>157</v>
      </c>
      <c r="T16" s="12" t="s">
        <v>1391</v>
      </c>
    </row>
    <row r="17" spans="1:20" x14ac:dyDescent="0.2">
      <c r="A17" s="13" t="s">
        <v>6211</v>
      </c>
      <c r="B17" s="32">
        <v>473.67499999999995</v>
      </c>
      <c r="C17" s="32">
        <v>29.869999999999997</v>
      </c>
      <c r="D17" s="32">
        <v>2274.2600000000007</v>
      </c>
      <c r="E17" s="32">
        <v>2777.8050000000007</v>
      </c>
      <c r="K17" s="13" t="s">
        <v>2994</v>
      </c>
      <c r="L17" s="32">
        <v>627.74999999999989</v>
      </c>
      <c r="Q17" s="12" t="s">
        <v>1808</v>
      </c>
      <c r="T17" s="12" t="s">
        <v>248</v>
      </c>
    </row>
    <row r="18" spans="1:20" x14ac:dyDescent="0.2">
      <c r="A18" s="13" t="s">
        <v>6212</v>
      </c>
      <c r="B18" s="32">
        <v>646.46500000000003</v>
      </c>
      <c r="C18" s="32">
        <v>187.03500000000003</v>
      </c>
      <c r="D18" s="32">
        <v>2649.0899999999997</v>
      </c>
      <c r="E18" s="32">
        <v>3482.5899999999997</v>
      </c>
      <c r="G18" s="27" t="s">
        <v>6226</v>
      </c>
      <c r="H18" s="27"/>
      <c r="K18" s="13" t="s">
        <v>2032</v>
      </c>
      <c r="L18" s="32">
        <v>772.7349999999999</v>
      </c>
      <c r="Q18" s="12" t="s">
        <v>1580</v>
      </c>
      <c r="T18" s="12" t="s">
        <v>913</v>
      </c>
    </row>
    <row r="19" spans="1:20" x14ac:dyDescent="0.2">
      <c r="A19" s="13" t="s">
        <v>6213</v>
      </c>
      <c r="B19" s="32">
        <v>293.54500000000002</v>
      </c>
      <c r="C19" s="32">
        <v>225.56999999999996</v>
      </c>
      <c r="D19" s="32">
        <v>3645.4449999999997</v>
      </c>
      <c r="E19" s="32">
        <v>4164.5599999999995</v>
      </c>
      <c r="G19" s="11" t="s">
        <v>6207</v>
      </c>
      <c r="H19" t="s">
        <v>6220</v>
      </c>
      <c r="K19" s="13" t="s">
        <v>2206</v>
      </c>
      <c r="L19" s="32">
        <v>774.18499999999995</v>
      </c>
      <c r="Q19" s="12" t="s">
        <v>431</v>
      </c>
      <c r="T19" s="12" t="s">
        <v>255</v>
      </c>
    </row>
    <row r="20" spans="1:20" x14ac:dyDescent="0.2">
      <c r="A20" s="12" t="s">
        <v>6216</v>
      </c>
      <c r="B20" s="32">
        <v>1208.47</v>
      </c>
      <c r="C20" s="32">
        <v>129.86000000000001</v>
      </c>
      <c r="D20" s="32">
        <v>5725.1049999999996</v>
      </c>
      <c r="E20" s="32">
        <v>7063.4349999999995</v>
      </c>
      <c r="G20" s="12">
        <v>0.2</v>
      </c>
      <c r="H20" s="32">
        <v>892</v>
      </c>
      <c r="K20" s="13" t="s">
        <v>2022</v>
      </c>
      <c r="L20" s="32">
        <v>819.77</v>
      </c>
      <c r="Q20" s="12" t="s">
        <v>1515</v>
      </c>
      <c r="T20" s="12" t="s">
        <v>474</v>
      </c>
    </row>
    <row r="21" spans="1:20" x14ac:dyDescent="0.2">
      <c r="A21" s="13" t="s">
        <v>6210</v>
      </c>
      <c r="B21" s="32">
        <v>501</v>
      </c>
      <c r="C21" s="32">
        <v>96.11</v>
      </c>
      <c r="D21" s="32">
        <v>2381.1400000000003</v>
      </c>
      <c r="E21" s="32">
        <v>2978.2500000000005</v>
      </c>
      <c r="G21" s="12">
        <v>0.5</v>
      </c>
      <c r="H21" s="32">
        <v>943</v>
      </c>
      <c r="K21" s="13" t="s">
        <v>2181</v>
      </c>
      <c r="L21" s="32">
        <v>1066.92</v>
      </c>
      <c r="Q21" s="12" t="s">
        <v>1223</v>
      </c>
      <c r="T21" s="12" t="s">
        <v>1884</v>
      </c>
    </row>
    <row r="22" spans="1:20" x14ac:dyDescent="0.2">
      <c r="A22" s="13" t="s">
        <v>6211</v>
      </c>
      <c r="B22" s="32">
        <v>614.005</v>
      </c>
      <c r="C22" s="32">
        <v>33.75</v>
      </c>
      <c r="D22" s="32">
        <v>2286.4549999999995</v>
      </c>
      <c r="E22" s="32">
        <v>2934.2099999999996</v>
      </c>
      <c r="G22" s="12">
        <v>1</v>
      </c>
      <c r="H22" s="32">
        <v>875</v>
      </c>
      <c r="K22" s="12" t="s">
        <v>6208</v>
      </c>
      <c r="L22" s="32">
        <v>6470.4699999999993</v>
      </c>
      <c r="Q22" s="12" t="s">
        <v>817</v>
      </c>
      <c r="T22" s="12" t="s">
        <v>1267</v>
      </c>
    </row>
    <row r="23" spans="1:20" x14ac:dyDescent="0.2">
      <c r="A23" s="13" t="s">
        <v>6212</v>
      </c>
      <c r="B23" s="32">
        <v>93.464999999999989</v>
      </c>
      <c r="C23" s="32"/>
      <c r="D23" s="32">
        <v>1057.51</v>
      </c>
      <c r="E23" s="32">
        <v>1150.9749999999999</v>
      </c>
      <c r="G23" s="12">
        <v>2.5</v>
      </c>
      <c r="H23" s="32">
        <v>841</v>
      </c>
      <c r="Q23" s="12" t="s">
        <v>455</v>
      </c>
      <c r="T23" s="12" t="s">
        <v>994</v>
      </c>
    </row>
    <row r="24" spans="1:20" x14ac:dyDescent="0.2">
      <c r="A24" s="12" t="s">
        <v>6208</v>
      </c>
      <c r="B24" s="32">
        <v>6696.8649999999998</v>
      </c>
      <c r="C24" s="32">
        <v>2798.5050000000001</v>
      </c>
      <c r="D24" s="32">
        <v>35638.885000000002</v>
      </c>
      <c r="E24" s="32">
        <v>45134.25499999999</v>
      </c>
      <c r="G24" s="12" t="s">
        <v>6208</v>
      </c>
      <c r="H24" s="32">
        <v>3551</v>
      </c>
      <c r="Q24" s="12" t="s">
        <v>1091</v>
      </c>
      <c r="T24" s="12" t="s">
        <v>727</v>
      </c>
    </row>
    <row r="25" spans="1:20" x14ac:dyDescent="0.2">
      <c r="Q25" s="12" t="s">
        <v>303</v>
      </c>
      <c r="T25" s="12" t="s">
        <v>89</v>
      </c>
    </row>
    <row r="26" spans="1:20" x14ac:dyDescent="0.2">
      <c r="A26" s="28" t="s">
        <v>6225</v>
      </c>
      <c r="B26" s="29"/>
      <c r="Q26" s="12" t="s">
        <v>1357</v>
      </c>
      <c r="T26" s="12" t="s">
        <v>332</v>
      </c>
    </row>
    <row r="27" spans="1:20" x14ac:dyDescent="0.2">
      <c r="A27" s="11" t="s">
        <v>6207</v>
      </c>
      <c r="B27" t="s">
        <v>6217</v>
      </c>
      <c r="Q27" s="12" t="s">
        <v>58</v>
      </c>
      <c r="T27" s="12" t="s">
        <v>1240</v>
      </c>
    </row>
    <row r="28" spans="1:20" x14ac:dyDescent="0.2">
      <c r="A28" s="12" t="s">
        <v>6209</v>
      </c>
      <c r="B28" s="32"/>
      <c r="Q28" s="12" t="s">
        <v>584</v>
      </c>
      <c r="T28" s="12" t="s">
        <v>163</v>
      </c>
    </row>
    <row r="29" spans="1:20" x14ac:dyDescent="0.2">
      <c r="A29" s="13" t="s">
        <v>6210</v>
      </c>
      <c r="B29" s="32">
        <v>2837.5299999999997</v>
      </c>
      <c r="Q29" s="12" t="s">
        <v>299</v>
      </c>
      <c r="T29" s="12" t="s">
        <v>1594</v>
      </c>
    </row>
    <row r="30" spans="1:20" x14ac:dyDescent="0.2">
      <c r="A30" s="13" t="s">
        <v>6211</v>
      </c>
      <c r="B30" s="32">
        <v>3463.9949999999994</v>
      </c>
      <c r="Q30" s="12" t="s">
        <v>26</v>
      </c>
      <c r="T30" s="12" t="s">
        <v>1021</v>
      </c>
    </row>
    <row r="31" spans="1:20" x14ac:dyDescent="0.2">
      <c r="A31" s="13" t="s">
        <v>6212</v>
      </c>
      <c r="B31" s="32">
        <v>2987.4999999999995</v>
      </c>
      <c r="Q31" s="12" t="s">
        <v>873</v>
      </c>
      <c r="T31" s="12" t="s">
        <v>1528</v>
      </c>
    </row>
    <row r="32" spans="1:20" x14ac:dyDescent="0.2">
      <c r="A32" s="13" t="s">
        <v>6213</v>
      </c>
      <c r="B32" s="32">
        <v>2898.1400000000003</v>
      </c>
      <c r="Q32" s="12" t="s">
        <v>1906</v>
      </c>
      <c r="T32" s="12" t="s">
        <v>1510</v>
      </c>
    </row>
    <row r="33" spans="1:20" x14ac:dyDescent="0.2">
      <c r="A33" s="12" t="s">
        <v>6214</v>
      </c>
      <c r="B33" s="32"/>
      <c r="Q33" s="12" t="s">
        <v>954</v>
      </c>
      <c r="T33" s="12" t="s">
        <v>1375</v>
      </c>
    </row>
    <row r="34" spans="1:20" x14ac:dyDescent="0.2">
      <c r="A34" s="13" t="s">
        <v>6210</v>
      </c>
      <c r="B34" s="32">
        <v>3280.08</v>
      </c>
      <c r="Q34" s="12" t="s">
        <v>108</v>
      </c>
      <c r="T34" s="12" t="s">
        <v>1414</v>
      </c>
    </row>
    <row r="35" spans="1:20" x14ac:dyDescent="0.2">
      <c r="A35" s="13" t="s">
        <v>6211</v>
      </c>
      <c r="B35" s="32">
        <v>3139.605</v>
      </c>
      <c r="Q35" s="12" t="s">
        <v>1840</v>
      </c>
      <c r="T35" s="12" t="s">
        <v>440</v>
      </c>
    </row>
    <row r="36" spans="1:20" x14ac:dyDescent="0.2">
      <c r="A36" s="13" t="s">
        <v>6212</v>
      </c>
      <c r="B36" s="32">
        <v>2322.395</v>
      </c>
      <c r="Q36" s="12" t="s">
        <v>333</v>
      </c>
      <c r="T36" s="12" t="s">
        <v>1629</v>
      </c>
    </row>
    <row r="37" spans="1:20" x14ac:dyDescent="0.2">
      <c r="A37" s="13" t="s">
        <v>6213</v>
      </c>
      <c r="B37" s="32">
        <v>3375.4649999999997</v>
      </c>
      <c r="Q37" s="12" t="s">
        <v>146</v>
      </c>
      <c r="T37" s="12" t="s">
        <v>1654</v>
      </c>
    </row>
    <row r="38" spans="1:20" x14ac:dyDescent="0.2">
      <c r="A38" s="12" t="s">
        <v>6215</v>
      </c>
      <c r="B38" s="32"/>
      <c r="Q38" s="12" t="s">
        <v>525</v>
      </c>
      <c r="T38" s="12" t="s">
        <v>955</v>
      </c>
    </row>
    <row r="39" spans="1:20" x14ac:dyDescent="0.2">
      <c r="A39" s="13" t="s">
        <v>6210</v>
      </c>
      <c r="B39" s="32">
        <v>3341.1549999999988</v>
      </c>
      <c r="Q39" s="12" t="s">
        <v>519</v>
      </c>
      <c r="T39" s="12" t="s">
        <v>1737</v>
      </c>
    </row>
    <row r="40" spans="1:20" x14ac:dyDescent="0.2">
      <c r="A40" s="13" t="s">
        <v>6211</v>
      </c>
      <c r="B40" s="32">
        <v>2777.8050000000003</v>
      </c>
      <c r="Q40" s="12" t="s">
        <v>139</v>
      </c>
      <c r="T40" s="12" t="s">
        <v>185</v>
      </c>
    </row>
    <row r="41" spans="1:20" x14ac:dyDescent="0.2">
      <c r="A41" s="13" t="s">
        <v>6212</v>
      </c>
      <c r="B41" s="32">
        <v>3482.5899999999997</v>
      </c>
      <c r="Q41" s="12" t="s">
        <v>1842</v>
      </c>
      <c r="T41" s="12" t="s">
        <v>1184</v>
      </c>
    </row>
    <row r="42" spans="1:20" x14ac:dyDescent="0.2">
      <c r="A42" s="13" t="s">
        <v>6213</v>
      </c>
      <c r="B42" s="32">
        <v>4164.5600000000004</v>
      </c>
      <c r="Q42" s="12" t="s">
        <v>381</v>
      </c>
      <c r="T42" s="12" t="s">
        <v>552</v>
      </c>
    </row>
    <row r="43" spans="1:20" x14ac:dyDescent="0.2">
      <c r="A43" s="12" t="s">
        <v>6216</v>
      </c>
      <c r="B43" s="32"/>
      <c r="Q43" s="12" t="s">
        <v>1315</v>
      </c>
      <c r="T43" s="12" t="s">
        <v>1242</v>
      </c>
    </row>
    <row r="44" spans="1:20" x14ac:dyDescent="0.2">
      <c r="A44" s="13" t="s">
        <v>6210</v>
      </c>
      <c r="B44" s="32">
        <v>2978.2499999999995</v>
      </c>
      <c r="Q44" s="12" t="s">
        <v>1150</v>
      </c>
      <c r="T44" s="12" t="s">
        <v>1067</v>
      </c>
    </row>
    <row r="45" spans="1:20" x14ac:dyDescent="0.2">
      <c r="A45" s="13" t="s">
        <v>6211</v>
      </c>
      <c r="B45" s="32">
        <v>2934.2099999999996</v>
      </c>
      <c r="Q45" s="12" t="s">
        <v>144</v>
      </c>
      <c r="T45" s="12" t="s">
        <v>378</v>
      </c>
    </row>
    <row r="46" spans="1:20" x14ac:dyDescent="0.2">
      <c r="A46" s="13" t="s">
        <v>6212</v>
      </c>
      <c r="B46" s="32">
        <v>1150.9750000000001</v>
      </c>
      <c r="Q46" s="12" t="s">
        <v>479</v>
      </c>
      <c r="T46" s="12" t="s">
        <v>923</v>
      </c>
    </row>
    <row r="47" spans="1:20" x14ac:dyDescent="0.2">
      <c r="A47" s="12" t="s">
        <v>6208</v>
      </c>
      <c r="B47" s="32">
        <v>45134.254999999997</v>
      </c>
      <c r="Q47" s="12" t="s">
        <v>1039</v>
      </c>
      <c r="T47" s="12" t="s">
        <v>1547</v>
      </c>
    </row>
    <row r="48" spans="1:20" x14ac:dyDescent="0.2">
      <c r="Q48" s="12" t="s">
        <v>1892</v>
      </c>
      <c r="T48" s="12" t="s">
        <v>1048</v>
      </c>
    </row>
    <row r="49" spans="17:20" x14ac:dyDescent="0.2">
      <c r="Q49" s="12" t="s">
        <v>1049</v>
      </c>
      <c r="T49" s="12" t="s">
        <v>1718</v>
      </c>
    </row>
    <row r="50" spans="17:20" x14ac:dyDescent="0.2">
      <c r="Q50" s="12" t="s">
        <v>659</v>
      </c>
      <c r="T50" s="12" t="s">
        <v>496</v>
      </c>
    </row>
    <row r="51" spans="17:20" x14ac:dyDescent="0.2">
      <c r="Q51" s="12" t="s">
        <v>963</v>
      </c>
      <c r="T51" s="12" t="s">
        <v>30</v>
      </c>
    </row>
    <row r="52" spans="17:20" x14ac:dyDescent="0.2">
      <c r="Q52" s="12" t="s">
        <v>983</v>
      </c>
      <c r="T52" s="12" t="s">
        <v>230</v>
      </c>
    </row>
    <row r="53" spans="17:20" x14ac:dyDescent="0.2">
      <c r="Q53" s="12" t="s">
        <v>1761</v>
      </c>
      <c r="T53" s="12" t="s">
        <v>1381</v>
      </c>
    </row>
    <row r="54" spans="17:20" x14ac:dyDescent="0.2">
      <c r="Q54" s="12" t="s">
        <v>1865</v>
      </c>
      <c r="T54" s="12" t="s">
        <v>460</v>
      </c>
    </row>
    <row r="55" spans="17:20" x14ac:dyDescent="0.2">
      <c r="Q55" s="12" t="s">
        <v>111</v>
      </c>
      <c r="T55" s="12" t="s">
        <v>1137</v>
      </c>
    </row>
    <row r="56" spans="17:20" x14ac:dyDescent="0.2">
      <c r="Q56" s="12" t="s">
        <v>803</v>
      </c>
      <c r="T56" s="12" t="s">
        <v>834</v>
      </c>
    </row>
    <row r="57" spans="17:20" x14ac:dyDescent="0.2">
      <c r="Q57" s="12" t="s">
        <v>363</v>
      </c>
      <c r="T57" s="12" t="s">
        <v>1480</v>
      </c>
    </row>
    <row r="58" spans="17:20" x14ac:dyDescent="0.2">
      <c r="Q58" s="12" t="s">
        <v>991</v>
      </c>
      <c r="T58" s="12" t="s">
        <v>452</v>
      </c>
    </row>
    <row r="59" spans="17:20" x14ac:dyDescent="0.2">
      <c r="Q59" s="12" t="s">
        <v>254</v>
      </c>
      <c r="T59" s="12" t="s">
        <v>757</v>
      </c>
    </row>
    <row r="60" spans="17:20" x14ac:dyDescent="0.2">
      <c r="Q60" s="12" t="s">
        <v>705</v>
      </c>
      <c r="T60" s="12" t="s">
        <v>426</v>
      </c>
    </row>
    <row r="61" spans="17:20" x14ac:dyDescent="0.2">
      <c r="Q61" s="12" t="s">
        <v>1713</v>
      </c>
      <c r="T61" s="12" t="s">
        <v>1236</v>
      </c>
    </row>
    <row r="62" spans="17:20" x14ac:dyDescent="0.2">
      <c r="Q62" s="12" t="s">
        <v>263</v>
      </c>
      <c r="T62" s="12" t="s">
        <v>1040</v>
      </c>
    </row>
    <row r="63" spans="17:20" x14ac:dyDescent="0.2">
      <c r="Q63" s="12" t="s">
        <v>1074</v>
      </c>
      <c r="T63" s="12" t="s">
        <v>480</v>
      </c>
    </row>
    <row r="64" spans="17:20" x14ac:dyDescent="0.2">
      <c r="Q64" s="12" t="s">
        <v>68</v>
      </c>
      <c r="T64" s="12" t="s">
        <v>1163</v>
      </c>
    </row>
    <row r="65" spans="17:20" x14ac:dyDescent="0.2">
      <c r="Q65" s="12" t="s">
        <v>1881</v>
      </c>
      <c r="T65" s="12" t="s">
        <v>522</v>
      </c>
    </row>
    <row r="66" spans="17:20" x14ac:dyDescent="0.2">
      <c r="Q66" s="12" t="s">
        <v>537</v>
      </c>
      <c r="T66" s="12" t="s">
        <v>1640</v>
      </c>
    </row>
    <row r="67" spans="17:20" x14ac:dyDescent="0.2">
      <c r="Q67" s="12" t="s">
        <v>555</v>
      </c>
      <c r="T67" s="12" t="s">
        <v>1440</v>
      </c>
    </row>
    <row r="68" spans="17:20" x14ac:dyDescent="0.2">
      <c r="Q68" s="12" t="s">
        <v>313</v>
      </c>
      <c r="T68" s="12" t="s">
        <v>257</v>
      </c>
    </row>
    <row r="69" spans="17:20" x14ac:dyDescent="0.2">
      <c r="Q69" s="12" t="s">
        <v>1607</v>
      </c>
      <c r="T69" s="12" t="s">
        <v>1693</v>
      </c>
    </row>
    <row r="70" spans="17:20" x14ac:dyDescent="0.2">
      <c r="Q70" s="12" t="s">
        <v>1588</v>
      </c>
      <c r="T70" s="12" t="s">
        <v>490</v>
      </c>
    </row>
    <row r="71" spans="17:20" x14ac:dyDescent="0.2">
      <c r="Q71" s="12" t="s">
        <v>891</v>
      </c>
      <c r="T71" s="12" t="s">
        <v>925</v>
      </c>
    </row>
    <row r="72" spans="17:20" x14ac:dyDescent="0.2">
      <c r="Q72" s="12" t="s">
        <v>103</v>
      </c>
      <c r="T72" s="12" t="s">
        <v>800</v>
      </c>
    </row>
    <row r="73" spans="17:20" x14ac:dyDescent="0.2">
      <c r="Q73" s="12" t="s">
        <v>509</v>
      </c>
      <c r="T73" s="12" t="s">
        <v>408</v>
      </c>
    </row>
    <row r="74" spans="17:20" x14ac:dyDescent="0.2">
      <c r="Q74" s="12" t="s">
        <v>1894</v>
      </c>
      <c r="T74" s="12" t="s">
        <v>1252</v>
      </c>
    </row>
    <row r="75" spans="17:20" x14ac:dyDescent="0.2">
      <c r="Q75" s="12" t="s">
        <v>1493</v>
      </c>
      <c r="T75" s="12" t="s">
        <v>1764</v>
      </c>
    </row>
    <row r="76" spans="17:20" x14ac:dyDescent="0.2">
      <c r="Q76" s="12" t="s">
        <v>781</v>
      </c>
      <c r="T76" s="12" t="s">
        <v>1002</v>
      </c>
    </row>
    <row r="77" spans="17:20" x14ac:dyDescent="0.2">
      <c r="Q77" s="12" t="s">
        <v>96</v>
      </c>
      <c r="T77" s="12" t="s">
        <v>1807</v>
      </c>
    </row>
    <row r="78" spans="17:20" x14ac:dyDescent="0.2">
      <c r="Q78" s="12" t="s">
        <v>697</v>
      </c>
      <c r="T78" s="12" t="s">
        <v>360</v>
      </c>
    </row>
    <row r="79" spans="17:20" x14ac:dyDescent="0.2">
      <c r="Q79" s="12" t="s">
        <v>315</v>
      </c>
      <c r="T79" s="12" t="s">
        <v>589</v>
      </c>
    </row>
    <row r="80" spans="17:20" x14ac:dyDescent="0.2">
      <c r="Q80" s="12" t="s">
        <v>427</v>
      </c>
      <c r="T80" s="12" t="s">
        <v>1504</v>
      </c>
    </row>
    <row r="81" spans="17:20" x14ac:dyDescent="0.2">
      <c r="Q81" s="12" t="s">
        <v>237</v>
      </c>
      <c r="T81" s="12" t="s">
        <v>1710</v>
      </c>
    </row>
    <row r="82" spans="17:20" x14ac:dyDescent="0.2">
      <c r="Q82" s="12" t="s">
        <v>521</v>
      </c>
      <c r="T82" s="12" t="s">
        <v>894</v>
      </c>
    </row>
    <row r="83" spans="17:20" x14ac:dyDescent="0.2">
      <c r="Q83" s="12" t="s">
        <v>1666</v>
      </c>
      <c r="T83" s="12" t="s">
        <v>356</v>
      </c>
    </row>
    <row r="84" spans="17:20" x14ac:dyDescent="0.2">
      <c r="Q84" s="12" t="s">
        <v>1521</v>
      </c>
      <c r="T84" s="12" t="s">
        <v>478</v>
      </c>
    </row>
    <row r="85" spans="17:20" x14ac:dyDescent="0.2">
      <c r="Q85" s="12" t="s">
        <v>258</v>
      </c>
      <c r="T85" s="12" t="s">
        <v>1422</v>
      </c>
    </row>
    <row r="86" spans="17:20" x14ac:dyDescent="0.2">
      <c r="Q86" s="12" t="s">
        <v>1211</v>
      </c>
      <c r="T86" s="12" t="s">
        <v>694</v>
      </c>
    </row>
    <row r="87" spans="17:20" x14ac:dyDescent="0.2">
      <c r="Q87" s="12" t="s">
        <v>1437</v>
      </c>
      <c r="T87" s="12" t="s">
        <v>75</v>
      </c>
    </row>
    <row r="88" spans="17:20" x14ac:dyDescent="0.2">
      <c r="Q88" s="12" t="s">
        <v>614</v>
      </c>
      <c r="T88" s="12" t="s">
        <v>1671</v>
      </c>
    </row>
    <row r="89" spans="17:20" x14ac:dyDescent="0.2">
      <c r="Q89" s="12" t="s">
        <v>1861</v>
      </c>
      <c r="T89" s="12" t="s">
        <v>384</v>
      </c>
    </row>
    <row r="90" spans="17:20" x14ac:dyDescent="0.2">
      <c r="Q90" s="12" t="s">
        <v>1185</v>
      </c>
      <c r="T90" s="12" t="s">
        <v>1264</v>
      </c>
    </row>
    <row r="91" spans="17:20" x14ac:dyDescent="0.2">
      <c r="Q91" s="12" t="s">
        <v>961</v>
      </c>
      <c r="T91" s="12" t="s">
        <v>1565</v>
      </c>
    </row>
    <row r="92" spans="17:20" x14ac:dyDescent="0.2">
      <c r="Q92" s="12" t="s">
        <v>136</v>
      </c>
      <c r="T92" s="12" t="s">
        <v>1577</v>
      </c>
    </row>
    <row r="93" spans="17:20" x14ac:dyDescent="0.2">
      <c r="Q93" s="12" t="s">
        <v>932</v>
      </c>
      <c r="T93" s="12" t="s">
        <v>662</v>
      </c>
    </row>
    <row r="94" spans="17:20" x14ac:dyDescent="0.2">
      <c r="Q94" s="12" t="s">
        <v>946</v>
      </c>
      <c r="T94" s="12" t="s">
        <v>456</v>
      </c>
    </row>
    <row r="95" spans="17:20" x14ac:dyDescent="0.2">
      <c r="Q95" s="12" t="s">
        <v>1080</v>
      </c>
      <c r="T95" s="12" t="s">
        <v>1132</v>
      </c>
    </row>
    <row r="96" spans="17:20" x14ac:dyDescent="0.2">
      <c r="Q96" s="12" t="s">
        <v>1154</v>
      </c>
      <c r="T96" s="12" t="s">
        <v>1058</v>
      </c>
    </row>
    <row r="97" spans="17:20" x14ac:dyDescent="0.2">
      <c r="Q97" s="12" t="s">
        <v>463</v>
      </c>
      <c r="T97" s="12" t="s">
        <v>1322</v>
      </c>
    </row>
    <row r="98" spans="17:20" x14ac:dyDescent="0.2">
      <c r="Q98" s="12" t="s">
        <v>1035</v>
      </c>
      <c r="T98" s="12" t="s">
        <v>968</v>
      </c>
    </row>
    <row r="99" spans="17:20" x14ac:dyDescent="0.2">
      <c r="Q99" s="12" t="s">
        <v>1444</v>
      </c>
      <c r="T99" s="12" t="s">
        <v>563</v>
      </c>
    </row>
    <row r="100" spans="17:20" x14ac:dyDescent="0.2">
      <c r="Q100" s="12" t="s">
        <v>1160</v>
      </c>
      <c r="T100" s="12" t="s">
        <v>198</v>
      </c>
    </row>
    <row r="101" spans="17:20" x14ac:dyDescent="0.2">
      <c r="Q101" s="12" t="s">
        <v>1680</v>
      </c>
      <c r="T101" s="12" t="s">
        <v>1398</v>
      </c>
    </row>
    <row r="102" spans="17:20" x14ac:dyDescent="0.2">
      <c r="Q102" s="12" t="s">
        <v>795</v>
      </c>
      <c r="T102" s="12" t="s">
        <v>633</v>
      </c>
    </row>
    <row r="103" spans="17:20" x14ac:dyDescent="0.2">
      <c r="Q103" s="12" t="s">
        <v>1380</v>
      </c>
      <c r="T103" s="12" t="s">
        <v>1244</v>
      </c>
    </row>
    <row r="104" spans="17:20" x14ac:dyDescent="0.2">
      <c r="Q104" s="12" t="s">
        <v>489</v>
      </c>
      <c r="T104" s="12" t="s">
        <v>998</v>
      </c>
    </row>
    <row r="105" spans="17:20" x14ac:dyDescent="0.2">
      <c r="Q105" s="12" t="s">
        <v>471</v>
      </c>
      <c r="T105" s="12" t="s">
        <v>1099</v>
      </c>
    </row>
    <row r="106" spans="17:20" x14ac:dyDescent="0.2">
      <c r="Q106" s="12" t="s">
        <v>1479</v>
      </c>
      <c r="T106" s="12" t="s">
        <v>937</v>
      </c>
    </row>
    <row r="107" spans="17:20" x14ac:dyDescent="0.2">
      <c r="Q107" s="12" t="s">
        <v>1623</v>
      </c>
      <c r="T107" s="12" t="s">
        <v>1218</v>
      </c>
    </row>
    <row r="108" spans="17:20" x14ac:dyDescent="0.2">
      <c r="Q108" s="12" t="s">
        <v>813</v>
      </c>
      <c r="T108" s="12" t="s">
        <v>1495</v>
      </c>
    </row>
    <row r="109" spans="17:20" x14ac:dyDescent="0.2">
      <c r="Q109" s="12" t="s">
        <v>1781</v>
      </c>
      <c r="T109" s="12" t="s">
        <v>16</v>
      </c>
    </row>
    <row r="110" spans="17:20" x14ac:dyDescent="0.2">
      <c r="Q110" s="12" t="s">
        <v>186</v>
      </c>
      <c r="T110" s="12" t="s">
        <v>138</v>
      </c>
    </row>
    <row r="111" spans="17:20" x14ac:dyDescent="0.2">
      <c r="Q111" s="12" t="s">
        <v>1278</v>
      </c>
      <c r="T111" s="12" t="s">
        <v>1373</v>
      </c>
    </row>
    <row r="112" spans="17:20" x14ac:dyDescent="0.2">
      <c r="Q112" s="12" t="s">
        <v>343</v>
      </c>
      <c r="T112" s="12" t="s">
        <v>880</v>
      </c>
    </row>
    <row r="113" spans="17:20" x14ac:dyDescent="0.2">
      <c r="Q113" s="12" t="s">
        <v>539</v>
      </c>
      <c r="T113" s="12" t="s">
        <v>617</v>
      </c>
    </row>
    <row r="114" spans="17:20" x14ac:dyDescent="0.2">
      <c r="Q114" s="12" t="s">
        <v>1511</v>
      </c>
      <c r="T114" s="12" t="s">
        <v>849</v>
      </c>
    </row>
    <row r="115" spans="17:20" x14ac:dyDescent="0.2">
      <c r="Q115" s="12" t="s">
        <v>331</v>
      </c>
      <c r="T115" s="12" t="s">
        <v>1075</v>
      </c>
    </row>
    <row r="116" spans="17:20" x14ac:dyDescent="0.2">
      <c r="Q116" s="12" t="s">
        <v>564</v>
      </c>
      <c r="T116" s="12" t="s">
        <v>292</v>
      </c>
    </row>
    <row r="117" spans="17:20" x14ac:dyDescent="0.2">
      <c r="Q117" s="12" t="s">
        <v>503</v>
      </c>
      <c r="T117" s="12" t="s">
        <v>1340</v>
      </c>
    </row>
    <row r="118" spans="17:20" x14ac:dyDescent="0.2">
      <c r="Q118" s="12" t="s">
        <v>1593</v>
      </c>
      <c r="T118" s="12" t="s">
        <v>1827</v>
      </c>
    </row>
    <row r="119" spans="17:20" x14ac:dyDescent="0.2">
      <c r="Q119" s="12" t="s">
        <v>686</v>
      </c>
      <c r="T119" s="12" t="s">
        <v>1389</v>
      </c>
    </row>
    <row r="120" spans="17:20" x14ac:dyDescent="0.2">
      <c r="Q120" s="12" t="s">
        <v>841</v>
      </c>
      <c r="T120" s="12" t="s">
        <v>1436</v>
      </c>
    </row>
    <row r="121" spans="17:20" x14ac:dyDescent="0.2">
      <c r="Q121" s="12" t="s">
        <v>1628</v>
      </c>
      <c r="T121" s="12" t="s">
        <v>1819</v>
      </c>
    </row>
    <row r="122" spans="17:20" x14ac:dyDescent="0.2">
      <c r="Q122" s="12" t="s">
        <v>1095</v>
      </c>
      <c r="T122" s="12" t="s">
        <v>650</v>
      </c>
    </row>
    <row r="123" spans="17:20" x14ac:dyDescent="0.2">
      <c r="Q123" s="12" t="s">
        <v>1639</v>
      </c>
      <c r="T123" s="12" t="s">
        <v>1301</v>
      </c>
    </row>
    <row r="124" spans="17:20" x14ac:dyDescent="0.2">
      <c r="Q124" s="12" t="s">
        <v>1219</v>
      </c>
      <c r="T124" s="12" t="s">
        <v>234</v>
      </c>
    </row>
    <row r="125" spans="17:20" x14ac:dyDescent="0.2">
      <c r="Q125" s="12" t="s">
        <v>235</v>
      </c>
      <c r="T125" s="12" t="s">
        <v>121</v>
      </c>
    </row>
    <row r="126" spans="17:20" x14ac:dyDescent="0.2">
      <c r="Q126" s="12" t="s">
        <v>1789</v>
      </c>
      <c r="T126" s="12" t="s">
        <v>1774</v>
      </c>
    </row>
    <row r="127" spans="17:20" x14ac:dyDescent="0.2">
      <c r="Q127" s="12" t="s">
        <v>1359</v>
      </c>
      <c r="T127" s="12" t="s">
        <v>1471</v>
      </c>
    </row>
    <row r="128" spans="17:20" x14ac:dyDescent="0.2">
      <c r="Q128" s="12" t="s">
        <v>1162</v>
      </c>
      <c r="T128" s="12" t="s">
        <v>412</v>
      </c>
    </row>
    <row r="129" spans="17:20" x14ac:dyDescent="0.2">
      <c r="Q129" s="12" t="s">
        <v>469</v>
      </c>
      <c r="T129" s="12" t="s">
        <v>1061</v>
      </c>
    </row>
    <row r="130" spans="17:20" x14ac:dyDescent="0.2">
      <c r="Q130" s="12" t="s">
        <v>225</v>
      </c>
      <c r="T130" s="12" t="s">
        <v>597</v>
      </c>
    </row>
    <row r="131" spans="17:20" x14ac:dyDescent="0.2">
      <c r="Q131" s="12" t="s">
        <v>94</v>
      </c>
      <c r="T131" s="12" t="s">
        <v>328</v>
      </c>
    </row>
    <row r="132" spans="17:20" x14ac:dyDescent="0.2">
      <c r="Q132" s="12" t="s">
        <v>973</v>
      </c>
      <c r="T132" s="12" t="s">
        <v>540</v>
      </c>
    </row>
    <row r="133" spans="17:20" x14ac:dyDescent="0.2">
      <c r="Q133" s="12" t="s">
        <v>169</v>
      </c>
      <c r="T133" s="12" t="s">
        <v>1023</v>
      </c>
    </row>
    <row r="134" spans="17:20" x14ac:dyDescent="0.2">
      <c r="Q134" s="12" t="s">
        <v>865</v>
      </c>
      <c r="T134" s="12" t="s">
        <v>743</v>
      </c>
    </row>
    <row r="135" spans="17:20" x14ac:dyDescent="0.2">
      <c r="Q135" s="12" t="s">
        <v>79</v>
      </c>
      <c r="T135" s="12" t="s">
        <v>220</v>
      </c>
    </row>
    <row r="136" spans="17:20" x14ac:dyDescent="0.2">
      <c r="Q136" s="12" t="s">
        <v>159</v>
      </c>
      <c r="T136" s="12" t="s">
        <v>668</v>
      </c>
    </row>
    <row r="137" spans="17:20" x14ac:dyDescent="0.2">
      <c r="Q137" s="12" t="s">
        <v>1816</v>
      </c>
      <c r="T137" s="12" t="s">
        <v>714</v>
      </c>
    </row>
    <row r="138" spans="17:20" x14ac:dyDescent="0.2">
      <c r="Q138" s="12" t="s">
        <v>827</v>
      </c>
      <c r="T138" s="12" t="s">
        <v>782</v>
      </c>
    </row>
    <row r="139" spans="17:20" x14ac:dyDescent="0.2">
      <c r="Q139" s="12" t="s">
        <v>507</v>
      </c>
      <c r="T139" s="12" t="s">
        <v>810</v>
      </c>
    </row>
    <row r="140" spans="17:20" x14ac:dyDescent="0.2">
      <c r="Q140" s="12" t="s">
        <v>1202</v>
      </c>
      <c r="T140" s="12" t="s">
        <v>115</v>
      </c>
    </row>
    <row r="141" spans="17:20" x14ac:dyDescent="0.2">
      <c r="Q141" s="12" t="s">
        <v>1227</v>
      </c>
      <c r="T141" s="12" t="s">
        <v>538</v>
      </c>
    </row>
    <row r="142" spans="17:20" x14ac:dyDescent="0.2">
      <c r="Q142" s="12" t="s">
        <v>1217</v>
      </c>
      <c r="T142" s="12" t="s">
        <v>716</v>
      </c>
    </row>
    <row r="143" spans="17:20" x14ac:dyDescent="0.2">
      <c r="Q143" s="12" t="s">
        <v>1005</v>
      </c>
      <c r="T143" s="12" t="s">
        <v>1673</v>
      </c>
    </row>
    <row r="144" spans="17:20" x14ac:dyDescent="0.2">
      <c r="Q144" s="12" t="s">
        <v>1836</v>
      </c>
      <c r="T144" s="12" t="s">
        <v>1758</v>
      </c>
    </row>
    <row r="145" spans="17:20" x14ac:dyDescent="0.2">
      <c r="Q145" s="12" t="s">
        <v>347</v>
      </c>
      <c r="T145" s="12" t="s">
        <v>784</v>
      </c>
    </row>
    <row r="146" spans="17:20" x14ac:dyDescent="0.2">
      <c r="Q146" s="12" t="s">
        <v>178</v>
      </c>
      <c r="T146" s="12" t="s">
        <v>1034</v>
      </c>
    </row>
    <row r="147" spans="17:20" x14ac:dyDescent="0.2">
      <c r="Q147" s="12" t="s">
        <v>252</v>
      </c>
      <c r="T147" s="12" t="s">
        <v>685</v>
      </c>
    </row>
    <row r="148" spans="17:20" x14ac:dyDescent="0.2">
      <c r="Q148" s="12" t="s">
        <v>1828</v>
      </c>
      <c r="T148" s="12" t="s">
        <v>1079</v>
      </c>
    </row>
    <row r="149" spans="17:20" x14ac:dyDescent="0.2">
      <c r="Q149" s="12" t="s">
        <v>1562</v>
      </c>
      <c r="T149" s="12" t="s">
        <v>1172</v>
      </c>
    </row>
    <row r="150" spans="17:20" x14ac:dyDescent="0.2">
      <c r="Q150" s="12" t="s">
        <v>1668</v>
      </c>
      <c r="T150" s="12" t="s">
        <v>1866</v>
      </c>
    </row>
    <row r="151" spans="17:20" x14ac:dyDescent="0.2">
      <c r="Q151" s="12" t="s">
        <v>122</v>
      </c>
      <c r="T151" s="12" t="s">
        <v>1907</v>
      </c>
    </row>
    <row r="152" spans="17:20" x14ac:dyDescent="0.2">
      <c r="Q152" s="12" t="s">
        <v>912</v>
      </c>
      <c r="T152" s="12" t="s">
        <v>812</v>
      </c>
    </row>
    <row r="153" spans="17:20" x14ac:dyDescent="0.2">
      <c r="Q153" s="12" t="s">
        <v>1337</v>
      </c>
      <c r="T153" s="12" t="s">
        <v>692</v>
      </c>
    </row>
    <row r="154" spans="17:20" x14ac:dyDescent="0.2">
      <c r="Q154" s="12" t="s">
        <v>819</v>
      </c>
      <c r="T154" s="12" t="s">
        <v>1862</v>
      </c>
    </row>
    <row r="155" spans="17:20" x14ac:dyDescent="0.2">
      <c r="Q155" s="12" t="s">
        <v>852</v>
      </c>
      <c r="T155" s="12" t="s">
        <v>129</v>
      </c>
    </row>
    <row r="156" spans="17:20" x14ac:dyDescent="0.2">
      <c r="Q156" s="12" t="s">
        <v>570</v>
      </c>
      <c r="T156" s="12" t="s">
        <v>1689</v>
      </c>
    </row>
    <row r="157" spans="17:20" x14ac:dyDescent="0.2">
      <c r="Q157" s="12" t="s">
        <v>1747</v>
      </c>
      <c r="T157" s="12" t="s">
        <v>1234</v>
      </c>
    </row>
    <row r="158" spans="17:20" x14ac:dyDescent="0.2">
      <c r="Q158" s="12" t="s">
        <v>905</v>
      </c>
      <c r="T158" s="12" t="s">
        <v>1768</v>
      </c>
    </row>
    <row r="159" spans="17:20" x14ac:dyDescent="0.2">
      <c r="Q159" s="12" t="s">
        <v>626</v>
      </c>
      <c r="T159" s="12" t="s">
        <v>945</v>
      </c>
    </row>
    <row r="160" spans="17:20" x14ac:dyDescent="0.2">
      <c r="Q160" s="12" t="s">
        <v>1678</v>
      </c>
      <c r="T160" s="12" t="s">
        <v>1203</v>
      </c>
    </row>
    <row r="161" spans="17:20" x14ac:dyDescent="0.2">
      <c r="Q161" s="12" t="s">
        <v>754</v>
      </c>
      <c r="T161" s="12" t="s">
        <v>1635</v>
      </c>
    </row>
    <row r="162" spans="17:20" x14ac:dyDescent="0.2">
      <c r="Q162" s="12" t="s">
        <v>423</v>
      </c>
      <c r="T162" s="12" t="s">
        <v>1750</v>
      </c>
    </row>
    <row r="163" spans="17:20" x14ac:dyDescent="0.2">
      <c r="Q163" s="12" t="s">
        <v>783</v>
      </c>
      <c r="T163" s="12" t="s">
        <v>1126</v>
      </c>
    </row>
    <row r="164" spans="17:20" x14ac:dyDescent="0.2">
      <c r="Q164" s="12" t="s">
        <v>1215</v>
      </c>
      <c r="T164" s="12" t="s">
        <v>1426</v>
      </c>
    </row>
    <row r="165" spans="17:20" x14ac:dyDescent="0.2">
      <c r="Q165" s="12" t="s">
        <v>1241</v>
      </c>
      <c r="T165" s="12" t="s">
        <v>140</v>
      </c>
    </row>
    <row r="166" spans="17:20" x14ac:dyDescent="0.2">
      <c r="Q166" s="12" t="s">
        <v>221</v>
      </c>
      <c r="T166" s="12" t="s">
        <v>152</v>
      </c>
    </row>
    <row r="167" spans="17:20" x14ac:dyDescent="0.2">
      <c r="Q167" s="12" t="s">
        <v>353</v>
      </c>
      <c r="T167" s="12" t="s">
        <v>591</v>
      </c>
    </row>
    <row r="168" spans="17:20" x14ac:dyDescent="0.2">
      <c r="Q168" s="12" t="s">
        <v>1705</v>
      </c>
      <c r="T168" s="12" t="s">
        <v>818</v>
      </c>
    </row>
    <row r="169" spans="17:20" x14ac:dyDescent="0.2">
      <c r="Q169" s="12" t="s">
        <v>596</v>
      </c>
      <c r="T169" s="12" t="s">
        <v>1377</v>
      </c>
    </row>
    <row r="170" spans="17:20" x14ac:dyDescent="0.2">
      <c r="Q170" s="12" t="s">
        <v>6</v>
      </c>
      <c r="T170" s="12" t="s">
        <v>939</v>
      </c>
    </row>
    <row r="171" spans="17:20" x14ac:dyDescent="0.2">
      <c r="Q171" s="12" t="s">
        <v>1439</v>
      </c>
      <c r="T171" s="12" t="s">
        <v>362</v>
      </c>
    </row>
    <row r="172" spans="17:20" x14ac:dyDescent="0.2">
      <c r="Q172" s="12" t="s">
        <v>1192</v>
      </c>
      <c r="T172" s="12" t="s">
        <v>1461</v>
      </c>
    </row>
    <row r="173" spans="17:20" x14ac:dyDescent="0.2">
      <c r="Q173" s="12" t="s">
        <v>1630</v>
      </c>
      <c r="T173" s="12" t="s">
        <v>320</v>
      </c>
    </row>
    <row r="174" spans="17:20" x14ac:dyDescent="0.2">
      <c r="Q174" s="12" t="s">
        <v>1043</v>
      </c>
      <c r="T174" s="12" t="s">
        <v>364</v>
      </c>
    </row>
    <row r="175" spans="17:20" x14ac:dyDescent="0.2">
      <c r="Q175" s="12" t="s">
        <v>1321</v>
      </c>
      <c r="T175" s="12" t="s">
        <v>792</v>
      </c>
    </row>
    <row r="176" spans="17:20" x14ac:dyDescent="0.2">
      <c r="Q176" s="12" t="s">
        <v>1108</v>
      </c>
      <c r="T176" s="12" t="s">
        <v>1496</v>
      </c>
    </row>
    <row r="177" spans="17:20" x14ac:dyDescent="0.2">
      <c r="Q177" s="12" t="s">
        <v>831</v>
      </c>
      <c r="T177" s="12" t="s">
        <v>654</v>
      </c>
    </row>
    <row r="178" spans="17:20" x14ac:dyDescent="0.2">
      <c r="Q178" s="12" t="s">
        <v>1374</v>
      </c>
      <c r="T178" s="12" t="s">
        <v>498</v>
      </c>
    </row>
    <row r="179" spans="17:20" x14ac:dyDescent="0.2">
      <c r="Q179" s="12" t="s">
        <v>1237</v>
      </c>
      <c r="T179" s="12" t="s">
        <v>980</v>
      </c>
    </row>
    <row r="180" spans="17:20" x14ac:dyDescent="0.2">
      <c r="Q180" s="12" t="s">
        <v>634</v>
      </c>
      <c r="T180" s="12" t="s">
        <v>1716</v>
      </c>
    </row>
    <row r="181" spans="17:20" x14ac:dyDescent="0.2">
      <c r="Q181" s="12" t="s">
        <v>291</v>
      </c>
      <c r="T181" s="12" t="s">
        <v>354</v>
      </c>
    </row>
    <row r="182" spans="17:20" x14ac:dyDescent="0.2">
      <c r="Q182" s="12" t="s">
        <v>833</v>
      </c>
      <c r="T182" s="12" t="s">
        <v>392</v>
      </c>
    </row>
    <row r="183" spans="17:20" x14ac:dyDescent="0.2">
      <c r="Q183" s="12" t="s">
        <v>1501</v>
      </c>
      <c r="T183" s="12" t="s">
        <v>911</v>
      </c>
    </row>
    <row r="184" spans="17:20" x14ac:dyDescent="0.2">
      <c r="Q184" s="12" t="s">
        <v>1566</v>
      </c>
      <c r="T184" s="12" t="s">
        <v>780</v>
      </c>
    </row>
    <row r="185" spans="17:20" x14ac:dyDescent="0.2">
      <c r="Q185" s="12" t="s">
        <v>1110</v>
      </c>
      <c r="T185" s="12" t="s">
        <v>400</v>
      </c>
    </row>
    <row r="186" spans="17:20" x14ac:dyDescent="0.2">
      <c r="Q186" s="12" t="s">
        <v>1200</v>
      </c>
      <c r="T186" s="12" t="s">
        <v>1803</v>
      </c>
    </row>
    <row r="187" spans="17:20" x14ac:dyDescent="0.2">
      <c r="Q187" s="12" t="s">
        <v>665</v>
      </c>
      <c r="T187" s="12" t="s">
        <v>1279</v>
      </c>
    </row>
    <row r="188" spans="17:20" x14ac:dyDescent="0.2">
      <c r="Q188" s="12" t="s">
        <v>1690</v>
      </c>
      <c r="T188" s="12" t="s">
        <v>1780</v>
      </c>
    </row>
    <row r="189" spans="17:20" x14ac:dyDescent="0.2">
      <c r="Q189" s="12" t="s">
        <v>1378</v>
      </c>
      <c r="T189" s="12" t="s">
        <v>751</v>
      </c>
    </row>
    <row r="190" spans="17:20" x14ac:dyDescent="0.2">
      <c r="Q190" s="12" t="s">
        <v>401</v>
      </c>
      <c r="T190" s="12" t="s">
        <v>561</v>
      </c>
    </row>
    <row r="191" spans="17:20" x14ac:dyDescent="0.2">
      <c r="Q191" s="12" t="s">
        <v>1755</v>
      </c>
      <c r="T191" s="12" t="s">
        <v>1149</v>
      </c>
    </row>
    <row r="192" spans="17:20" x14ac:dyDescent="0.2">
      <c r="Q192" s="12" t="s">
        <v>1695</v>
      </c>
      <c r="T192" s="12" t="s">
        <v>228</v>
      </c>
    </row>
    <row r="193" spans="17:20" x14ac:dyDescent="0.2">
      <c r="Q193" s="12" t="s">
        <v>271</v>
      </c>
      <c r="T193" s="12" t="s">
        <v>988</v>
      </c>
    </row>
    <row r="194" spans="17:20" x14ac:dyDescent="0.2">
      <c r="Q194" s="12" t="s">
        <v>1427</v>
      </c>
      <c r="T194" s="12" t="s">
        <v>70</v>
      </c>
    </row>
    <row r="195" spans="17:20" x14ac:dyDescent="0.2">
      <c r="Q195" s="12" t="s">
        <v>1207</v>
      </c>
      <c r="T195" s="12" t="s">
        <v>1228</v>
      </c>
    </row>
    <row r="196" spans="17:20" x14ac:dyDescent="0.2">
      <c r="Q196" s="12" t="s">
        <v>1703</v>
      </c>
      <c r="T196" s="12" t="s">
        <v>476</v>
      </c>
    </row>
    <row r="197" spans="17:20" x14ac:dyDescent="0.2">
      <c r="Q197" s="12" t="s">
        <v>517</v>
      </c>
      <c r="T197" s="12" t="s">
        <v>1356</v>
      </c>
    </row>
    <row r="198" spans="17:20" x14ac:dyDescent="0.2">
      <c r="Q198" s="12" t="s">
        <v>1523</v>
      </c>
      <c r="T198" s="12" t="s">
        <v>1334</v>
      </c>
    </row>
    <row r="199" spans="17:20" x14ac:dyDescent="0.2">
      <c r="Q199" s="12" t="s">
        <v>10</v>
      </c>
      <c r="T199" s="12" t="s">
        <v>1318</v>
      </c>
    </row>
    <row r="200" spans="17:20" x14ac:dyDescent="0.2">
      <c r="Q200" s="12" t="s">
        <v>23</v>
      </c>
      <c r="T200" s="12" t="s">
        <v>25</v>
      </c>
    </row>
    <row r="201" spans="17:20" x14ac:dyDescent="0.2">
      <c r="Q201" s="12" t="s">
        <v>1382</v>
      </c>
      <c r="T201" s="12" t="s">
        <v>9</v>
      </c>
    </row>
    <row r="202" spans="17:20" x14ac:dyDescent="0.2">
      <c r="Q202" s="12" t="s">
        <v>608</v>
      </c>
      <c r="T202" s="12" t="s">
        <v>1130</v>
      </c>
    </row>
    <row r="203" spans="17:20" x14ac:dyDescent="0.2">
      <c r="Q203" s="12" t="s">
        <v>100</v>
      </c>
      <c r="T203" s="12" t="s">
        <v>982</v>
      </c>
    </row>
    <row r="204" spans="17:20" x14ac:dyDescent="0.2">
      <c r="Q204" s="12" t="s">
        <v>1546</v>
      </c>
      <c r="T204" s="12" t="s">
        <v>1795</v>
      </c>
    </row>
    <row r="205" spans="17:20" x14ac:dyDescent="0.2">
      <c r="Q205" s="12" t="s">
        <v>1701</v>
      </c>
      <c r="T205" s="12" t="s">
        <v>1872</v>
      </c>
    </row>
    <row r="206" spans="17:20" x14ac:dyDescent="0.2">
      <c r="Q206" s="12" t="s">
        <v>1341</v>
      </c>
      <c r="T206" s="12" t="s">
        <v>679</v>
      </c>
    </row>
    <row r="207" spans="17:20" x14ac:dyDescent="0.2">
      <c r="Q207" s="12" t="s">
        <v>869</v>
      </c>
      <c r="T207" s="12" t="s">
        <v>953</v>
      </c>
    </row>
    <row r="208" spans="17:20" x14ac:dyDescent="0.2">
      <c r="Q208" s="12" t="s">
        <v>775</v>
      </c>
      <c r="T208" s="12" t="s">
        <v>62</v>
      </c>
    </row>
    <row r="209" spans="17:20" x14ac:dyDescent="0.2">
      <c r="Q209" s="12" t="s">
        <v>134</v>
      </c>
      <c r="T209" s="12" t="s">
        <v>729</v>
      </c>
    </row>
    <row r="210" spans="17:20" x14ac:dyDescent="0.2">
      <c r="Q210" s="12" t="s">
        <v>936</v>
      </c>
      <c r="T210" s="12" t="s">
        <v>1065</v>
      </c>
    </row>
    <row r="211" spans="17:20" x14ac:dyDescent="0.2">
      <c r="Q211" s="12" t="s">
        <v>256</v>
      </c>
      <c r="T211" s="12" t="s">
        <v>1685</v>
      </c>
    </row>
    <row r="212" spans="17:20" x14ac:dyDescent="0.2">
      <c r="Q212" s="12" t="s">
        <v>630</v>
      </c>
      <c r="T212" s="12" t="s">
        <v>236</v>
      </c>
    </row>
    <row r="213" spans="17:20" x14ac:dyDescent="0.2">
      <c r="Q213" s="12" t="s">
        <v>1664</v>
      </c>
      <c r="T213" s="12" t="s">
        <v>1551</v>
      </c>
    </row>
    <row r="214" spans="17:20" x14ac:dyDescent="0.2">
      <c r="Q214" s="12" t="s">
        <v>999</v>
      </c>
      <c r="T214" s="12" t="s">
        <v>1056</v>
      </c>
    </row>
    <row r="215" spans="17:20" x14ac:dyDescent="0.2">
      <c r="Q215" s="12" t="s">
        <v>1047</v>
      </c>
      <c r="T215" s="12" t="s">
        <v>725</v>
      </c>
    </row>
    <row r="216" spans="17:20" x14ac:dyDescent="0.2">
      <c r="Q216" s="12" t="s">
        <v>1146</v>
      </c>
      <c r="T216" s="12" t="s">
        <v>388</v>
      </c>
    </row>
    <row r="217" spans="17:20" x14ac:dyDescent="0.2">
      <c r="Q217" s="12" t="s">
        <v>722</v>
      </c>
      <c r="T217" s="12" t="s">
        <v>1508</v>
      </c>
    </row>
    <row r="218" spans="17:20" x14ac:dyDescent="0.2">
      <c r="Q218" s="12" t="s">
        <v>1045</v>
      </c>
      <c r="T218" s="12" t="s">
        <v>533</v>
      </c>
    </row>
    <row r="219" spans="17:20" x14ac:dyDescent="0.2">
      <c r="Q219" s="12" t="s">
        <v>1282</v>
      </c>
      <c r="T219" s="12" t="s">
        <v>1046</v>
      </c>
    </row>
    <row r="220" spans="17:20" x14ac:dyDescent="0.2">
      <c r="Q220" s="12" t="s">
        <v>916</v>
      </c>
      <c r="T220" s="12" t="s">
        <v>814</v>
      </c>
    </row>
    <row r="221" spans="17:20" x14ac:dyDescent="0.2">
      <c r="Q221" s="12" t="s">
        <v>914</v>
      </c>
      <c r="T221" s="12" t="s">
        <v>1514</v>
      </c>
    </row>
    <row r="222" spans="17:20" x14ac:dyDescent="0.2">
      <c r="Q222" s="12" t="s">
        <v>483</v>
      </c>
      <c r="T222" s="12" t="s">
        <v>506</v>
      </c>
    </row>
    <row r="223" spans="17:20" x14ac:dyDescent="0.2">
      <c r="Q223" s="12" t="s">
        <v>337</v>
      </c>
      <c r="T223" s="12" t="s">
        <v>424</v>
      </c>
    </row>
    <row r="224" spans="17:20" x14ac:dyDescent="0.2">
      <c r="Q224" s="12" t="s">
        <v>13</v>
      </c>
      <c r="T224" s="12" t="s">
        <v>1518</v>
      </c>
    </row>
    <row r="225" spans="17:20" x14ac:dyDescent="0.2">
      <c r="Q225" s="12" t="s">
        <v>1619</v>
      </c>
      <c r="T225" s="12" t="s">
        <v>759</v>
      </c>
    </row>
    <row r="226" spans="17:20" x14ac:dyDescent="0.2">
      <c r="Q226" s="12" t="s">
        <v>65</v>
      </c>
      <c r="T226" s="12" t="s">
        <v>755</v>
      </c>
    </row>
    <row r="227" spans="17:20" x14ac:dyDescent="0.2">
      <c r="Q227" s="12" t="s">
        <v>1198</v>
      </c>
      <c r="T227" s="12" t="s">
        <v>1420</v>
      </c>
    </row>
    <row r="228" spans="17:20" x14ac:dyDescent="0.2">
      <c r="Q228" s="12" t="s">
        <v>1853</v>
      </c>
      <c r="T228" s="12" t="s">
        <v>1702</v>
      </c>
    </row>
    <row r="229" spans="17:20" x14ac:dyDescent="0.2">
      <c r="Q229" s="12" t="s">
        <v>1456</v>
      </c>
      <c r="T229" s="12" t="s">
        <v>1591</v>
      </c>
    </row>
    <row r="230" spans="17:20" x14ac:dyDescent="0.2">
      <c r="Q230" s="12" t="s">
        <v>948</v>
      </c>
      <c r="T230" s="12" t="s">
        <v>1277</v>
      </c>
    </row>
    <row r="231" spans="17:20" x14ac:dyDescent="0.2">
      <c r="Q231" s="12" t="s">
        <v>1268</v>
      </c>
      <c r="T231" s="12" t="s">
        <v>44</v>
      </c>
    </row>
    <row r="232" spans="17:20" x14ac:dyDescent="0.2">
      <c r="Q232" s="12" t="s">
        <v>433</v>
      </c>
      <c r="T232" s="12" t="s">
        <v>888</v>
      </c>
    </row>
    <row r="233" spans="17:20" x14ac:dyDescent="0.2">
      <c r="Q233" s="12" t="s">
        <v>90</v>
      </c>
      <c r="T233" s="12" t="s">
        <v>172</v>
      </c>
    </row>
    <row r="234" spans="17:20" x14ac:dyDescent="0.2">
      <c r="Q234" s="12" t="s">
        <v>1097</v>
      </c>
      <c r="T234" s="12" t="s">
        <v>1899</v>
      </c>
    </row>
    <row r="235" spans="17:20" x14ac:dyDescent="0.2">
      <c r="Q235" s="12" t="s">
        <v>1421</v>
      </c>
      <c r="T235" s="12" t="s">
        <v>1017</v>
      </c>
    </row>
    <row r="236" spans="17:20" x14ac:dyDescent="0.2">
      <c r="Q236" s="12" t="s">
        <v>1473</v>
      </c>
      <c r="T236" s="12" t="s">
        <v>1291</v>
      </c>
    </row>
    <row r="237" spans="17:20" x14ac:dyDescent="0.2">
      <c r="Q237" s="12" t="s">
        <v>1450</v>
      </c>
      <c r="T237" s="12" t="s">
        <v>86</v>
      </c>
    </row>
    <row r="238" spans="17:20" x14ac:dyDescent="0.2">
      <c r="Q238" s="12" t="s">
        <v>1305</v>
      </c>
      <c r="T238" s="12" t="s">
        <v>526</v>
      </c>
    </row>
    <row r="239" spans="17:20" x14ac:dyDescent="0.2">
      <c r="Q239" s="12" t="s">
        <v>45</v>
      </c>
      <c r="T239" s="12" t="s">
        <v>300</v>
      </c>
    </row>
    <row r="240" spans="17:20" x14ac:dyDescent="0.2">
      <c r="Q240" s="12" t="s">
        <v>1364</v>
      </c>
      <c r="T240" s="12" t="s">
        <v>1919</v>
      </c>
    </row>
    <row r="241" spans="17:20" x14ac:dyDescent="0.2">
      <c r="Q241" s="12" t="s">
        <v>558</v>
      </c>
      <c r="T241" s="12" t="s">
        <v>702</v>
      </c>
    </row>
    <row r="242" spans="17:20" x14ac:dyDescent="0.2">
      <c r="Q242" s="12" t="s">
        <v>1657</v>
      </c>
      <c r="T242" s="12" t="s">
        <v>796</v>
      </c>
    </row>
    <row r="243" spans="17:20" x14ac:dyDescent="0.2">
      <c r="Q243" s="12" t="s">
        <v>1003</v>
      </c>
      <c r="T243" s="12" t="s">
        <v>593</v>
      </c>
    </row>
    <row r="244" spans="17:20" x14ac:dyDescent="0.2">
      <c r="Q244" s="12" t="s">
        <v>141</v>
      </c>
      <c r="T244" s="12" t="s">
        <v>1214</v>
      </c>
    </row>
    <row r="245" spans="17:20" x14ac:dyDescent="0.2">
      <c r="Q245" s="12" t="s">
        <v>547</v>
      </c>
      <c r="T245" s="12" t="s">
        <v>1903</v>
      </c>
    </row>
    <row r="246" spans="17:20" x14ac:dyDescent="0.2">
      <c r="Q246" s="12" t="s">
        <v>196</v>
      </c>
      <c r="T246" s="12" t="s">
        <v>660</v>
      </c>
    </row>
    <row r="247" spans="17:20" x14ac:dyDescent="0.2">
      <c r="Q247" s="12" t="s">
        <v>1135</v>
      </c>
      <c r="T247" s="12" t="s">
        <v>41</v>
      </c>
    </row>
    <row r="248" spans="17:20" x14ac:dyDescent="0.2">
      <c r="Q248" s="12" t="s">
        <v>1351</v>
      </c>
      <c r="T248" s="12" t="s">
        <v>625</v>
      </c>
    </row>
    <row r="249" spans="17:20" x14ac:dyDescent="0.2">
      <c r="Q249" s="12" t="s">
        <v>1468</v>
      </c>
      <c r="T249" s="12" t="s">
        <v>278</v>
      </c>
    </row>
    <row r="250" spans="17:20" x14ac:dyDescent="0.2">
      <c r="Q250" s="12" t="s">
        <v>132</v>
      </c>
      <c r="T250" s="12" t="s">
        <v>286</v>
      </c>
    </row>
    <row r="251" spans="17:20" x14ac:dyDescent="0.2">
      <c r="Q251" s="12" t="s">
        <v>657</v>
      </c>
      <c r="T251" s="12" t="s">
        <v>260</v>
      </c>
    </row>
    <row r="252" spans="17:20" x14ac:dyDescent="0.2">
      <c r="Q252" s="12" t="s">
        <v>940</v>
      </c>
      <c r="T252" s="12" t="s">
        <v>1602</v>
      </c>
    </row>
    <row r="253" spans="17:20" x14ac:dyDescent="0.2">
      <c r="Q253" s="12" t="s">
        <v>453</v>
      </c>
      <c r="T253" s="12" t="s">
        <v>745</v>
      </c>
    </row>
    <row r="254" spans="17:20" x14ac:dyDescent="0.2">
      <c r="Q254" s="12" t="s">
        <v>956</v>
      </c>
      <c r="T254" s="12" t="s">
        <v>104</v>
      </c>
    </row>
    <row r="255" spans="17:20" x14ac:dyDescent="0.2">
      <c r="Q255" s="12" t="s">
        <v>1462</v>
      </c>
      <c r="T255" s="12" t="s">
        <v>1860</v>
      </c>
    </row>
    <row r="256" spans="17:20" x14ac:dyDescent="0.2">
      <c r="Q256" s="12" t="s">
        <v>1120</v>
      </c>
      <c r="T256" s="12" t="s">
        <v>1708</v>
      </c>
    </row>
    <row r="257" spans="17:20" x14ac:dyDescent="0.2">
      <c r="Q257" s="12" t="s">
        <v>1871</v>
      </c>
      <c r="T257" s="12" t="s">
        <v>1893</v>
      </c>
    </row>
    <row r="258" spans="17:20" x14ac:dyDescent="0.2">
      <c r="Q258" s="12" t="s">
        <v>572</v>
      </c>
      <c r="T258" s="12" t="s">
        <v>1145</v>
      </c>
    </row>
    <row r="259" spans="17:20" x14ac:dyDescent="0.2">
      <c r="Q259" s="12" t="s">
        <v>1302</v>
      </c>
      <c r="T259" s="12" t="s">
        <v>1835</v>
      </c>
    </row>
    <row r="260" spans="17:20" x14ac:dyDescent="0.2">
      <c r="Q260" s="12" t="s">
        <v>1574</v>
      </c>
      <c r="T260" s="12" t="s">
        <v>544</v>
      </c>
    </row>
    <row r="261" spans="17:20" x14ac:dyDescent="0.2">
      <c r="Q261" s="12" t="s">
        <v>1435</v>
      </c>
      <c r="T261" s="12" t="s">
        <v>446</v>
      </c>
    </row>
    <row r="262" spans="17:20" x14ac:dyDescent="0.2">
      <c r="Q262" s="12" t="s">
        <v>1800</v>
      </c>
      <c r="T262" s="12" t="s">
        <v>943</v>
      </c>
    </row>
    <row r="263" spans="17:20" x14ac:dyDescent="0.2">
      <c r="Q263" s="12" t="s">
        <v>383</v>
      </c>
      <c r="T263" s="12" t="s">
        <v>1535</v>
      </c>
    </row>
    <row r="264" spans="17:20" x14ac:dyDescent="0.2">
      <c r="Q264" s="12" t="s">
        <v>1728</v>
      </c>
      <c r="T264" s="12" t="s">
        <v>1846</v>
      </c>
    </row>
    <row r="265" spans="17:20" x14ac:dyDescent="0.2">
      <c r="Q265" s="12" t="s">
        <v>918</v>
      </c>
      <c r="T265" s="12" t="s">
        <v>906</v>
      </c>
    </row>
    <row r="266" spans="17:20" x14ac:dyDescent="0.2">
      <c r="Q266" s="12" t="s">
        <v>183</v>
      </c>
      <c r="T266" s="12" t="s">
        <v>1467</v>
      </c>
    </row>
    <row r="267" spans="17:20" x14ac:dyDescent="0.2">
      <c r="Q267" s="12" t="s">
        <v>1886</v>
      </c>
      <c r="T267" s="12" t="s">
        <v>990</v>
      </c>
    </row>
    <row r="268" spans="17:20" x14ac:dyDescent="0.2">
      <c r="Q268" s="12" t="s">
        <v>407</v>
      </c>
      <c r="T268" s="12" t="s">
        <v>749</v>
      </c>
    </row>
    <row r="269" spans="17:20" x14ac:dyDescent="0.2">
      <c r="Q269" s="12" t="s">
        <v>789</v>
      </c>
      <c r="T269" s="12" t="s">
        <v>1575</v>
      </c>
    </row>
    <row r="270" spans="17:20" x14ac:dyDescent="0.2">
      <c r="Q270" s="12" t="s">
        <v>229</v>
      </c>
      <c r="T270" s="12" t="s">
        <v>1772</v>
      </c>
    </row>
    <row r="271" spans="17:20" x14ac:dyDescent="0.2">
      <c r="Q271" s="12" t="s">
        <v>1249</v>
      </c>
      <c r="T271" s="12" t="s">
        <v>366</v>
      </c>
    </row>
    <row r="272" spans="17:20" x14ac:dyDescent="0.2">
      <c r="Q272" s="12" t="s">
        <v>1213</v>
      </c>
      <c r="T272" s="12" t="s">
        <v>95</v>
      </c>
    </row>
    <row r="273" spans="17:20" x14ac:dyDescent="0.2">
      <c r="Q273" s="12" t="s">
        <v>1209</v>
      </c>
      <c r="T273" s="12" t="s">
        <v>737</v>
      </c>
    </row>
    <row r="274" spans="17:20" x14ac:dyDescent="0.2">
      <c r="Q274" s="12" t="s">
        <v>1554</v>
      </c>
      <c r="T274" s="12" t="s">
        <v>1844</v>
      </c>
    </row>
    <row r="275" spans="17:20" x14ac:dyDescent="0.2">
      <c r="Q275" s="12" t="s">
        <v>1548</v>
      </c>
      <c r="T275" s="12" t="s">
        <v>862</v>
      </c>
    </row>
    <row r="276" spans="17:20" x14ac:dyDescent="0.2">
      <c r="Q276" s="12" t="s">
        <v>732</v>
      </c>
      <c r="T276" s="12" t="s">
        <v>1631</v>
      </c>
    </row>
    <row r="277" spans="17:20" x14ac:dyDescent="0.2">
      <c r="Q277" s="12" t="s">
        <v>1298</v>
      </c>
      <c r="T277" s="12" t="s">
        <v>687</v>
      </c>
    </row>
    <row r="278" spans="17:20" x14ac:dyDescent="0.2">
      <c r="Q278" s="12" t="s">
        <v>768</v>
      </c>
      <c r="T278" s="12" t="s">
        <v>1610</v>
      </c>
    </row>
    <row r="279" spans="17:20" x14ac:dyDescent="0.2">
      <c r="Q279" s="12" t="s">
        <v>1276</v>
      </c>
      <c r="T279" s="12" t="s">
        <v>1681</v>
      </c>
    </row>
    <row r="280" spans="17:20" x14ac:dyDescent="0.2">
      <c r="Q280" s="12" t="s">
        <v>206</v>
      </c>
      <c r="T280" s="12" t="s">
        <v>1874</v>
      </c>
    </row>
    <row r="281" spans="17:20" x14ac:dyDescent="0.2">
      <c r="Q281" s="12" t="s">
        <v>219</v>
      </c>
      <c r="T281" s="12" t="s">
        <v>1121</v>
      </c>
    </row>
    <row r="282" spans="17:20" x14ac:dyDescent="0.2">
      <c r="Q282" s="12" t="s">
        <v>568</v>
      </c>
      <c r="T282" s="12" t="s">
        <v>847</v>
      </c>
    </row>
    <row r="283" spans="17:20" x14ac:dyDescent="0.2">
      <c r="Q283" s="12" t="s">
        <v>1148</v>
      </c>
      <c r="T283" s="12" t="s">
        <v>577</v>
      </c>
    </row>
    <row r="284" spans="17:20" x14ac:dyDescent="0.2">
      <c r="Q284" s="12" t="s">
        <v>1519</v>
      </c>
      <c r="T284" s="12" t="s">
        <v>110</v>
      </c>
    </row>
    <row r="285" spans="17:20" x14ac:dyDescent="0.2">
      <c r="Q285" s="12" t="s">
        <v>208</v>
      </c>
      <c r="T285" s="12" t="s">
        <v>1665</v>
      </c>
    </row>
    <row r="286" spans="17:20" x14ac:dyDescent="0.2">
      <c r="Q286" s="12" t="s">
        <v>740</v>
      </c>
      <c r="T286" s="12" t="s">
        <v>238</v>
      </c>
    </row>
    <row r="287" spans="17:20" x14ac:dyDescent="0.2">
      <c r="Q287" s="12" t="s">
        <v>1832</v>
      </c>
      <c r="T287" s="12" t="s">
        <v>1714</v>
      </c>
    </row>
    <row r="288" spans="17:20" x14ac:dyDescent="0.2">
      <c r="Q288" s="12" t="s">
        <v>1525</v>
      </c>
      <c r="T288" s="12" t="s">
        <v>1275</v>
      </c>
    </row>
    <row r="289" spans="17:20" x14ac:dyDescent="0.2">
      <c r="Q289" s="12" t="s">
        <v>1066</v>
      </c>
      <c r="T289" s="12" t="s">
        <v>947</v>
      </c>
    </row>
    <row r="290" spans="17:20" x14ac:dyDescent="0.2">
      <c r="Q290" s="12" t="s">
        <v>758</v>
      </c>
      <c r="T290" s="12" t="s">
        <v>836</v>
      </c>
    </row>
    <row r="291" spans="17:20" x14ac:dyDescent="0.2">
      <c r="Q291" s="12" t="s">
        <v>1064</v>
      </c>
      <c r="T291" s="12" t="s">
        <v>1858</v>
      </c>
    </row>
    <row r="292" spans="17:20" x14ac:dyDescent="0.2">
      <c r="Q292" s="12" t="s">
        <v>1129</v>
      </c>
      <c r="T292" s="12" t="s">
        <v>145</v>
      </c>
    </row>
    <row r="293" spans="17:20" x14ac:dyDescent="0.2">
      <c r="Q293" s="12" t="s">
        <v>1659</v>
      </c>
      <c r="T293" s="12" t="s">
        <v>1299</v>
      </c>
    </row>
    <row r="294" spans="17:20" x14ac:dyDescent="0.2">
      <c r="Q294" s="12" t="s">
        <v>491</v>
      </c>
      <c r="T294" s="12" t="s">
        <v>190</v>
      </c>
    </row>
    <row r="295" spans="17:20" x14ac:dyDescent="0.2">
      <c r="Q295" s="12" t="s">
        <v>545</v>
      </c>
      <c r="T295" s="12" t="s">
        <v>571</v>
      </c>
    </row>
    <row r="296" spans="17:20" x14ac:dyDescent="0.2">
      <c r="Q296" s="12" t="s">
        <v>738</v>
      </c>
      <c r="T296" s="12" t="s">
        <v>510</v>
      </c>
    </row>
    <row r="297" spans="17:20" x14ac:dyDescent="0.2">
      <c r="Q297" s="12" t="s">
        <v>860</v>
      </c>
      <c r="T297" s="12" t="s">
        <v>1287</v>
      </c>
    </row>
    <row r="298" spans="17:20" x14ac:dyDescent="0.2">
      <c r="Q298" s="12" t="s">
        <v>409</v>
      </c>
      <c r="T298" s="12" t="s">
        <v>420</v>
      </c>
    </row>
    <row r="299" spans="17:20" x14ac:dyDescent="0.2">
      <c r="Q299" s="12" t="s">
        <v>1286</v>
      </c>
      <c r="T299" s="12" t="s">
        <v>205</v>
      </c>
    </row>
    <row r="300" spans="17:20" x14ac:dyDescent="0.2">
      <c r="Q300" s="12" t="s">
        <v>1692</v>
      </c>
      <c r="T300" s="12" t="s">
        <v>1297</v>
      </c>
    </row>
    <row r="301" spans="17:20" x14ac:dyDescent="0.2">
      <c r="Q301" s="12" t="s">
        <v>495</v>
      </c>
      <c r="T301" s="12" t="s">
        <v>666</v>
      </c>
    </row>
    <row r="302" spans="17:20" x14ac:dyDescent="0.2">
      <c r="Q302" s="12" t="s">
        <v>161</v>
      </c>
      <c r="T302" s="12" t="s">
        <v>1101</v>
      </c>
    </row>
    <row r="303" spans="17:20" x14ac:dyDescent="0.2">
      <c r="Q303" s="12" t="s">
        <v>975</v>
      </c>
      <c r="T303" s="12" t="s">
        <v>832</v>
      </c>
    </row>
    <row r="304" spans="17:20" x14ac:dyDescent="0.2">
      <c r="Q304" s="12" t="s">
        <v>620</v>
      </c>
      <c r="T304" s="12" t="s">
        <v>1197</v>
      </c>
    </row>
    <row r="305" spans="17:20" x14ac:dyDescent="0.2">
      <c r="Q305" s="12" t="s">
        <v>1517</v>
      </c>
      <c r="T305" s="12" t="s">
        <v>808</v>
      </c>
    </row>
    <row r="306" spans="17:20" x14ac:dyDescent="0.2">
      <c r="Q306" s="12" t="s">
        <v>1779</v>
      </c>
      <c r="T306" s="12" t="s">
        <v>54</v>
      </c>
    </row>
    <row r="307" spans="17:20" x14ac:dyDescent="0.2">
      <c r="Q307" s="12" t="s">
        <v>245</v>
      </c>
      <c r="T307" s="12" t="s">
        <v>976</v>
      </c>
    </row>
    <row r="308" spans="17:20" x14ac:dyDescent="0.2">
      <c r="Q308" s="12" t="s">
        <v>37</v>
      </c>
      <c r="T308" s="12" t="s">
        <v>530</v>
      </c>
    </row>
    <row r="309" spans="17:20" x14ac:dyDescent="0.2">
      <c r="Q309" s="12" t="s">
        <v>1372</v>
      </c>
      <c r="T309" s="12" t="s">
        <v>1248</v>
      </c>
    </row>
    <row r="310" spans="17:20" x14ac:dyDescent="0.2">
      <c r="Q310" s="12" t="s">
        <v>1794</v>
      </c>
      <c r="T310" s="12" t="s">
        <v>212</v>
      </c>
    </row>
    <row r="311" spans="17:20" x14ac:dyDescent="0.2">
      <c r="Q311" s="12" t="s">
        <v>821</v>
      </c>
      <c r="T311" s="12" t="s">
        <v>554</v>
      </c>
    </row>
    <row r="312" spans="17:20" x14ac:dyDescent="0.2">
      <c r="Q312" s="12" t="s">
        <v>1732</v>
      </c>
      <c r="T312" s="12" t="s">
        <v>1735</v>
      </c>
    </row>
    <row r="313" spans="17:20" x14ac:dyDescent="0.2">
      <c r="Q313" s="12" t="s">
        <v>541</v>
      </c>
      <c r="T313" s="12" t="s">
        <v>1752</v>
      </c>
    </row>
    <row r="314" spans="17:20" x14ac:dyDescent="0.2">
      <c r="Q314" s="12" t="s">
        <v>1259</v>
      </c>
      <c r="T314" s="12" t="s">
        <v>1729</v>
      </c>
    </row>
    <row r="315" spans="17:20" x14ac:dyDescent="0.2">
      <c r="Q315" s="12" t="s">
        <v>1392</v>
      </c>
      <c r="T315" s="12" t="s">
        <v>866</v>
      </c>
    </row>
    <row r="316" spans="17:20" x14ac:dyDescent="0.2">
      <c r="Q316" s="12" t="s">
        <v>1826</v>
      </c>
      <c r="T316" s="12" t="s">
        <v>1616</v>
      </c>
    </row>
    <row r="317" spans="17:20" x14ac:dyDescent="0.2">
      <c r="Q317" s="12" t="s">
        <v>1247</v>
      </c>
      <c r="T317" s="12" t="s">
        <v>414</v>
      </c>
    </row>
    <row r="318" spans="17:20" x14ac:dyDescent="0.2">
      <c r="Q318" s="12" t="s">
        <v>451</v>
      </c>
      <c r="T318" s="12" t="s">
        <v>1646</v>
      </c>
    </row>
    <row r="319" spans="17:20" x14ac:dyDescent="0.2">
      <c r="Q319" s="12" t="s">
        <v>1411</v>
      </c>
      <c r="T319" s="12" t="s">
        <v>704</v>
      </c>
    </row>
    <row r="320" spans="17:20" x14ac:dyDescent="0.2">
      <c r="Q320" s="12" t="s">
        <v>724</v>
      </c>
      <c r="T320" s="12" t="s">
        <v>524</v>
      </c>
    </row>
    <row r="321" spans="17:20" x14ac:dyDescent="0.2">
      <c r="Q321" s="12" t="s">
        <v>1818</v>
      </c>
      <c r="T321" s="12" t="s">
        <v>1128</v>
      </c>
    </row>
    <row r="322" spans="17:20" x14ac:dyDescent="0.2">
      <c r="Q322" s="12" t="s">
        <v>701</v>
      </c>
      <c r="T322" s="12" t="s">
        <v>1009</v>
      </c>
    </row>
    <row r="323" spans="17:20" x14ac:dyDescent="0.2">
      <c r="Q323" s="12" t="s">
        <v>809</v>
      </c>
      <c r="T323" s="12" t="s">
        <v>19</v>
      </c>
    </row>
    <row r="324" spans="17:20" x14ac:dyDescent="0.2">
      <c r="Q324" s="12" t="s">
        <v>119</v>
      </c>
      <c r="T324" s="12" t="s">
        <v>374</v>
      </c>
    </row>
    <row r="325" spans="17:20" x14ac:dyDescent="0.2">
      <c r="Q325" s="12" t="s">
        <v>1783</v>
      </c>
      <c r="T325" s="12" t="s">
        <v>1921</v>
      </c>
    </row>
    <row r="326" spans="17:20" x14ac:dyDescent="0.2">
      <c r="Q326" s="12" t="s">
        <v>1448</v>
      </c>
      <c r="T326" s="12" t="s">
        <v>1878</v>
      </c>
    </row>
    <row r="327" spans="17:20" x14ac:dyDescent="0.2">
      <c r="Q327" s="12" t="s">
        <v>551</v>
      </c>
      <c r="T327" s="12" t="s">
        <v>964</v>
      </c>
    </row>
    <row r="328" spans="17:20" x14ac:dyDescent="0.2">
      <c r="Q328" s="12" t="s">
        <v>944</v>
      </c>
      <c r="T328" s="12" t="s">
        <v>504</v>
      </c>
    </row>
    <row r="329" spans="17:20" x14ac:dyDescent="0.2">
      <c r="Q329" s="12" t="s">
        <v>574</v>
      </c>
      <c r="T329" s="12" t="s">
        <v>224</v>
      </c>
    </row>
    <row r="330" spans="17:20" x14ac:dyDescent="0.2">
      <c r="Q330" s="12" t="s">
        <v>897</v>
      </c>
      <c r="T330" s="12" t="s">
        <v>38</v>
      </c>
    </row>
    <row r="331" spans="17:20" x14ac:dyDescent="0.2">
      <c r="Q331" s="12" t="s">
        <v>695</v>
      </c>
      <c r="T331" s="12" t="s">
        <v>1484</v>
      </c>
    </row>
    <row r="332" spans="17:20" x14ac:dyDescent="0.2">
      <c r="Q332" s="12" t="s">
        <v>624</v>
      </c>
      <c r="T332" s="12" t="s">
        <v>1036</v>
      </c>
    </row>
    <row r="333" spans="17:20" x14ac:dyDescent="0.2">
      <c r="Q333" s="12" t="s">
        <v>762</v>
      </c>
      <c r="T333" s="12" t="s">
        <v>1246</v>
      </c>
    </row>
    <row r="334" spans="17:20" x14ac:dyDescent="0.2">
      <c r="Q334" s="12" t="s">
        <v>653</v>
      </c>
      <c r="T334" s="12" t="s">
        <v>1393</v>
      </c>
    </row>
    <row r="335" spans="17:20" x14ac:dyDescent="0.2">
      <c r="Q335" s="12" t="s">
        <v>287</v>
      </c>
      <c r="T335" s="12" t="s">
        <v>1553</v>
      </c>
    </row>
    <row r="336" spans="17:20" x14ac:dyDescent="0.2">
      <c r="Q336" s="12" t="s">
        <v>638</v>
      </c>
      <c r="T336" s="12" t="s">
        <v>892</v>
      </c>
    </row>
    <row r="337" spans="17:20" x14ac:dyDescent="0.2">
      <c r="Q337" s="12" t="s">
        <v>643</v>
      </c>
      <c r="T337" s="12" t="s">
        <v>1482</v>
      </c>
    </row>
    <row r="338" spans="17:20" x14ac:dyDescent="0.2">
      <c r="Q338" s="12" t="s">
        <v>429</v>
      </c>
      <c r="T338" s="12" t="s">
        <v>1206</v>
      </c>
    </row>
    <row r="339" spans="17:20" x14ac:dyDescent="0.2">
      <c r="Q339" s="12" t="s">
        <v>61</v>
      </c>
      <c r="T339" s="12" t="s">
        <v>587</v>
      </c>
    </row>
    <row r="340" spans="17:20" x14ac:dyDescent="0.2">
      <c r="Q340" s="12" t="s">
        <v>1653</v>
      </c>
      <c r="T340" s="12" t="s">
        <v>468</v>
      </c>
    </row>
    <row r="341" spans="17:20" x14ac:dyDescent="0.2">
      <c r="Q341" s="12" t="s">
        <v>969</v>
      </c>
      <c r="T341" s="12" t="s">
        <v>619</v>
      </c>
    </row>
    <row r="342" spans="17:20" x14ac:dyDescent="0.2">
      <c r="Q342" s="12" t="s">
        <v>457</v>
      </c>
      <c r="T342" s="12" t="s">
        <v>348</v>
      </c>
    </row>
    <row r="343" spans="17:20" x14ac:dyDescent="0.2">
      <c r="Q343" s="12" t="s">
        <v>1914</v>
      </c>
      <c r="T343" s="12" t="s">
        <v>1025</v>
      </c>
    </row>
    <row r="344" spans="17:20" x14ac:dyDescent="0.2">
      <c r="Q344" s="12" t="s">
        <v>371</v>
      </c>
      <c r="T344" s="12" t="s">
        <v>641</v>
      </c>
    </row>
    <row r="345" spans="17:20" x14ac:dyDescent="0.2">
      <c r="Q345" s="12" t="s">
        <v>1142</v>
      </c>
      <c r="T345" s="12" t="s">
        <v>318</v>
      </c>
    </row>
    <row r="346" spans="17:20" x14ac:dyDescent="0.2">
      <c r="Q346" s="12" t="s">
        <v>387</v>
      </c>
      <c r="T346" s="12" t="s">
        <v>1326</v>
      </c>
    </row>
    <row r="347" spans="17:20" x14ac:dyDescent="0.2">
      <c r="Q347" s="12" t="s">
        <v>1611</v>
      </c>
      <c r="T347" s="12" t="s">
        <v>644</v>
      </c>
    </row>
    <row r="348" spans="17:20" x14ac:dyDescent="0.2">
      <c r="Q348" s="12" t="s">
        <v>329</v>
      </c>
      <c r="T348" s="12" t="s">
        <v>579</v>
      </c>
    </row>
    <row r="349" spans="17:20" x14ac:dyDescent="0.2">
      <c r="Q349" s="12" t="s">
        <v>85</v>
      </c>
      <c r="T349" s="12" t="s">
        <v>765</v>
      </c>
    </row>
    <row r="350" spans="17:20" x14ac:dyDescent="0.2">
      <c r="Q350" s="12" t="s">
        <v>217</v>
      </c>
      <c r="T350" s="12" t="s">
        <v>1815</v>
      </c>
    </row>
    <row r="351" spans="17:20" x14ac:dyDescent="0.2">
      <c r="Q351" s="12" t="s">
        <v>1331</v>
      </c>
      <c r="T351" s="12" t="s">
        <v>168</v>
      </c>
    </row>
    <row r="352" spans="17:20" x14ac:dyDescent="0.2">
      <c r="Q352" s="12" t="s">
        <v>1368</v>
      </c>
      <c r="T352" s="12" t="s">
        <v>996</v>
      </c>
    </row>
    <row r="353" spans="17:20" x14ac:dyDescent="0.2">
      <c r="Q353" s="12" t="s">
        <v>39</v>
      </c>
      <c r="T353" s="12" t="s">
        <v>494</v>
      </c>
    </row>
    <row r="354" spans="17:20" x14ac:dyDescent="0.2">
      <c r="Q354" s="12" t="s">
        <v>1187</v>
      </c>
      <c r="T354" s="12" t="s">
        <v>1308</v>
      </c>
    </row>
    <row r="355" spans="17:20" x14ac:dyDescent="0.2">
      <c r="Q355" s="12" t="s">
        <v>1284</v>
      </c>
      <c r="T355" s="12" t="s">
        <v>1642</v>
      </c>
    </row>
    <row r="356" spans="17:20" x14ac:dyDescent="0.2">
      <c r="Q356" s="12" t="s">
        <v>1031</v>
      </c>
      <c r="T356" s="12" t="s">
        <v>861</v>
      </c>
    </row>
    <row r="357" spans="17:20" x14ac:dyDescent="0.2">
      <c r="Q357" s="12" t="s">
        <v>1140</v>
      </c>
      <c r="T357" s="12" t="s">
        <v>484</v>
      </c>
    </row>
    <row r="358" spans="17:20" x14ac:dyDescent="0.2">
      <c r="Q358" s="12" t="s">
        <v>323</v>
      </c>
      <c r="T358" s="12" t="s">
        <v>1850</v>
      </c>
    </row>
    <row r="359" spans="17:20" x14ac:dyDescent="0.2">
      <c r="Q359" s="12" t="s">
        <v>327</v>
      </c>
      <c r="T359" s="12" t="s">
        <v>1604</v>
      </c>
    </row>
    <row r="360" spans="17:20" x14ac:dyDescent="0.2">
      <c r="Q360" s="12" t="s">
        <v>1257</v>
      </c>
      <c r="T360" s="12" t="s">
        <v>288</v>
      </c>
    </row>
    <row r="361" spans="17:20" x14ac:dyDescent="0.2">
      <c r="Q361" s="12" t="s">
        <v>1313</v>
      </c>
      <c r="T361" s="12" t="s">
        <v>710</v>
      </c>
    </row>
    <row r="362" spans="17:20" x14ac:dyDescent="0.2">
      <c r="Q362" s="12" t="s">
        <v>1792</v>
      </c>
      <c r="T362" s="12" t="s">
        <v>336</v>
      </c>
    </row>
    <row r="363" spans="17:20" x14ac:dyDescent="0.2">
      <c r="Q363" s="12" t="s">
        <v>1292</v>
      </c>
      <c r="T363" s="12" t="s">
        <v>1478</v>
      </c>
    </row>
    <row r="364" spans="17:20" x14ac:dyDescent="0.2">
      <c r="Q364" s="12" t="s">
        <v>1757</v>
      </c>
      <c r="T364" s="12" t="s">
        <v>844</v>
      </c>
    </row>
    <row r="365" spans="17:20" x14ac:dyDescent="0.2">
      <c r="Q365" s="12" t="s">
        <v>1576</v>
      </c>
      <c r="T365" s="12" t="s">
        <v>1028</v>
      </c>
    </row>
    <row r="366" spans="17:20" x14ac:dyDescent="0.2">
      <c r="Q366" s="12" t="s">
        <v>1487</v>
      </c>
      <c r="T366" s="12" t="s">
        <v>631</v>
      </c>
    </row>
    <row r="367" spans="17:20" x14ac:dyDescent="0.2">
      <c r="Q367" s="12" t="s">
        <v>1578</v>
      </c>
      <c r="T367" s="12" t="s">
        <v>855</v>
      </c>
    </row>
    <row r="368" spans="17:20" x14ac:dyDescent="0.2">
      <c r="Q368" s="12" t="s">
        <v>227</v>
      </c>
      <c r="T368" s="12" t="s">
        <v>312</v>
      </c>
    </row>
    <row r="369" spans="17:20" x14ac:dyDescent="0.2">
      <c r="Q369" s="12" t="s">
        <v>1847</v>
      </c>
      <c r="T369" s="12" t="s">
        <v>1260</v>
      </c>
    </row>
    <row r="370" spans="17:20" x14ac:dyDescent="0.2">
      <c r="Q370" s="12" t="s">
        <v>1466</v>
      </c>
      <c r="T370" s="12" t="s">
        <v>486</v>
      </c>
    </row>
    <row r="371" spans="17:20" x14ac:dyDescent="0.2">
      <c r="Q371" s="12" t="s">
        <v>1634</v>
      </c>
      <c r="T371" s="12" t="s">
        <v>721</v>
      </c>
    </row>
    <row r="372" spans="17:20" x14ac:dyDescent="0.2">
      <c r="Q372" s="12" t="s">
        <v>1204</v>
      </c>
      <c r="T372" s="12" t="s">
        <v>1283</v>
      </c>
    </row>
    <row r="373" spans="17:20" x14ac:dyDescent="0.2">
      <c r="Q373" s="12" t="s">
        <v>505</v>
      </c>
      <c r="T373" s="12" t="s">
        <v>1210</v>
      </c>
    </row>
    <row r="374" spans="17:20" x14ac:dyDescent="0.2">
      <c r="Q374" s="12" t="s">
        <v>1179</v>
      </c>
      <c r="T374" s="12" t="s">
        <v>830</v>
      </c>
    </row>
    <row r="375" spans="17:20" x14ac:dyDescent="0.2">
      <c r="Q375" s="12" t="s">
        <v>1609</v>
      </c>
      <c r="T375" s="12" t="s">
        <v>12</v>
      </c>
    </row>
    <row r="376" spans="17:20" x14ac:dyDescent="0.2">
      <c r="Q376" s="12" t="s">
        <v>785</v>
      </c>
      <c r="T376" s="12" t="s">
        <v>1044</v>
      </c>
    </row>
    <row r="377" spans="17:20" x14ac:dyDescent="0.2">
      <c r="Q377" s="12" t="s">
        <v>920</v>
      </c>
      <c r="T377" s="12" t="s">
        <v>1731</v>
      </c>
    </row>
    <row r="378" spans="17:20" x14ac:dyDescent="0.2">
      <c r="Q378" s="12" t="s">
        <v>166</v>
      </c>
      <c r="T378" s="12" t="s">
        <v>962</v>
      </c>
    </row>
    <row r="379" spans="17:20" x14ac:dyDescent="0.2">
      <c r="Q379" s="12" t="s">
        <v>1916</v>
      </c>
      <c r="T379" s="12" t="s">
        <v>1813</v>
      </c>
    </row>
    <row r="380" spans="17:20" x14ac:dyDescent="0.2">
      <c r="Q380" s="12" t="s">
        <v>379</v>
      </c>
      <c r="T380" s="12" t="s">
        <v>1379</v>
      </c>
    </row>
    <row r="381" spans="17:20" x14ac:dyDescent="0.2">
      <c r="Q381" s="12" t="s">
        <v>1127</v>
      </c>
      <c r="T381" s="12" t="s">
        <v>1383</v>
      </c>
    </row>
    <row r="382" spans="17:20" x14ac:dyDescent="0.2">
      <c r="Q382" s="12" t="s">
        <v>669</v>
      </c>
      <c r="T382" s="12" t="s">
        <v>1352</v>
      </c>
    </row>
    <row r="383" spans="17:20" x14ac:dyDescent="0.2">
      <c r="Q383" s="12" t="s">
        <v>1505</v>
      </c>
      <c r="T383" s="12" t="s">
        <v>935</v>
      </c>
    </row>
    <row r="384" spans="17:20" x14ac:dyDescent="0.2">
      <c r="Q384" s="12" t="s">
        <v>773</v>
      </c>
      <c r="T384" s="12" t="s">
        <v>1571</v>
      </c>
    </row>
    <row r="385" spans="17:20" x14ac:dyDescent="0.2">
      <c r="Q385" s="12" t="s">
        <v>1024</v>
      </c>
      <c r="T385" s="12" t="s">
        <v>1784</v>
      </c>
    </row>
    <row r="386" spans="17:20" x14ac:dyDescent="0.2">
      <c r="Q386" s="12" t="s">
        <v>566</v>
      </c>
      <c r="T386" s="12" t="s">
        <v>1579</v>
      </c>
    </row>
    <row r="387" spans="17:20" x14ac:dyDescent="0.2">
      <c r="Q387" s="12" t="s">
        <v>843</v>
      </c>
      <c r="T387" s="12" t="s">
        <v>1472</v>
      </c>
    </row>
    <row r="388" spans="17:20" x14ac:dyDescent="0.2">
      <c r="Q388" s="12" t="s">
        <v>1477</v>
      </c>
      <c r="T388" s="12" t="s">
        <v>550</v>
      </c>
    </row>
    <row r="389" spans="17:20" x14ac:dyDescent="0.2">
      <c r="Q389" s="12" t="s">
        <v>805</v>
      </c>
      <c r="T389" s="12" t="s">
        <v>1848</v>
      </c>
    </row>
    <row r="390" spans="17:20" x14ac:dyDescent="0.2">
      <c r="Q390" s="12" t="s">
        <v>1751</v>
      </c>
      <c r="T390" s="12" t="s">
        <v>840</v>
      </c>
    </row>
    <row r="391" spans="17:20" x14ac:dyDescent="0.2">
      <c r="Q391" s="12" t="s">
        <v>730</v>
      </c>
      <c r="T391" s="12" t="s">
        <v>1438</v>
      </c>
    </row>
    <row r="392" spans="17:20" x14ac:dyDescent="0.2">
      <c r="Q392" s="12" t="s">
        <v>720</v>
      </c>
      <c r="T392" s="12" t="s">
        <v>1618</v>
      </c>
    </row>
    <row r="393" spans="17:20" x14ac:dyDescent="0.2">
      <c r="Q393" s="12" t="s">
        <v>1802</v>
      </c>
      <c r="T393" s="12" t="s">
        <v>1598</v>
      </c>
    </row>
    <row r="394" spans="17:20" x14ac:dyDescent="0.2">
      <c r="Q394" s="12" t="s">
        <v>807</v>
      </c>
      <c r="T394" s="12" t="s">
        <v>1909</v>
      </c>
    </row>
    <row r="395" spans="17:20" x14ac:dyDescent="0.2">
      <c r="Q395" s="12" t="s">
        <v>691</v>
      </c>
      <c r="T395" s="12" t="s">
        <v>133</v>
      </c>
    </row>
    <row r="396" spans="17:20" x14ac:dyDescent="0.2">
      <c r="Q396" s="12" t="s">
        <v>87</v>
      </c>
      <c r="T396" s="12" t="s">
        <v>1019</v>
      </c>
    </row>
    <row r="397" spans="17:20" x14ac:dyDescent="0.2">
      <c r="Q397" s="12" t="s">
        <v>127</v>
      </c>
      <c r="T397" s="12" t="s">
        <v>416</v>
      </c>
    </row>
    <row r="398" spans="17:20" x14ac:dyDescent="0.2">
      <c r="Q398" s="12" t="s">
        <v>241</v>
      </c>
      <c r="T398" s="12" t="s">
        <v>1238</v>
      </c>
    </row>
    <row r="399" spans="17:20" x14ac:dyDescent="0.2">
      <c r="Q399" s="12" t="s">
        <v>612</v>
      </c>
      <c r="T399" s="12" t="s">
        <v>1704</v>
      </c>
    </row>
    <row r="400" spans="17:20" x14ac:dyDescent="0.2">
      <c r="Q400" s="12" t="s">
        <v>1265</v>
      </c>
      <c r="T400" s="12" t="s">
        <v>627</v>
      </c>
    </row>
    <row r="401" spans="17:20" x14ac:dyDescent="0.2">
      <c r="Q401" s="12" t="s">
        <v>594</v>
      </c>
      <c r="T401" s="12" t="s">
        <v>1889</v>
      </c>
    </row>
    <row r="402" spans="17:20" x14ac:dyDescent="0.2">
      <c r="Q402" s="12" t="s">
        <v>1785</v>
      </c>
      <c r="T402" s="12" t="s">
        <v>1739</v>
      </c>
    </row>
    <row r="403" spans="17:20" x14ac:dyDescent="0.2">
      <c r="Q403" s="12" t="s">
        <v>1475</v>
      </c>
      <c r="T403" s="12" t="s">
        <v>200</v>
      </c>
    </row>
    <row r="404" spans="17:20" x14ac:dyDescent="0.2">
      <c r="Q404" s="12" t="s">
        <v>1243</v>
      </c>
      <c r="T404" s="12" t="s">
        <v>949</v>
      </c>
    </row>
    <row r="405" spans="17:20" x14ac:dyDescent="0.2">
      <c r="Q405" s="12" t="s">
        <v>1345</v>
      </c>
      <c r="T405" s="12" t="s">
        <v>170</v>
      </c>
    </row>
    <row r="406" spans="17:20" x14ac:dyDescent="0.2">
      <c r="Q406" s="12" t="s">
        <v>529</v>
      </c>
      <c r="T406" s="12" t="s">
        <v>607</v>
      </c>
    </row>
    <row r="407" spans="17:20" x14ac:dyDescent="0.2">
      <c r="Q407" s="12" t="s">
        <v>815</v>
      </c>
      <c r="T407" s="12" t="s">
        <v>488</v>
      </c>
    </row>
    <row r="408" spans="17:20" x14ac:dyDescent="0.2">
      <c r="Q408" s="12" t="s">
        <v>1296</v>
      </c>
      <c r="T408" s="12" t="s">
        <v>820</v>
      </c>
    </row>
    <row r="409" spans="17:20" x14ac:dyDescent="0.2">
      <c r="Q409" s="12" t="s">
        <v>1777</v>
      </c>
      <c r="T409" s="12" t="s">
        <v>458</v>
      </c>
    </row>
    <row r="410" spans="17:20" x14ac:dyDescent="0.2">
      <c r="Q410" s="12" t="s">
        <v>1877</v>
      </c>
      <c r="T410" s="12" t="s">
        <v>226</v>
      </c>
    </row>
    <row r="411" spans="17:20" x14ac:dyDescent="0.2">
      <c r="Q411" s="12" t="s">
        <v>977</v>
      </c>
      <c r="T411" s="12" t="s">
        <v>802</v>
      </c>
    </row>
    <row r="412" spans="17:20" x14ac:dyDescent="0.2">
      <c r="Q412" s="12" t="s">
        <v>1403</v>
      </c>
      <c r="T412" s="12" t="s">
        <v>1722</v>
      </c>
    </row>
    <row r="413" spans="17:20" x14ac:dyDescent="0.2">
      <c r="Q413" s="12" t="s">
        <v>1538</v>
      </c>
      <c r="T413" s="12" t="s">
        <v>1700</v>
      </c>
    </row>
    <row r="414" spans="17:20" x14ac:dyDescent="0.2">
      <c r="Q414" s="12" t="s">
        <v>1655</v>
      </c>
      <c r="T414" s="12" t="s">
        <v>1424</v>
      </c>
    </row>
    <row r="415" spans="17:20" x14ac:dyDescent="0.2">
      <c r="Q415" s="12" t="s">
        <v>1327</v>
      </c>
      <c r="T415" s="12" t="s">
        <v>177</v>
      </c>
    </row>
    <row r="416" spans="17:20" x14ac:dyDescent="0.2">
      <c r="Q416" s="12" t="s">
        <v>858</v>
      </c>
      <c r="T416" s="12" t="s">
        <v>93</v>
      </c>
    </row>
    <row r="417" spans="17:20" x14ac:dyDescent="0.2">
      <c r="Q417" s="12" t="s">
        <v>295</v>
      </c>
      <c r="T417" s="12" t="s">
        <v>1176</v>
      </c>
    </row>
    <row r="418" spans="17:20" x14ac:dyDescent="0.2">
      <c r="Q418" s="12" t="s">
        <v>647</v>
      </c>
      <c r="T418" s="12" t="s">
        <v>156</v>
      </c>
    </row>
    <row r="419" spans="17:20" x14ac:dyDescent="0.2">
      <c r="Q419" s="12" t="s">
        <v>277</v>
      </c>
      <c r="T419" s="12" t="s">
        <v>1897</v>
      </c>
    </row>
    <row r="420" spans="17:20" x14ac:dyDescent="0.2">
      <c r="Q420" s="12" t="s">
        <v>465</v>
      </c>
      <c r="T420" s="12" t="s">
        <v>1443</v>
      </c>
    </row>
    <row r="421" spans="17:20" x14ac:dyDescent="0.2">
      <c r="Q421" s="12" t="s">
        <v>1407</v>
      </c>
      <c r="T421" s="12" t="s">
        <v>929</v>
      </c>
    </row>
    <row r="422" spans="17:20" x14ac:dyDescent="0.2">
      <c r="Q422" s="12" t="s">
        <v>499</v>
      </c>
      <c r="T422" s="12" t="s">
        <v>1250</v>
      </c>
    </row>
    <row r="423" spans="17:20" x14ac:dyDescent="0.2">
      <c r="Q423" s="12" t="s">
        <v>971</v>
      </c>
      <c r="T423" s="12" t="s">
        <v>972</v>
      </c>
    </row>
    <row r="424" spans="17:20" x14ac:dyDescent="0.2">
      <c r="Q424" s="12" t="s">
        <v>863</v>
      </c>
      <c r="T424" s="12" t="s">
        <v>316</v>
      </c>
    </row>
    <row r="425" spans="17:20" x14ac:dyDescent="0.2">
      <c r="Q425" s="12" t="s">
        <v>1649</v>
      </c>
      <c r="T425" s="12" t="s">
        <v>1506</v>
      </c>
    </row>
    <row r="426" spans="17:20" x14ac:dyDescent="0.2">
      <c r="Q426" s="12" t="s">
        <v>771</v>
      </c>
      <c r="T426" s="12" t="s">
        <v>670</v>
      </c>
    </row>
    <row r="427" spans="17:20" x14ac:dyDescent="0.2">
      <c r="Q427" s="12" t="s">
        <v>1867</v>
      </c>
      <c r="T427" s="12" t="s">
        <v>240</v>
      </c>
    </row>
    <row r="428" spans="17:20" x14ac:dyDescent="0.2">
      <c r="Q428" s="12" t="s">
        <v>1812</v>
      </c>
      <c r="T428" s="12" t="s">
        <v>135</v>
      </c>
    </row>
    <row r="429" spans="17:20" x14ac:dyDescent="0.2">
      <c r="Q429" s="12" t="s">
        <v>1062</v>
      </c>
      <c r="T429" s="12" t="s">
        <v>974</v>
      </c>
    </row>
    <row r="430" spans="17:20" x14ac:dyDescent="0.2">
      <c r="Q430" s="12" t="s">
        <v>829</v>
      </c>
      <c r="T430" s="12" t="s">
        <v>583</v>
      </c>
    </row>
    <row r="431" spans="17:20" x14ac:dyDescent="0.2">
      <c r="Q431" s="12" t="s">
        <v>764</v>
      </c>
      <c r="T431" s="12" t="s">
        <v>1346</v>
      </c>
    </row>
    <row r="432" spans="17:20" x14ac:dyDescent="0.2">
      <c r="Q432" s="12" t="s">
        <v>493</v>
      </c>
      <c r="T432" s="12" t="s">
        <v>1880</v>
      </c>
    </row>
    <row r="433" spans="17:20" x14ac:dyDescent="0.2">
      <c r="Q433" s="12" t="s">
        <v>1558</v>
      </c>
      <c r="T433" s="12" t="s">
        <v>528</v>
      </c>
    </row>
    <row r="434" spans="17:20" x14ac:dyDescent="0.2">
      <c r="Q434" s="12" t="s">
        <v>560</v>
      </c>
      <c r="T434" s="12" t="s">
        <v>1488</v>
      </c>
    </row>
    <row r="435" spans="17:20" x14ac:dyDescent="0.2">
      <c r="Q435" s="12" t="s">
        <v>71</v>
      </c>
      <c r="T435" s="12" t="s">
        <v>1188</v>
      </c>
    </row>
    <row r="436" spans="17:20" x14ac:dyDescent="0.2">
      <c r="Q436" s="12" t="s">
        <v>34</v>
      </c>
      <c r="T436" s="12" t="s">
        <v>99</v>
      </c>
    </row>
    <row r="437" spans="17:20" x14ac:dyDescent="0.2">
      <c r="Q437" s="12" t="s">
        <v>1632</v>
      </c>
      <c r="T437" s="12" t="s">
        <v>1054</v>
      </c>
    </row>
    <row r="438" spans="17:20" x14ac:dyDescent="0.2">
      <c r="Q438" s="12" t="s">
        <v>1018</v>
      </c>
      <c r="T438" s="12" t="s">
        <v>1476</v>
      </c>
    </row>
    <row r="439" spans="17:20" x14ac:dyDescent="0.2">
      <c r="Q439" s="12" t="s">
        <v>1319</v>
      </c>
      <c r="T439" s="12" t="s">
        <v>1809</v>
      </c>
    </row>
    <row r="440" spans="17:20" x14ac:dyDescent="0.2">
      <c r="Q440" s="12" t="s">
        <v>267</v>
      </c>
      <c r="T440" s="12" t="s">
        <v>1397</v>
      </c>
    </row>
    <row r="441" spans="17:20" x14ac:dyDescent="0.2">
      <c r="Q441" s="12" t="s">
        <v>598</v>
      </c>
      <c r="T441" s="12" t="s">
        <v>1559</v>
      </c>
    </row>
    <row r="442" spans="17:20" x14ac:dyDescent="0.2">
      <c r="Q442" s="12" t="s">
        <v>1851</v>
      </c>
      <c r="T442" s="12" t="s">
        <v>1817</v>
      </c>
    </row>
    <row r="443" spans="17:20" x14ac:dyDescent="0.2">
      <c r="Q443" s="12" t="s">
        <v>1429</v>
      </c>
      <c r="T443" s="12" t="s">
        <v>595</v>
      </c>
    </row>
    <row r="444" spans="17:20" x14ac:dyDescent="0.2">
      <c r="Q444" s="12" t="s">
        <v>98</v>
      </c>
      <c r="T444" s="12" t="s">
        <v>1412</v>
      </c>
    </row>
    <row r="445" spans="17:20" x14ac:dyDescent="0.2">
      <c r="Q445" s="12" t="s">
        <v>901</v>
      </c>
      <c r="T445" s="12" t="s">
        <v>986</v>
      </c>
    </row>
    <row r="446" spans="17:20" x14ac:dyDescent="0.2">
      <c r="Q446" s="12" t="s">
        <v>928</v>
      </c>
      <c r="T446" s="12" t="s">
        <v>786</v>
      </c>
    </row>
    <row r="447" spans="17:20" x14ac:dyDescent="0.2">
      <c r="Q447" s="12" t="s">
        <v>74</v>
      </c>
      <c r="T447" s="12" t="s">
        <v>1015</v>
      </c>
    </row>
    <row r="448" spans="17:20" x14ac:dyDescent="0.2">
      <c r="Q448" s="12" t="s">
        <v>987</v>
      </c>
      <c r="T448" s="12" t="s">
        <v>565</v>
      </c>
    </row>
    <row r="449" spans="17:20" x14ac:dyDescent="0.2">
      <c r="Q449" s="12" t="s">
        <v>1599</v>
      </c>
      <c r="T449" s="12" t="s">
        <v>1069</v>
      </c>
    </row>
    <row r="450" spans="17:20" x14ac:dyDescent="0.2">
      <c r="Q450" s="12" t="s">
        <v>889</v>
      </c>
      <c r="T450" s="12" t="s">
        <v>346</v>
      </c>
    </row>
    <row r="451" spans="17:20" x14ac:dyDescent="0.2">
      <c r="Q451" s="12" t="s">
        <v>1415</v>
      </c>
      <c r="T451" s="12" t="s">
        <v>1760</v>
      </c>
    </row>
    <row r="452" spans="17:20" x14ac:dyDescent="0.2">
      <c r="Q452" s="12" t="s">
        <v>1560</v>
      </c>
      <c r="T452" s="12" t="s">
        <v>1090</v>
      </c>
    </row>
    <row r="453" spans="17:20" x14ac:dyDescent="0.2">
      <c r="Q453" s="12" t="s">
        <v>1719</v>
      </c>
      <c r="T453" s="12" t="s">
        <v>1155</v>
      </c>
    </row>
    <row r="454" spans="17:20" x14ac:dyDescent="0.2">
      <c r="Q454" s="12" t="s">
        <v>1900</v>
      </c>
      <c r="T454" s="12" t="s">
        <v>272</v>
      </c>
    </row>
    <row r="455" spans="17:20" x14ac:dyDescent="0.2">
      <c r="Q455" s="12" t="s">
        <v>81</v>
      </c>
      <c r="T455" s="12" t="s">
        <v>1573</v>
      </c>
    </row>
    <row r="456" spans="17:20" x14ac:dyDescent="0.2">
      <c r="Q456" s="12" t="s">
        <v>377</v>
      </c>
      <c r="T456" s="12" t="s">
        <v>1350</v>
      </c>
    </row>
    <row r="457" spans="17:20" x14ac:dyDescent="0.2">
      <c r="Q457" s="12" t="s">
        <v>586</v>
      </c>
      <c r="T457" s="12" t="s">
        <v>966</v>
      </c>
    </row>
    <row r="458" spans="17:20" x14ac:dyDescent="0.2">
      <c r="Q458" s="12" t="s">
        <v>1534</v>
      </c>
      <c r="T458" s="12" t="s">
        <v>1694</v>
      </c>
    </row>
    <row r="459" spans="17:20" x14ac:dyDescent="0.2">
      <c r="Q459" s="12" t="s">
        <v>1796</v>
      </c>
      <c r="T459" s="12" t="s">
        <v>1367</v>
      </c>
    </row>
    <row r="460" spans="17:20" x14ac:dyDescent="0.2">
      <c r="Q460" s="12" t="s">
        <v>1167</v>
      </c>
      <c r="T460" s="12" t="s">
        <v>1492</v>
      </c>
    </row>
    <row r="461" spans="17:20" x14ac:dyDescent="0.2">
      <c r="Q461" s="12" t="s">
        <v>1743</v>
      </c>
      <c r="T461" s="12" t="s">
        <v>1289</v>
      </c>
    </row>
    <row r="462" spans="17:20" x14ac:dyDescent="0.2">
      <c r="Q462" s="12" t="s">
        <v>361</v>
      </c>
      <c r="T462" s="12" t="s">
        <v>1191</v>
      </c>
    </row>
    <row r="463" spans="17:20" x14ac:dyDescent="0.2">
      <c r="Q463" s="12" t="s">
        <v>1643</v>
      </c>
      <c r="T463" s="12" t="s">
        <v>635</v>
      </c>
    </row>
    <row r="464" spans="17:20" x14ac:dyDescent="0.2">
      <c r="Q464" s="12" t="s">
        <v>1251</v>
      </c>
      <c r="T464" s="12" t="s">
        <v>244</v>
      </c>
    </row>
    <row r="465" spans="17:20" x14ac:dyDescent="0.2">
      <c r="Q465" s="12" t="s">
        <v>1564</v>
      </c>
      <c r="T465" s="12" t="s">
        <v>712</v>
      </c>
    </row>
    <row r="466" spans="17:20" x14ac:dyDescent="0.2">
      <c r="Q466" s="12" t="s">
        <v>1280</v>
      </c>
      <c r="T466" s="12" t="s">
        <v>1606</v>
      </c>
    </row>
    <row r="467" spans="17:20" x14ac:dyDescent="0.2">
      <c r="Q467" s="12" t="s">
        <v>1814</v>
      </c>
      <c r="T467" s="12" t="s">
        <v>585</v>
      </c>
    </row>
    <row r="468" spans="17:20" x14ac:dyDescent="0.2">
      <c r="Q468" s="12" t="s">
        <v>1343</v>
      </c>
      <c r="T468" s="12" t="s">
        <v>672</v>
      </c>
    </row>
    <row r="469" spans="17:20" x14ac:dyDescent="0.2">
      <c r="Q469" s="12" t="s">
        <v>592</v>
      </c>
      <c r="T469" s="12" t="s">
        <v>266</v>
      </c>
    </row>
    <row r="470" spans="17:20" x14ac:dyDescent="0.2">
      <c r="Q470" s="12" t="s">
        <v>649</v>
      </c>
      <c r="T470" s="12" t="s">
        <v>536</v>
      </c>
    </row>
    <row r="471" spans="17:20" x14ac:dyDescent="0.2">
      <c r="Q471" s="12" t="s">
        <v>549</v>
      </c>
      <c r="T471" s="12" t="s">
        <v>512</v>
      </c>
    </row>
    <row r="472" spans="17:20" x14ac:dyDescent="0.2">
      <c r="Q472" s="12" t="s">
        <v>1317</v>
      </c>
      <c r="T472" s="12" t="s">
        <v>1262</v>
      </c>
    </row>
    <row r="473" spans="17:20" x14ac:dyDescent="0.2">
      <c r="Q473" s="12" t="s">
        <v>1022</v>
      </c>
      <c r="T473" s="12" t="s">
        <v>1168</v>
      </c>
    </row>
    <row r="474" spans="17:20" x14ac:dyDescent="0.2">
      <c r="Q474" s="12" t="s">
        <v>867</v>
      </c>
      <c r="T474" s="12" t="s">
        <v>1696</v>
      </c>
    </row>
    <row r="475" spans="17:20" x14ac:dyDescent="0.2">
      <c r="Q475" s="12" t="s">
        <v>1041</v>
      </c>
      <c r="T475" s="12" t="s">
        <v>1887</v>
      </c>
    </row>
    <row r="476" spans="17:20" x14ac:dyDescent="0.2">
      <c r="Q476" s="12" t="s">
        <v>1804</v>
      </c>
      <c r="T476" s="12" t="s">
        <v>282</v>
      </c>
    </row>
    <row r="477" spans="17:20" x14ac:dyDescent="0.2">
      <c r="Q477" s="12" t="s">
        <v>553</v>
      </c>
      <c r="T477" s="12" t="s">
        <v>270</v>
      </c>
    </row>
    <row r="478" spans="17:20" x14ac:dyDescent="0.2">
      <c r="Q478" s="12" t="s">
        <v>1597</v>
      </c>
      <c r="T478" s="12" t="s">
        <v>1182</v>
      </c>
    </row>
    <row r="479" spans="17:20" x14ac:dyDescent="0.2">
      <c r="Q479" s="12" t="s">
        <v>580</v>
      </c>
      <c r="T479" s="12" t="s">
        <v>1648</v>
      </c>
    </row>
    <row r="480" spans="17:20" x14ac:dyDescent="0.2">
      <c r="Q480" s="12" t="s">
        <v>1173</v>
      </c>
      <c r="T480" s="12" t="s">
        <v>1281</v>
      </c>
    </row>
    <row r="481" spans="17:20" x14ac:dyDescent="0.2">
      <c r="Q481" s="12" t="s">
        <v>837</v>
      </c>
      <c r="T481" s="12" t="s">
        <v>1081</v>
      </c>
    </row>
    <row r="482" spans="17:20" x14ac:dyDescent="0.2">
      <c r="Q482" s="12" t="s">
        <v>1601</v>
      </c>
      <c r="T482" s="12" t="s">
        <v>1845</v>
      </c>
    </row>
    <row r="483" spans="17:20" x14ac:dyDescent="0.2">
      <c r="Q483" s="12" t="s">
        <v>1682</v>
      </c>
      <c r="T483" s="12" t="s">
        <v>358</v>
      </c>
    </row>
    <row r="484" spans="17:20" x14ac:dyDescent="0.2">
      <c r="Q484" s="12" t="s">
        <v>1158</v>
      </c>
      <c r="T484" s="12" t="s">
        <v>1111</v>
      </c>
    </row>
    <row r="485" spans="17:20" x14ac:dyDescent="0.2">
      <c r="Q485" s="12" t="s">
        <v>655</v>
      </c>
      <c r="T485" s="12" t="s">
        <v>1073</v>
      </c>
    </row>
    <row r="486" spans="17:20" x14ac:dyDescent="0.2">
      <c r="Q486" s="12" t="s">
        <v>441</v>
      </c>
      <c r="T486" s="12" t="s">
        <v>1762</v>
      </c>
    </row>
    <row r="487" spans="17:20" x14ac:dyDescent="0.2">
      <c r="Q487" s="12" t="s">
        <v>1458</v>
      </c>
      <c r="T487" s="12" t="s">
        <v>334</v>
      </c>
    </row>
    <row r="488" spans="17:20" x14ac:dyDescent="0.2">
      <c r="Q488" s="12" t="s">
        <v>985</v>
      </c>
      <c r="T488" s="12" t="s">
        <v>1208</v>
      </c>
    </row>
    <row r="489" spans="17:20" x14ac:dyDescent="0.2">
      <c r="Q489" s="12" t="s">
        <v>113</v>
      </c>
      <c r="T489" s="12" t="s">
        <v>1801</v>
      </c>
    </row>
    <row r="490" spans="17:20" x14ac:dyDescent="0.2">
      <c r="Q490" s="12" t="s">
        <v>1715</v>
      </c>
      <c r="T490" s="12" t="s">
        <v>216</v>
      </c>
    </row>
    <row r="491" spans="17:20" x14ac:dyDescent="0.2">
      <c r="Q491" s="12" t="s">
        <v>1605</v>
      </c>
      <c r="T491" s="12" t="s">
        <v>900</v>
      </c>
    </row>
    <row r="492" spans="17:20" x14ac:dyDescent="0.2">
      <c r="Q492" s="12" t="s">
        <v>193</v>
      </c>
      <c r="T492" s="12" t="s">
        <v>1786</v>
      </c>
    </row>
    <row r="493" spans="17:20" x14ac:dyDescent="0.2">
      <c r="Q493" s="12" t="s">
        <v>289</v>
      </c>
      <c r="T493" s="12" t="s">
        <v>340</v>
      </c>
    </row>
    <row r="494" spans="17:20" x14ac:dyDescent="0.2">
      <c r="Q494" s="12" t="s">
        <v>397</v>
      </c>
      <c r="T494" s="12" t="s">
        <v>1608</v>
      </c>
    </row>
    <row r="495" spans="17:20" x14ac:dyDescent="0.2">
      <c r="Q495" s="12" t="s">
        <v>856</v>
      </c>
      <c r="T495" s="12" t="s">
        <v>951</v>
      </c>
    </row>
    <row r="496" spans="17:20" x14ac:dyDescent="0.2">
      <c r="Q496" s="12" t="s">
        <v>1452</v>
      </c>
      <c r="T496" s="12" t="s">
        <v>1522</v>
      </c>
    </row>
    <row r="497" spans="17:20" x14ac:dyDescent="0.2">
      <c r="Q497" s="12" t="s">
        <v>1890</v>
      </c>
      <c r="T497" s="12" t="s">
        <v>581</v>
      </c>
    </row>
    <row r="498" spans="17:20" x14ac:dyDescent="0.2">
      <c r="Q498" s="12" t="s">
        <v>1863</v>
      </c>
      <c r="T498" s="12" t="s">
        <v>1596</v>
      </c>
    </row>
    <row r="499" spans="17:20" x14ac:dyDescent="0.2">
      <c r="Q499" s="12" t="s">
        <v>1001</v>
      </c>
      <c r="T499" s="12" t="s">
        <v>613</v>
      </c>
    </row>
    <row r="500" spans="17:20" x14ac:dyDescent="0.2">
      <c r="Q500" s="12" t="s">
        <v>1263</v>
      </c>
      <c r="T500" s="12" t="s">
        <v>1312</v>
      </c>
    </row>
    <row r="501" spans="17:20" x14ac:dyDescent="0.2">
      <c r="Q501" s="12" t="s">
        <v>1307</v>
      </c>
      <c r="T501" s="12" t="s">
        <v>422</v>
      </c>
    </row>
    <row r="502" spans="17:20" x14ac:dyDescent="0.2">
      <c r="Q502" s="12" t="s">
        <v>249</v>
      </c>
      <c r="T502" s="12" t="s">
        <v>1092</v>
      </c>
    </row>
    <row r="503" spans="17:20" x14ac:dyDescent="0.2">
      <c r="Q503" s="12" t="s">
        <v>1433</v>
      </c>
      <c r="T503" s="12" t="s">
        <v>1153</v>
      </c>
    </row>
    <row r="504" spans="17:20" x14ac:dyDescent="0.2">
      <c r="Q504" s="12" t="s">
        <v>787</v>
      </c>
      <c r="T504" s="12" t="s">
        <v>1324</v>
      </c>
    </row>
    <row r="505" spans="17:20" x14ac:dyDescent="0.2">
      <c r="Q505" s="12" t="s">
        <v>1775</v>
      </c>
      <c r="T505" s="12" t="s">
        <v>1115</v>
      </c>
    </row>
    <row r="506" spans="17:20" x14ac:dyDescent="0.2">
      <c r="Q506" s="12" t="s">
        <v>355</v>
      </c>
      <c r="T506" s="12" t="s">
        <v>1698</v>
      </c>
    </row>
    <row r="507" spans="17:20" x14ac:dyDescent="0.2">
      <c r="Q507" s="12" t="s">
        <v>1485</v>
      </c>
      <c r="T507" s="12" t="s">
        <v>253</v>
      </c>
    </row>
    <row r="508" spans="17:20" x14ac:dyDescent="0.2">
      <c r="Q508" s="12" t="s">
        <v>1290</v>
      </c>
      <c r="T508" s="12" t="s">
        <v>57</v>
      </c>
    </row>
    <row r="509" spans="17:20" x14ac:dyDescent="0.2">
      <c r="Q509" s="12" t="s">
        <v>1513</v>
      </c>
      <c r="T509" s="12" t="s">
        <v>1465</v>
      </c>
    </row>
    <row r="510" spans="17:20" x14ac:dyDescent="0.2">
      <c r="Q510" s="12" t="s">
        <v>475</v>
      </c>
      <c r="T510" s="12" t="s">
        <v>853</v>
      </c>
    </row>
    <row r="511" spans="17:20" x14ac:dyDescent="0.2">
      <c r="Q511" s="12" t="s">
        <v>588</v>
      </c>
      <c r="T511" s="12" t="s">
        <v>28</v>
      </c>
    </row>
    <row r="512" spans="17:20" x14ac:dyDescent="0.2">
      <c r="Q512" s="12" t="s">
        <v>1419</v>
      </c>
      <c r="T512" s="12" t="s">
        <v>390</v>
      </c>
    </row>
    <row r="513" spans="17:20" x14ac:dyDescent="0.2">
      <c r="Q513" s="12" t="s">
        <v>339</v>
      </c>
      <c r="T513" s="12" t="s">
        <v>1885</v>
      </c>
    </row>
    <row r="514" spans="17:20" x14ac:dyDescent="0.2">
      <c r="Q514" s="12" t="s">
        <v>1873</v>
      </c>
      <c r="T514" s="12" t="s">
        <v>1799</v>
      </c>
    </row>
    <row r="515" spans="17:20" x14ac:dyDescent="0.2">
      <c r="Q515" s="12" t="s">
        <v>578</v>
      </c>
      <c r="T515" s="12" t="s">
        <v>546</v>
      </c>
    </row>
    <row r="516" spans="17:20" x14ac:dyDescent="0.2">
      <c r="Q516" s="12" t="s">
        <v>53</v>
      </c>
      <c r="T516" s="12" t="s">
        <v>1358</v>
      </c>
    </row>
    <row r="517" spans="17:20" x14ac:dyDescent="0.2">
      <c r="Q517" s="12" t="s">
        <v>1734</v>
      </c>
      <c r="T517" s="12" t="s">
        <v>698</v>
      </c>
    </row>
    <row r="518" spans="17:20" x14ac:dyDescent="0.2">
      <c r="Q518" s="12" t="s">
        <v>1078</v>
      </c>
      <c r="T518" s="12" t="s">
        <v>1314</v>
      </c>
    </row>
    <row r="519" spans="17:20" x14ac:dyDescent="0.2">
      <c r="Q519" s="12" t="s">
        <v>1431</v>
      </c>
      <c r="T519" s="12" t="s">
        <v>1555</v>
      </c>
    </row>
    <row r="520" spans="17:20" x14ac:dyDescent="0.2">
      <c r="Q520" s="12" t="s">
        <v>1114</v>
      </c>
      <c r="T520" s="12" t="s">
        <v>1266</v>
      </c>
    </row>
    <row r="521" spans="17:20" x14ac:dyDescent="0.2">
      <c r="Q521" s="12" t="s">
        <v>1386</v>
      </c>
      <c r="T521" s="12" t="s">
        <v>1797</v>
      </c>
    </row>
    <row r="522" spans="17:20" x14ac:dyDescent="0.2">
      <c r="Q522" s="12" t="s">
        <v>645</v>
      </c>
      <c r="T522" s="12" t="s">
        <v>1706</v>
      </c>
    </row>
    <row r="523" spans="17:20" x14ac:dyDescent="0.2">
      <c r="Q523" s="12" t="s">
        <v>1767</v>
      </c>
      <c r="T523" s="12" t="s">
        <v>1071</v>
      </c>
    </row>
    <row r="524" spans="17:20" x14ac:dyDescent="0.2">
      <c r="Q524" s="12" t="s">
        <v>305</v>
      </c>
      <c r="T524" s="12" t="s">
        <v>97</v>
      </c>
    </row>
    <row r="525" spans="17:20" x14ac:dyDescent="0.2">
      <c r="Q525" s="12" t="s">
        <v>148</v>
      </c>
      <c r="T525" s="12" t="s">
        <v>520</v>
      </c>
    </row>
    <row r="526" spans="17:20" x14ac:dyDescent="0.2">
      <c r="Q526" s="12" t="s">
        <v>604</v>
      </c>
      <c r="T526" s="12" t="s">
        <v>753</v>
      </c>
    </row>
    <row r="527" spans="17:20" x14ac:dyDescent="0.2">
      <c r="Q527" s="12" t="s">
        <v>959</v>
      </c>
      <c r="T527" s="12" t="s">
        <v>1059</v>
      </c>
    </row>
    <row r="528" spans="17:20" x14ac:dyDescent="0.2">
      <c r="Q528" s="12" t="s">
        <v>883</v>
      </c>
      <c r="T528" s="12" t="s">
        <v>559</v>
      </c>
    </row>
    <row r="529" spans="17:20" x14ac:dyDescent="0.2">
      <c r="Q529" s="12" t="s">
        <v>534</v>
      </c>
      <c r="T529" s="12" t="s">
        <v>1199</v>
      </c>
    </row>
    <row r="530" spans="17:20" x14ac:dyDescent="0.2">
      <c r="Q530" s="12" t="s">
        <v>760</v>
      </c>
      <c r="T530" s="12" t="s">
        <v>1841</v>
      </c>
    </row>
    <row r="531" spans="17:20" x14ac:dyDescent="0.2">
      <c r="Q531" s="12" t="s">
        <v>1131</v>
      </c>
      <c r="T531" s="12" t="s">
        <v>1141</v>
      </c>
    </row>
    <row r="532" spans="17:20" x14ac:dyDescent="0.2">
      <c r="Q532" s="12" t="s">
        <v>744</v>
      </c>
      <c r="T532" s="12" t="s">
        <v>290</v>
      </c>
    </row>
    <row r="533" spans="17:20" x14ac:dyDescent="0.2">
      <c r="Q533" s="12" t="s">
        <v>1102</v>
      </c>
      <c r="T533" s="12" t="s">
        <v>1539</v>
      </c>
    </row>
    <row r="534" spans="17:20" x14ac:dyDescent="0.2">
      <c r="Q534" s="12" t="s">
        <v>736</v>
      </c>
      <c r="T534" s="12" t="s">
        <v>747</v>
      </c>
    </row>
    <row r="535" spans="17:20" x14ac:dyDescent="0.2">
      <c r="Q535" s="12" t="s">
        <v>365</v>
      </c>
      <c r="T535" s="12" t="s">
        <v>1205</v>
      </c>
    </row>
    <row r="536" spans="17:20" x14ac:dyDescent="0.2">
      <c r="Q536" s="12" t="s">
        <v>752</v>
      </c>
      <c r="T536" s="12" t="s">
        <v>1088</v>
      </c>
    </row>
    <row r="537" spans="17:20" x14ac:dyDescent="0.2">
      <c r="Q537" s="12" t="s">
        <v>345</v>
      </c>
      <c r="T537" s="12" t="s">
        <v>1791</v>
      </c>
    </row>
    <row r="538" spans="17:20" x14ac:dyDescent="0.2">
      <c r="Q538" s="12" t="s">
        <v>797</v>
      </c>
      <c r="T538" s="12" t="s">
        <v>1166</v>
      </c>
    </row>
    <row r="539" spans="17:20" x14ac:dyDescent="0.2">
      <c r="Q539" s="12" t="s">
        <v>1645</v>
      </c>
      <c r="T539" s="12" t="s">
        <v>1811</v>
      </c>
    </row>
    <row r="540" spans="17:20" x14ac:dyDescent="0.2">
      <c r="Q540" s="12" t="s">
        <v>616</v>
      </c>
      <c r="T540" s="12" t="s">
        <v>1691</v>
      </c>
    </row>
    <row r="541" spans="17:20" x14ac:dyDescent="0.2">
      <c r="Q541" s="12" t="s">
        <v>1613</v>
      </c>
      <c r="T541" s="12" t="s">
        <v>434</v>
      </c>
    </row>
    <row r="542" spans="17:20" x14ac:dyDescent="0.2">
      <c r="Q542" s="12" t="s">
        <v>899</v>
      </c>
      <c r="T542" s="12" t="s">
        <v>232</v>
      </c>
    </row>
    <row r="543" spans="17:20" x14ac:dyDescent="0.2">
      <c r="Q543" s="12" t="s">
        <v>1409</v>
      </c>
      <c r="T543" s="12" t="s">
        <v>1905</v>
      </c>
    </row>
    <row r="544" spans="17:20" x14ac:dyDescent="0.2">
      <c r="Q544" s="12" t="s">
        <v>989</v>
      </c>
      <c r="T544" s="12" t="s">
        <v>664</v>
      </c>
    </row>
    <row r="545" spans="17:20" x14ac:dyDescent="0.2">
      <c r="Q545" s="12" t="s">
        <v>1245</v>
      </c>
      <c r="T545" s="12" t="s">
        <v>1833</v>
      </c>
    </row>
    <row r="546" spans="17:20" x14ac:dyDescent="0.2">
      <c r="Q546" s="12" t="s">
        <v>325</v>
      </c>
      <c r="T546" s="12" t="s">
        <v>719</v>
      </c>
    </row>
    <row r="547" spans="17:20" x14ac:dyDescent="0.2">
      <c r="Q547" s="12" t="s">
        <v>903</v>
      </c>
      <c r="T547" s="12" t="s">
        <v>542</v>
      </c>
    </row>
    <row r="548" spans="17:20" x14ac:dyDescent="0.2">
      <c r="Q548" s="12" t="s">
        <v>748</v>
      </c>
      <c r="T548" s="12" t="s">
        <v>1174</v>
      </c>
    </row>
    <row r="549" spans="17:20" x14ac:dyDescent="0.2">
      <c r="Q549" s="12" t="s">
        <v>793</v>
      </c>
      <c r="T549" s="12" t="s">
        <v>676</v>
      </c>
    </row>
    <row r="550" spans="17:20" x14ac:dyDescent="0.2">
      <c r="Q550" s="12" t="s">
        <v>29</v>
      </c>
      <c r="T550" s="12" t="s">
        <v>1336</v>
      </c>
    </row>
    <row r="551" spans="17:20" x14ac:dyDescent="0.2">
      <c r="Q551" s="12" t="s">
        <v>1540</v>
      </c>
      <c r="T551" s="12" t="s">
        <v>1304</v>
      </c>
    </row>
    <row r="552" spans="17:20" x14ac:dyDescent="0.2">
      <c r="Q552" s="12" t="s">
        <v>801</v>
      </c>
      <c r="T552" s="12" t="s">
        <v>658</v>
      </c>
    </row>
    <row r="553" spans="17:20" x14ac:dyDescent="0.2">
      <c r="Q553" s="12" t="s">
        <v>1333</v>
      </c>
      <c r="T553" s="12" t="s">
        <v>67</v>
      </c>
    </row>
    <row r="554" spans="17:20" x14ac:dyDescent="0.2">
      <c r="Q554" s="12" t="s">
        <v>1370</v>
      </c>
      <c r="T554" s="12" t="s">
        <v>690</v>
      </c>
    </row>
    <row r="555" spans="17:20" x14ac:dyDescent="0.2">
      <c r="Q555" s="12" t="s">
        <v>279</v>
      </c>
      <c r="T555" s="12" t="s">
        <v>1083</v>
      </c>
    </row>
    <row r="556" spans="17:20" x14ac:dyDescent="0.2">
      <c r="Q556" s="12" t="s">
        <v>750</v>
      </c>
      <c r="T556" s="12" t="s">
        <v>1404</v>
      </c>
    </row>
    <row r="557" spans="17:20" x14ac:dyDescent="0.2">
      <c r="Q557" s="12" t="s">
        <v>1104</v>
      </c>
      <c r="T557" s="12" t="s">
        <v>1136</v>
      </c>
    </row>
    <row r="558" spans="17:20" x14ac:dyDescent="0.2">
      <c r="Q558" s="12" t="s">
        <v>275</v>
      </c>
      <c r="T558" s="12" t="s">
        <v>1543</v>
      </c>
    </row>
    <row r="559" spans="17:20" x14ac:dyDescent="0.2">
      <c r="Q559" s="12" t="s">
        <v>51</v>
      </c>
      <c r="T559" s="12" t="s">
        <v>1742</v>
      </c>
    </row>
    <row r="560" spans="17:20" x14ac:dyDescent="0.2">
      <c r="Q560" s="12" t="s">
        <v>922</v>
      </c>
      <c r="T560" s="12" t="s">
        <v>1186</v>
      </c>
    </row>
    <row r="561" spans="17:20" x14ac:dyDescent="0.2">
      <c r="Q561" s="12" t="s">
        <v>1169</v>
      </c>
      <c r="T561" s="12" t="s">
        <v>1679</v>
      </c>
    </row>
    <row r="562" spans="17:20" x14ac:dyDescent="0.2">
      <c r="Q562" s="12" t="s">
        <v>1908</v>
      </c>
      <c r="T562" s="12" t="s">
        <v>1725</v>
      </c>
    </row>
    <row r="563" spans="17:20" x14ac:dyDescent="0.2">
      <c r="Q563" s="12" t="s">
        <v>636</v>
      </c>
      <c r="T563" s="12" t="s">
        <v>1843</v>
      </c>
    </row>
    <row r="564" spans="17:20" x14ac:dyDescent="0.2">
      <c r="Q564" s="12" t="s">
        <v>367</v>
      </c>
      <c r="T564" s="12" t="s">
        <v>1788</v>
      </c>
    </row>
    <row r="565" spans="17:20" x14ac:dyDescent="0.2">
      <c r="Q565" s="12" t="s">
        <v>688</v>
      </c>
      <c r="T565" s="12" t="s">
        <v>1453</v>
      </c>
    </row>
    <row r="566" spans="17:20" x14ac:dyDescent="0.2">
      <c r="Q566" s="12" t="s">
        <v>1686</v>
      </c>
      <c r="T566" s="12" t="s">
        <v>886</v>
      </c>
    </row>
    <row r="567" spans="17:20" x14ac:dyDescent="0.2">
      <c r="Q567" s="12" t="s">
        <v>606</v>
      </c>
      <c r="T567" s="12" t="s">
        <v>1232</v>
      </c>
    </row>
    <row r="568" spans="17:20" x14ac:dyDescent="0.2">
      <c r="Q568" s="12" t="s">
        <v>618</v>
      </c>
      <c r="T568" s="12" t="s">
        <v>896</v>
      </c>
    </row>
    <row r="569" spans="17:20" x14ac:dyDescent="0.2">
      <c r="Q569" s="12" t="s">
        <v>191</v>
      </c>
      <c r="T569" s="12" t="s">
        <v>406</v>
      </c>
    </row>
    <row r="570" spans="17:20" x14ac:dyDescent="0.2">
      <c r="Q570" s="12" t="s">
        <v>1556</v>
      </c>
      <c r="T570" s="12" t="s">
        <v>772</v>
      </c>
    </row>
    <row r="571" spans="17:20" x14ac:dyDescent="0.2">
      <c r="Q571" s="12" t="s">
        <v>1544</v>
      </c>
      <c r="T571" s="12" t="s">
        <v>1445</v>
      </c>
    </row>
    <row r="572" spans="17:20" x14ac:dyDescent="0.2">
      <c r="Q572" s="12" t="s">
        <v>1822</v>
      </c>
      <c r="T572" s="12" t="s">
        <v>1105</v>
      </c>
    </row>
    <row r="573" spans="17:20" x14ac:dyDescent="0.2">
      <c r="Q573" s="12" t="s">
        <v>1329</v>
      </c>
      <c r="T573" s="12" t="s">
        <v>1876</v>
      </c>
    </row>
    <row r="574" spans="17:20" x14ac:dyDescent="0.2">
      <c r="Q574" s="12" t="s">
        <v>265</v>
      </c>
      <c r="T574" s="12" t="s">
        <v>310</v>
      </c>
    </row>
    <row r="575" spans="17:20" x14ac:dyDescent="0.2">
      <c r="Q575" s="12" t="s">
        <v>663</v>
      </c>
      <c r="T575" s="12" t="s">
        <v>124</v>
      </c>
    </row>
    <row r="576" spans="17:20" x14ac:dyDescent="0.2">
      <c r="Q576" s="12" t="s">
        <v>231</v>
      </c>
      <c r="T576" s="12" t="s">
        <v>444</v>
      </c>
    </row>
    <row r="577" spans="17:20" x14ac:dyDescent="0.2">
      <c r="Q577" s="12" t="s">
        <v>673</v>
      </c>
      <c r="T577" s="12" t="s">
        <v>623</v>
      </c>
    </row>
    <row r="578" spans="17:20" x14ac:dyDescent="0.2">
      <c r="Q578" s="12" t="s">
        <v>728</v>
      </c>
      <c r="T578" s="12" t="s">
        <v>470</v>
      </c>
    </row>
    <row r="579" spans="17:20" x14ac:dyDescent="0.2">
      <c r="Q579" s="12" t="s">
        <v>1010</v>
      </c>
      <c r="T579" s="12" t="s">
        <v>921</v>
      </c>
    </row>
    <row r="580" spans="17:20" x14ac:dyDescent="0.2">
      <c r="Q580" s="12" t="s">
        <v>1118</v>
      </c>
      <c r="T580" s="12" t="s">
        <v>1363</v>
      </c>
    </row>
    <row r="581" spans="17:20" x14ac:dyDescent="0.2">
      <c r="Q581" s="12" t="s">
        <v>734</v>
      </c>
      <c r="T581" s="12" t="s">
        <v>1864</v>
      </c>
    </row>
    <row r="582" spans="17:20" x14ac:dyDescent="0.2">
      <c r="Q582" s="12" t="s">
        <v>1274</v>
      </c>
      <c r="T582" s="12" t="s">
        <v>454</v>
      </c>
    </row>
    <row r="583" spans="17:20" x14ac:dyDescent="0.2">
      <c r="Q583" s="12" t="s">
        <v>602</v>
      </c>
      <c r="T583" s="12" t="s">
        <v>308</v>
      </c>
    </row>
    <row r="584" spans="17:20" x14ac:dyDescent="0.2">
      <c r="Q584" s="12" t="s">
        <v>421</v>
      </c>
      <c r="T584" s="12" t="s">
        <v>1222</v>
      </c>
    </row>
    <row r="585" spans="17:20" x14ac:dyDescent="0.2">
      <c r="Q585" s="12" t="s">
        <v>1423</v>
      </c>
      <c r="T585" s="12" t="s">
        <v>1825</v>
      </c>
    </row>
    <row r="586" spans="17:20" x14ac:dyDescent="0.2">
      <c r="Q586" s="12" t="s">
        <v>1070</v>
      </c>
      <c r="T586" s="12" t="s">
        <v>778</v>
      </c>
    </row>
    <row r="587" spans="17:20" x14ac:dyDescent="0.2">
      <c r="Q587" s="12" t="s">
        <v>1253</v>
      </c>
      <c r="T587" s="12" t="s">
        <v>859</v>
      </c>
    </row>
    <row r="588" spans="17:20" x14ac:dyDescent="0.2">
      <c r="Q588" s="12" t="s">
        <v>1920</v>
      </c>
      <c r="T588" s="12" t="s">
        <v>1733</v>
      </c>
    </row>
    <row r="589" spans="17:20" x14ac:dyDescent="0.2">
      <c r="Q589" s="12" t="s">
        <v>1390</v>
      </c>
      <c r="T589" s="12" t="s">
        <v>872</v>
      </c>
    </row>
    <row r="590" spans="17:20" x14ac:dyDescent="0.2">
      <c r="Q590" s="12" t="s">
        <v>20</v>
      </c>
      <c r="T590" s="12" t="s">
        <v>284</v>
      </c>
    </row>
    <row r="591" spans="17:20" x14ac:dyDescent="0.2">
      <c r="Q591" s="12" t="s">
        <v>153</v>
      </c>
      <c r="T591" s="12" t="s">
        <v>5</v>
      </c>
    </row>
    <row r="592" spans="17:20" x14ac:dyDescent="0.2">
      <c r="Q592" s="12" t="s">
        <v>1709</v>
      </c>
      <c r="T592" s="12" t="s">
        <v>919</v>
      </c>
    </row>
    <row r="593" spans="17:20" x14ac:dyDescent="0.2">
      <c r="Q593" s="12" t="s">
        <v>1684</v>
      </c>
      <c r="T593" s="12" t="s">
        <v>700</v>
      </c>
    </row>
    <row r="594" spans="17:20" x14ac:dyDescent="0.2">
      <c r="Q594" s="12" t="s">
        <v>405</v>
      </c>
      <c r="T594" s="12" t="s">
        <v>1365</v>
      </c>
    </row>
    <row r="595" spans="17:20" x14ac:dyDescent="0.2">
      <c r="Q595" s="12" t="s">
        <v>1896</v>
      </c>
      <c r="T595" s="12" t="s">
        <v>280</v>
      </c>
    </row>
    <row r="596" spans="17:20" x14ac:dyDescent="0.2">
      <c r="Q596" s="12" t="s">
        <v>1033</v>
      </c>
      <c r="T596" s="12" t="s">
        <v>601</v>
      </c>
    </row>
    <row r="597" spans="17:20" x14ac:dyDescent="0.2">
      <c r="Q597" s="12" t="s">
        <v>1175</v>
      </c>
      <c r="T597" s="12" t="s">
        <v>1371</v>
      </c>
    </row>
    <row r="598" spans="17:20" x14ac:dyDescent="0.2">
      <c r="Q598" s="12" t="s">
        <v>590</v>
      </c>
      <c r="T598" s="12" t="s">
        <v>188</v>
      </c>
    </row>
    <row r="599" spans="17:20" x14ac:dyDescent="0.2">
      <c r="Q599" s="12" t="s">
        <v>993</v>
      </c>
      <c r="T599" s="12" t="s">
        <v>324</v>
      </c>
    </row>
    <row r="600" spans="17:20" x14ac:dyDescent="0.2">
      <c r="Q600" s="12" t="s">
        <v>269</v>
      </c>
      <c r="T600" s="12" t="s">
        <v>683</v>
      </c>
    </row>
    <row r="601" spans="17:20" x14ac:dyDescent="0.2">
      <c r="Q601" s="12" t="s">
        <v>1489</v>
      </c>
      <c r="T601" s="12" t="s">
        <v>1746</v>
      </c>
    </row>
    <row r="602" spans="17:20" x14ac:dyDescent="0.2">
      <c r="Q602" s="12" t="s">
        <v>1376</v>
      </c>
      <c r="T602" s="12" t="s">
        <v>402</v>
      </c>
    </row>
    <row r="603" spans="17:20" x14ac:dyDescent="0.2">
      <c r="Q603" s="12" t="s">
        <v>425</v>
      </c>
      <c r="T603" s="12" t="s">
        <v>450</v>
      </c>
    </row>
    <row r="604" spans="17:20" x14ac:dyDescent="0.2">
      <c r="Q604" s="12" t="s">
        <v>393</v>
      </c>
      <c r="T604" s="12" t="s">
        <v>398</v>
      </c>
    </row>
    <row r="605" spans="17:20" x14ac:dyDescent="0.2">
      <c r="Q605" s="12" t="s">
        <v>1053</v>
      </c>
      <c r="T605" s="12" t="s">
        <v>826</v>
      </c>
    </row>
    <row r="606" spans="17:20" x14ac:dyDescent="0.2">
      <c r="Q606" s="12" t="s">
        <v>419</v>
      </c>
      <c r="T606" s="12" t="s">
        <v>1776</v>
      </c>
    </row>
    <row r="607" spans="17:20" x14ac:dyDescent="0.2">
      <c r="Q607" s="12" t="s">
        <v>600</v>
      </c>
      <c r="T607" s="12" t="s">
        <v>556</v>
      </c>
    </row>
    <row r="608" spans="17:20" x14ac:dyDescent="0.2">
      <c r="Q608" s="12" t="s">
        <v>910</v>
      </c>
      <c r="T608" s="12" t="s">
        <v>91</v>
      </c>
    </row>
    <row r="609" spans="17:20" x14ac:dyDescent="0.2">
      <c r="Q609" s="12" t="s">
        <v>1503</v>
      </c>
      <c r="T609" s="12" t="s">
        <v>306</v>
      </c>
    </row>
    <row r="610" spans="17:20" x14ac:dyDescent="0.2">
      <c r="Q610" s="12" t="s">
        <v>997</v>
      </c>
      <c r="T610" s="12" t="s">
        <v>1344</v>
      </c>
    </row>
    <row r="611" spans="17:20" x14ac:dyDescent="0.2">
      <c r="Q611" s="12" t="s">
        <v>848</v>
      </c>
      <c r="T611" s="12" t="s">
        <v>1620</v>
      </c>
    </row>
    <row r="612" spans="17:20" x14ac:dyDescent="0.2">
      <c r="Q612" s="12" t="s">
        <v>1394</v>
      </c>
      <c r="T612" s="12" t="s">
        <v>1561</v>
      </c>
    </row>
    <row r="613" spans="17:20" x14ac:dyDescent="0.2">
      <c r="Q613" s="12" t="s">
        <v>1060</v>
      </c>
      <c r="T613" s="12" t="s">
        <v>1139</v>
      </c>
    </row>
    <row r="614" spans="17:20" x14ac:dyDescent="0.2">
      <c r="Q614" s="12" t="s">
        <v>1749</v>
      </c>
      <c r="T614" s="12" t="s">
        <v>1592</v>
      </c>
    </row>
    <row r="615" spans="17:20" x14ac:dyDescent="0.2">
      <c r="Q615" s="12" t="s">
        <v>1717</v>
      </c>
      <c r="T615" s="12" t="s">
        <v>372</v>
      </c>
    </row>
    <row r="616" spans="17:20" x14ac:dyDescent="0.2">
      <c r="Q616" s="12" t="s">
        <v>1771</v>
      </c>
      <c r="T616" s="12" t="s">
        <v>629</v>
      </c>
    </row>
    <row r="617" spans="17:20" x14ac:dyDescent="0.2">
      <c r="Q617" s="12" t="s">
        <v>893</v>
      </c>
      <c r="T617" s="12" t="s">
        <v>50</v>
      </c>
    </row>
    <row r="618" spans="17:20" x14ac:dyDescent="0.2">
      <c r="Q618" s="12" t="s">
        <v>309</v>
      </c>
      <c r="T618" s="12" t="s">
        <v>472</v>
      </c>
    </row>
    <row r="619" spans="17:20" x14ac:dyDescent="0.2">
      <c r="Q619" s="12" t="s">
        <v>1647</v>
      </c>
      <c r="T619" s="12" t="s">
        <v>1823</v>
      </c>
    </row>
    <row r="620" spans="17:20" x14ac:dyDescent="0.2">
      <c r="Q620" s="12" t="s">
        <v>317</v>
      </c>
      <c r="T620" s="12" t="s">
        <v>274</v>
      </c>
    </row>
    <row r="621" spans="17:20" x14ac:dyDescent="0.2">
      <c r="Q621" s="12" t="s">
        <v>879</v>
      </c>
      <c r="T621" s="12" t="s">
        <v>492</v>
      </c>
    </row>
    <row r="622" spans="17:20" x14ac:dyDescent="0.2">
      <c r="Q622" s="12" t="s">
        <v>1824</v>
      </c>
      <c r="T622" s="12" t="s">
        <v>1434</v>
      </c>
    </row>
    <row r="623" spans="17:20" x14ac:dyDescent="0.2">
      <c r="Q623" s="12" t="s">
        <v>779</v>
      </c>
      <c r="T623" s="12" t="s">
        <v>842</v>
      </c>
    </row>
    <row r="624" spans="17:20" x14ac:dyDescent="0.2">
      <c r="Q624" s="12" t="s">
        <v>213</v>
      </c>
      <c r="T624" s="12" t="s">
        <v>1195</v>
      </c>
    </row>
    <row r="625" spans="17:20" x14ac:dyDescent="0.2">
      <c r="Q625" s="12" t="s">
        <v>967</v>
      </c>
      <c r="T625" s="12" t="s">
        <v>1656</v>
      </c>
    </row>
    <row r="626" spans="17:20" x14ac:dyDescent="0.2">
      <c r="Q626" s="12" t="s">
        <v>319</v>
      </c>
      <c r="T626" s="12" t="s">
        <v>1524</v>
      </c>
    </row>
    <row r="627" spans="17:20" x14ac:dyDescent="0.2">
      <c r="Q627" s="12" t="s">
        <v>1662</v>
      </c>
      <c r="T627" s="12" t="s">
        <v>652</v>
      </c>
    </row>
    <row r="628" spans="17:20" x14ac:dyDescent="0.2">
      <c r="Q628" s="12" t="s">
        <v>1773</v>
      </c>
      <c r="T628" s="12" t="s">
        <v>770</v>
      </c>
    </row>
    <row r="629" spans="17:20" x14ac:dyDescent="0.2">
      <c r="Q629" s="12" t="s">
        <v>1838</v>
      </c>
      <c r="T629" s="12" t="s">
        <v>1013</v>
      </c>
    </row>
    <row r="630" spans="17:20" x14ac:dyDescent="0.2">
      <c r="Q630" s="12" t="s">
        <v>1857</v>
      </c>
      <c r="T630" s="12" t="s">
        <v>1915</v>
      </c>
    </row>
    <row r="631" spans="17:20" x14ac:dyDescent="0.2">
      <c r="Q631" s="12" t="s">
        <v>1470</v>
      </c>
      <c r="T631" s="12" t="s">
        <v>436</v>
      </c>
    </row>
    <row r="632" spans="17:20" x14ac:dyDescent="0.2">
      <c r="Q632" s="12" t="s">
        <v>1396</v>
      </c>
      <c r="T632" s="12" t="s">
        <v>386</v>
      </c>
    </row>
    <row r="633" spans="17:20" x14ac:dyDescent="0.2">
      <c r="Q633" s="12" t="s">
        <v>1820</v>
      </c>
      <c r="T633" s="12" t="s">
        <v>642</v>
      </c>
    </row>
    <row r="634" spans="17:20" x14ac:dyDescent="0.2">
      <c r="Q634" s="12" t="s">
        <v>777</v>
      </c>
      <c r="T634" s="12" t="s">
        <v>218</v>
      </c>
    </row>
    <row r="635" spans="17:20" x14ac:dyDescent="0.2">
      <c r="Q635" s="12" t="s">
        <v>678</v>
      </c>
      <c r="T635" s="12" t="s">
        <v>174</v>
      </c>
    </row>
    <row r="636" spans="17:20" x14ac:dyDescent="0.2">
      <c r="Q636" s="12" t="s">
        <v>173</v>
      </c>
      <c r="T636" s="12" t="s">
        <v>179</v>
      </c>
    </row>
    <row r="637" spans="17:20" x14ac:dyDescent="0.2">
      <c r="Q637" s="12" t="s">
        <v>1196</v>
      </c>
      <c r="T637" s="12" t="s">
        <v>884</v>
      </c>
    </row>
    <row r="638" spans="17:20" x14ac:dyDescent="0.2">
      <c r="Q638" s="12" t="s">
        <v>447</v>
      </c>
      <c r="T638" s="12" t="s">
        <v>1502</v>
      </c>
    </row>
    <row r="639" spans="17:20" x14ac:dyDescent="0.2">
      <c r="Q639" s="12" t="s">
        <v>155</v>
      </c>
      <c r="T639" s="12" t="s">
        <v>941</v>
      </c>
    </row>
    <row r="640" spans="17:20" x14ac:dyDescent="0.2">
      <c r="Q640" s="12" t="s">
        <v>171</v>
      </c>
      <c r="T640" s="12" t="s">
        <v>874</v>
      </c>
    </row>
    <row r="641" spans="17:20" x14ac:dyDescent="0.2">
      <c r="Q641" s="12" t="s">
        <v>1181</v>
      </c>
      <c r="T641" s="12" t="s">
        <v>1782</v>
      </c>
    </row>
    <row r="642" spans="17:20" x14ac:dyDescent="0.2">
      <c r="Q642" s="12" t="s">
        <v>1123</v>
      </c>
      <c r="T642" s="12" t="s">
        <v>1652</v>
      </c>
    </row>
    <row r="643" spans="17:20" x14ac:dyDescent="0.2">
      <c r="Q643" s="12" t="s">
        <v>632</v>
      </c>
      <c r="T643" s="12" t="s">
        <v>904</v>
      </c>
    </row>
    <row r="644" spans="17:20" x14ac:dyDescent="0.2">
      <c r="Q644" s="12" t="s">
        <v>699</v>
      </c>
      <c r="T644" s="12" t="s">
        <v>154</v>
      </c>
    </row>
    <row r="645" spans="17:20" x14ac:dyDescent="0.2">
      <c r="Q645" s="12" t="s">
        <v>1910</v>
      </c>
      <c r="T645" s="12" t="s">
        <v>160</v>
      </c>
    </row>
    <row r="646" spans="17:20" x14ac:dyDescent="0.2">
      <c r="Q646" s="12" t="s">
        <v>881</v>
      </c>
      <c r="T646" s="12" t="s">
        <v>970</v>
      </c>
    </row>
    <row r="647" spans="17:20" x14ac:dyDescent="0.2">
      <c r="Q647" s="12" t="s">
        <v>1603</v>
      </c>
      <c r="T647" s="12" t="s">
        <v>1675</v>
      </c>
    </row>
    <row r="648" spans="17:20" x14ac:dyDescent="0.2">
      <c r="Q648" s="12" t="s">
        <v>1020</v>
      </c>
      <c r="T648" s="12" t="s">
        <v>731</v>
      </c>
    </row>
    <row r="649" spans="17:20" x14ac:dyDescent="0.2">
      <c r="Q649" s="12" t="s">
        <v>1384</v>
      </c>
      <c r="T649" s="12" t="s">
        <v>1216</v>
      </c>
    </row>
    <row r="650" spans="17:20" x14ac:dyDescent="0.2">
      <c r="Q650" s="12" t="s">
        <v>1231</v>
      </c>
      <c r="T650" s="12" t="s">
        <v>78</v>
      </c>
    </row>
    <row r="651" spans="17:20" x14ac:dyDescent="0.2">
      <c r="Q651" s="12" t="s">
        <v>895</v>
      </c>
      <c r="T651" s="12" t="s">
        <v>1354</v>
      </c>
    </row>
    <row r="652" spans="17:20" x14ac:dyDescent="0.2">
      <c r="Q652" s="12" t="s">
        <v>1272</v>
      </c>
      <c r="T652" s="12" t="s">
        <v>735</v>
      </c>
    </row>
    <row r="653" spans="17:20" x14ac:dyDescent="0.2">
      <c r="Q653" s="12" t="s">
        <v>934</v>
      </c>
      <c r="T653" s="12" t="s">
        <v>1254</v>
      </c>
    </row>
    <row r="654" spans="17:20" x14ac:dyDescent="0.2">
      <c r="Q654" s="12" t="s">
        <v>1270</v>
      </c>
      <c r="T654" s="12" t="s">
        <v>396</v>
      </c>
    </row>
    <row r="655" spans="17:20" x14ac:dyDescent="0.2">
      <c r="Q655" s="12" t="s">
        <v>930</v>
      </c>
      <c r="T655" s="12" t="s">
        <v>1612</v>
      </c>
    </row>
    <row r="656" spans="17:20" x14ac:dyDescent="0.2">
      <c r="Q656" s="12" t="s">
        <v>1112</v>
      </c>
      <c r="T656" s="12" t="s">
        <v>569</v>
      </c>
    </row>
    <row r="657" spans="17:20" x14ac:dyDescent="0.2">
      <c r="Q657" s="12" t="s">
        <v>908</v>
      </c>
      <c r="T657" s="12" t="s">
        <v>907</v>
      </c>
    </row>
    <row r="658" spans="17:20" x14ac:dyDescent="0.2">
      <c r="Q658" s="12" t="s">
        <v>835</v>
      </c>
      <c r="T658" s="12" t="s">
        <v>1545</v>
      </c>
    </row>
    <row r="659" spans="17:20" x14ac:dyDescent="0.2">
      <c r="Q659" s="12" t="s">
        <v>351</v>
      </c>
      <c r="T659" s="12" t="s">
        <v>84</v>
      </c>
    </row>
    <row r="660" spans="17:20" x14ac:dyDescent="0.2">
      <c r="Q660" s="12" t="s">
        <v>1325</v>
      </c>
      <c r="T660" s="12" t="s">
        <v>733</v>
      </c>
    </row>
    <row r="661" spans="17:20" x14ac:dyDescent="0.2">
      <c r="Q661" s="12" t="s">
        <v>461</v>
      </c>
      <c r="T661" s="12" t="s">
        <v>1348</v>
      </c>
    </row>
    <row r="662" spans="17:20" x14ac:dyDescent="0.2">
      <c r="Q662" s="12" t="s">
        <v>1529</v>
      </c>
      <c r="T662" s="12" t="s">
        <v>1406</v>
      </c>
    </row>
    <row r="663" spans="17:20" x14ac:dyDescent="0.2">
      <c r="Q663" s="12" t="s">
        <v>1617</v>
      </c>
      <c r="T663" s="12" t="s">
        <v>438</v>
      </c>
    </row>
    <row r="664" spans="17:20" x14ac:dyDescent="0.2">
      <c r="Q664" s="12" t="s">
        <v>1057</v>
      </c>
      <c r="T664" s="12" t="s">
        <v>1587</v>
      </c>
    </row>
    <row r="665" spans="17:20" x14ac:dyDescent="0.2">
      <c r="Q665" s="12" t="s">
        <v>105</v>
      </c>
      <c r="T665" s="12" t="s">
        <v>1660</v>
      </c>
    </row>
    <row r="666" spans="17:20" x14ac:dyDescent="0.2">
      <c r="Q666" s="12" t="s">
        <v>1072</v>
      </c>
      <c r="T666" s="12" t="s">
        <v>567</v>
      </c>
    </row>
    <row r="667" spans="17:20" x14ac:dyDescent="0.2">
      <c r="Q667" s="12" t="s">
        <v>979</v>
      </c>
      <c r="T667" s="12" t="s">
        <v>1901</v>
      </c>
    </row>
    <row r="668" spans="17:20" x14ac:dyDescent="0.2">
      <c r="Q668" s="12" t="s">
        <v>349</v>
      </c>
      <c r="T668" s="12" t="s">
        <v>500</v>
      </c>
    </row>
    <row r="669" spans="17:20" x14ac:dyDescent="0.2">
      <c r="Q669" s="12" t="s">
        <v>1082</v>
      </c>
      <c r="T669" s="12" t="s">
        <v>1143</v>
      </c>
    </row>
    <row r="670" spans="17:20" x14ac:dyDescent="0.2">
      <c r="Q670" s="12" t="s">
        <v>823</v>
      </c>
      <c r="T670" s="12" t="s">
        <v>677</v>
      </c>
    </row>
    <row r="671" spans="17:20" x14ac:dyDescent="0.2">
      <c r="Q671" s="12" t="s">
        <v>1068</v>
      </c>
      <c r="T671" s="12" t="s">
        <v>1295</v>
      </c>
    </row>
    <row r="672" spans="17:20" x14ac:dyDescent="0.2">
      <c r="Q672" s="12" t="s">
        <v>1221</v>
      </c>
      <c r="T672" s="12" t="s">
        <v>1837</v>
      </c>
    </row>
    <row r="673" spans="17:20" x14ac:dyDescent="0.2">
      <c r="Q673" s="12" t="s">
        <v>285</v>
      </c>
      <c r="T673" s="12" t="s">
        <v>611</v>
      </c>
    </row>
    <row r="674" spans="17:20" x14ac:dyDescent="0.2">
      <c r="Q674" s="12" t="s">
        <v>628</v>
      </c>
      <c r="T674" s="12" t="s">
        <v>1447</v>
      </c>
    </row>
    <row r="675" spans="17:20" x14ac:dyDescent="0.2">
      <c r="Q675" s="12" t="s">
        <v>756</v>
      </c>
      <c r="T675" s="12" t="s">
        <v>532</v>
      </c>
    </row>
    <row r="676" spans="17:20" x14ac:dyDescent="0.2">
      <c r="Q676" s="12" t="s">
        <v>1239</v>
      </c>
      <c r="T676" s="12" t="s">
        <v>1000</v>
      </c>
    </row>
    <row r="677" spans="17:20" x14ac:dyDescent="0.2">
      <c r="Q677" s="12" t="s">
        <v>1759</v>
      </c>
      <c r="T677" s="12" t="s">
        <v>741</v>
      </c>
    </row>
    <row r="678" spans="17:20" x14ac:dyDescent="0.2">
      <c r="Q678" s="12" t="s">
        <v>1641</v>
      </c>
      <c r="T678" s="12" t="s">
        <v>1430</v>
      </c>
    </row>
    <row r="679" spans="17:20" x14ac:dyDescent="0.2">
      <c r="Q679" s="12" t="s">
        <v>1156</v>
      </c>
      <c r="T679" s="12" t="s">
        <v>1891</v>
      </c>
    </row>
    <row r="680" spans="17:20" x14ac:dyDescent="0.2">
      <c r="Q680" s="12" t="s">
        <v>1582</v>
      </c>
      <c r="T680" s="12" t="s">
        <v>22</v>
      </c>
    </row>
    <row r="681" spans="17:20" x14ac:dyDescent="0.2">
      <c r="Q681" s="12" t="s">
        <v>1366</v>
      </c>
      <c r="T681" s="12" t="s">
        <v>1385</v>
      </c>
    </row>
    <row r="682" spans="17:20" x14ac:dyDescent="0.2">
      <c r="Q682" s="12" t="s">
        <v>811</v>
      </c>
      <c r="T682" s="12" t="s">
        <v>1400</v>
      </c>
    </row>
    <row r="683" spans="17:20" x14ac:dyDescent="0.2">
      <c r="Q683" s="12" t="s">
        <v>1527</v>
      </c>
      <c r="T683" s="12" t="s">
        <v>1109</v>
      </c>
    </row>
    <row r="684" spans="17:20" x14ac:dyDescent="0.2">
      <c r="Q684" s="12" t="s">
        <v>341</v>
      </c>
      <c r="T684" s="12" t="s">
        <v>870</v>
      </c>
    </row>
    <row r="685" spans="17:20" x14ac:dyDescent="0.2">
      <c r="Q685" s="12" t="s">
        <v>391</v>
      </c>
      <c r="T685" s="12" t="s">
        <v>1622</v>
      </c>
    </row>
    <row r="686" spans="17:20" x14ac:dyDescent="0.2">
      <c r="Q686" s="12" t="s">
        <v>175</v>
      </c>
      <c r="T686" s="12" t="s">
        <v>1911</v>
      </c>
    </row>
    <row r="687" spans="17:20" x14ac:dyDescent="0.2">
      <c r="Q687" s="12" t="s">
        <v>1736</v>
      </c>
      <c r="T687" s="12" t="s">
        <v>195</v>
      </c>
    </row>
    <row r="688" spans="17:20" x14ac:dyDescent="0.2">
      <c r="Q688" s="12" t="s">
        <v>1089</v>
      </c>
      <c r="T688" s="12" t="s">
        <v>1432</v>
      </c>
    </row>
    <row r="689" spans="17:20" x14ac:dyDescent="0.2">
      <c r="Q689" s="12" t="s">
        <v>1834</v>
      </c>
      <c r="T689" s="12" t="s">
        <v>851</v>
      </c>
    </row>
    <row r="690" spans="17:20" x14ac:dyDescent="0.2">
      <c r="Q690" s="12" t="s">
        <v>31</v>
      </c>
      <c r="T690" s="12" t="s">
        <v>902</v>
      </c>
    </row>
    <row r="691" spans="17:20" x14ac:dyDescent="0.2">
      <c r="Q691" s="12" t="s">
        <v>877</v>
      </c>
      <c r="T691" s="12" t="s">
        <v>1416</v>
      </c>
    </row>
    <row r="692" spans="17:20" x14ac:dyDescent="0.2">
      <c r="Q692" s="12" t="s">
        <v>415</v>
      </c>
      <c r="T692" s="12" t="s">
        <v>1661</v>
      </c>
    </row>
    <row r="693" spans="17:20" x14ac:dyDescent="0.2">
      <c r="Q693" s="12" t="s">
        <v>1481</v>
      </c>
      <c r="T693" s="12" t="s">
        <v>1744</v>
      </c>
    </row>
    <row r="694" spans="17:20" x14ac:dyDescent="0.2">
      <c r="Q694" s="12" t="s">
        <v>130</v>
      </c>
      <c r="T694" s="12" t="s">
        <v>646</v>
      </c>
    </row>
    <row r="695" spans="17:20" x14ac:dyDescent="0.2">
      <c r="Q695" s="12" t="s">
        <v>1029</v>
      </c>
      <c r="T695" s="12" t="s">
        <v>864</v>
      </c>
    </row>
    <row r="696" spans="17:20" x14ac:dyDescent="0.2">
      <c r="Q696" s="12" t="s">
        <v>199</v>
      </c>
      <c r="T696" s="12" t="s">
        <v>36</v>
      </c>
    </row>
    <row r="697" spans="17:20" x14ac:dyDescent="0.2">
      <c r="Q697" s="12" t="s">
        <v>562</v>
      </c>
      <c r="T697" s="12" t="s">
        <v>1720</v>
      </c>
    </row>
    <row r="698" spans="17:20" x14ac:dyDescent="0.2">
      <c r="Q698" s="12" t="s">
        <v>55</v>
      </c>
      <c r="T698" s="12" t="s">
        <v>1369</v>
      </c>
    </row>
    <row r="699" spans="17:20" x14ac:dyDescent="0.2">
      <c r="Q699" s="12" t="s">
        <v>1738</v>
      </c>
      <c r="T699" s="12" t="s">
        <v>1531</v>
      </c>
    </row>
    <row r="700" spans="17:20" x14ac:dyDescent="0.2">
      <c r="Q700" s="12" t="s">
        <v>684</v>
      </c>
      <c r="T700" s="12" t="s">
        <v>1408</v>
      </c>
    </row>
    <row r="701" spans="17:20" x14ac:dyDescent="0.2">
      <c r="Q701" s="12" t="s">
        <v>1454</v>
      </c>
      <c r="T701" s="12" t="s">
        <v>1178</v>
      </c>
    </row>
    <row r="702" spans="17:20" x14ac:dyDescent="0.2">
      <c r="Q702" s="12" t="s">
        <v>707</v>
      </c>
      <c r="T702" s="12" t="s">
        <v>1094</v>
      </c>
    </row>
    <row r="703" spans="17:20" x14ac:dyDescent="0.2">
      <c r="Q703" s="12" t="s">
        <v>1922</v>
      </c>
      <c r="T703" s="12" t="s">
        <v>1442</v>
      </c>
    </row>
    <row r="704" spans="17:20" x14ac:dyDescent="0.2">
      <c r="Q704" s="12" t="s">
        <v>1491</v>
      </c>
      <c r="T704" s="12" t="s">
        <v>798</v>
      </c>
    </row>
    <row r="705" spans="17:20" x14ac:dyDescent="0.2">
      <c r="Q705" s="12" t="s">
        <v>1711</v>
      </c>
      <c r="T705" s="12" t="s">
        <v>52</v>
      </c>
    </row>
    <row r="706" spans="17:20" x14ac:dyDescent="0.2">
      <c r="Q706" s="12" t="s">
        <v>1674</v>
      </c>
      <c r="T706" s="12" t="s">
        <v>1870</v>
      </c>
    </row>
    <row r="707" spans="17:20" x14ac:dyDescent="0.2">
      <c r="Q707" s="12" t="s">
        <v>887</v>
      </c>
      <c r="T707" s="12" t="s">
        <v>1410</v>
      </c>
    </row>
    <row r="708" spans="17:20" x14ac:dyDescent="0.2">
      <c r="Q708" s="12" t="s">
        <v>164</v>
      </c>
      <c r="T708" s="12" t="s">
        <v>696</v>
      </c>
    </row>
    <row r="709" spans="17:20" x14ac:dyDescent="0.2">
      <c r="Q709" s="12" t="s">
        <v>1106</v>
      </c>
      <c r="T709" s="12" t="s">
        <v>1748</v>
      </c>
    </row>
    <row r="710" spans="17:20" x14ac:dyDescent="0.2">
      <c r="Q710" s="12" t="s">
        <v>926</v>
      </c>
      <c r="T710" s="12" t="s">
        <v>344</v>
      </c>
    </row>
    <row r="711" spans="17:20" x14ac:dyDescent="0.2">
      <c r="Q711" s="12" t="s">
        <v>92</v>
      </c>
      <c r="T711" s="12" t="s">
        <v>1362</v>
      </c>
    </row>
    <row r="712" spans="17:20" x14ac:dyDescent="0.2">
      <c r="Q712" s="12" t="s">
        <v>1417</v>
      </c>
      <c r="T712" s="12" t="s">
        <v>1500</v>
      </c>
    </row>
    <row r="713" spans="17:20" x14ac:dyDescent="0.2">
      <c r="Q713" s="12" t="s">
        <v>1849</v>
      </c>
      <c r="T713" s="12" t="s">
        <v>158</v>
      </c>
    </row>
    <row r="714" spans="17:20" x14ac:dyDescent="0.2">
      <c r="Q714" s="12" t="s">
        <v>1464</v>
      </c>
      <c r="T714" s="12" t="s">
        <v>927</v>
      </c>
    </row>
    <row r="715" spans="17:20" x14ac:dyDescent="0.2">
      <c r="Q715" s="12" t="s">
        <v>1912</v>
      </c>
      <c r="T715" s="12" t="s">
        <v>432</v>
      </c>
    </row>
    <row r="716" spans="17:20" x14ac:dyDescent="0.2">
      <c r="Q716" s="12" t="s">
        <v>799</v>
      </c>
      <c r="T716" s="12" t="s">
        <v>1449</v>
      </c>
    </row>
    <row r="717" spans="17:20" x14ac:dyDescent="0.2">
      <c r="Q717" s="12" t="s">
        <v>543</v>
      </c>
      <c r="T717" s="12" t="s">
        <v>276</v>
      </c>
    </row>
    <row r="718" spans="17:20" x14ac:dyDescent="0.2">
      <c r="Q718" s="12" t="s">
        <v>1672</v>
      </c>
      <c r="T718" s="12" t="s">
        <v>370</v>
      </c>
    </row>
    <row r="719" spans="17:20" x14ac:dyDescent="0.2">
      <c r="Q719" s="12" t="s">
        <v>950</v>
      </c>
      <c r="T719" s="12" t="s">
        <v>64</v>
      </c>
    </row>
    <row r="720" spans="17:20" x14ac:dyDescent="0.2">
      <c r="Q720" s="12" t="s">
        <v>709</v>
      </c>
      <c r="T720" s="12" t="s">
        <v>350</v>
      </c>
    </row>
    <row r="721" spans="17:20" x14ac:dyDescent="0.2">
      <c r="Q721" s="12" t="s">
        <v>1572</v>
      </c>
      <c r="T721" s="12" t="s">
        <v>430</v>
      </c>
    </row>
    <row r="722" spans="17:20" x14ac:dyDescent="0.2">
      <c r="Q722" s="12" t="s">
        <v>1012</v>
      </c>
      <c r="T722" s="12" t="s">
        <v>466</v>
      </c>
    </row>
    <row r="723" spans="17:20" x14ac:dyDescent="0.2">
      <c r="Q723" s="12" t="s">
        <v>1300</v>
      </c>
      <c r="T723" s="12" t="s">
        <v>1793</v>
      </c>
    </row>
    <row r="724" spans="17:20" x14ac:dyDescent="0.2">
      <c r="Q724" s="12" t="s">
        <v>485</v>
      </c>
      <c r="T724" s="12" t="s">
        <v>992</v>
      </c>
    </row>
    <row r="725" spans="17:20" x14ac:dyDescent="0.2">
      <c r="Q725" s="12" t="s">
        <v>515</v>
      </c>
      <c r="T725" s="12" t="s">
        <v>828</v>
      </c>
    </row>
    <row r="726" spans="17:20" x14ac:dyDescent="0.2">
      <c r="Q726" s="12" t="s">
        <v>576</v>
      </c>
      <c r="T726" s="12" t="s">
        <v>788</v>
      </c>
    </row>
    <row r="727" spans="17:20" x14ac:dyDescent="0.2">
      <c r="Q727" s="12" t="s">
        <v>150</v>
      </c>
      <c r="T727" s="12" t="s">
        <v>1180</v>
      </c>
    </row>
    <row r="728" spans="17:20" x14ac:dyDescent="0.2">
      <c r="Q728" s="12" t="s">
        <v>1869</v>
      </c>
      <c r="T728" s="12" t="s">
        <v>1457</v>
      </c>
    </row>
    <row r="729" spans="17:20" x14ac:dyDescent="0.2">
      <c r="Q729" s="12" t="s">
        <v>667</v>
      </c>
      <c r="T729" s="12" t="s">
        <v>1650</v>
      </c>
    </row>
    <row r="730" spans="17:20" x14ac:dyDescent="0.2">
      <c r="Q730" s="12" t="s">
        <v>952</v>
      </c>
      <c r="T730" s="12" t="s">
        <v>1201</v>
      </c>
    </row>
    <row r="731" spans="17:20" x14ac:dyDescent="0.2">
      <c r="Q731" s="12" t="s">
        <v>1401</v>
      </c>
      <c r="T731" s="12" t="s">
        <v>1669</v>
      </c>
    </row>
    <row r="732" spans="17:20" x14ac:dyDescent="0.2">
      <c r="Q732" s="12" t="s">
        <v>531</v>
      </c>
      <c r="T732" s="12" t="s">
        <v>984</v>
      </c>
    </row>
    <row r="733" spans="17:20" x14ac:dyDescent="0.2">
      <c r="Q733" s="12" t="s">
        <v>449</v>
      </c>
      <c r="T733" s="12" t="s">
        <v>1882</v>
      </c>
    </row>
    <row r="734" spans="17:20" x14ac:dyDescent="0.2">
      <c r="Q734" s="12" t="s">
        <v>399</v>
      </c>
      <c r="T734" s="12" t="s">
        <v>1338</v>
      </c>
    </row>
    <row r="735" spans="17:20" x14ac:dyDescent="0.2">
      <c r="Q735" s="12" t="s">
        <v>467</v>
      </c>
      <c r="T735" s="12" t="s">
        <v>1856</v>
      </c>
    </row>
    <row r="736" spans="17:20" x14ac:dyDescent="0.2">
      <c r="Q736" s="12" t="s">
        <v>1552</v>
      </c>
      <c r="T736" s="12" t="s">
        <v>1533</v>
      </c>
    </row>
    <row r="737" spans="17:20" x14ac:dyDescent="0.2">
      <c r="Q737" s="12" t="s">
        <v>995</v>
      </c>
      <c r="T737" s="12" t="s">
        <v>1530</v>
      </c>
    </row>
    <row r="738" spans="17:20" x14ac:dyDescent="0.2">
      <c r="Q738" s="12" t="s">
        <v>1225</v>
      </c>
      <c r="T738" s="12" t="s">
        <v>1258</v>
      </c>
    </row>
    <row r="739" spans="17:20" x14ac:dyDescent="0.2">
      <c r="Q739" s="12" t="s">
        <v>1615</v>
      </c>
      <c r="T739" s="12" t="s">
        <v>804</v>
      </c>
    </row>
    <row r="740" spans="17:20" x14ac:dyDescent="0.2">
      <c r="Q740" s="12" t="s">
        <v>180</v>
      </c>
      <c r="T740" s="12" t="s">
        <v>1829</v>
      </c>
    </row>
    <row r="741" spans="17:20" x14ac:dyDescent="0.2">
      <c r="Q741" s="12" t="s">
        <v>766</v>
      </c>
      <c r="T741" s="12" t="s">
        <v>958</v>
      </c>
    </row>
    <row r="742" spans="17:20" x14ac:dyDescent="0.2">
      <c r="Q742" s="12" t="s">
        <v>682</v>
      </c>
      <c r="T742" s="12" t="s">
        <v>776</v>
      </c>
    </row>
    <row r="743" spans="17:20" x14ac:dyDescent="0.2">
      <c r="Q743" s="12" t="s">
        <v>211</v>
      </c>
      <c r="T743" s="12" t="s">
        <v>394</v>
      </c>
    </row>
    <row r="744" spans="17:20" x14ac:dyDescent="0.2">
      <c r="Q744" s="12" t="s">
        <v>201</v>
      </c>
      <c r="T744" s="12" t="s">
        <v>143</v>
      </c>
    </row>
    <row r="745" spans="17:20" x14ac:dyDescent="0.2">
      <c r="Q745" s="12" t="s">
        <v>233</v>
      </c>
      <c r="T745" s="12" t="s">
        <v>1459</v>
      </c>
    </row>
    <row r="746" spans="17:20" x14ac:dyDescent="0.2">
      <c r="Q746" s="12" t="s">
        <v>297</v>
      </c>
      <c r="T746" s="12" t="s">
        <v>352</v>
      </c>
    </row>
    <row r="747" spans="17:20" x14ac:dyDescent="0.2">
      <c r="Q747" s="12" t="s">
        <v>1707</v>
      </c>
      <c r="T747" s="12" t="s">
        <v>806</v>
      </c>
    </row>
    <row r="748" spans="17:20" x14ac:dyDescent="0.2">
      <c r="Q748" s="12" t="s">
        <v>1177</v>
      </c>
      <c r="T748" s="12" t="s">
        <v>1226</v>
      </c>
    </row>
    <row r="749" spans="17:20" x14ac:dyDescent="0.2">
      <c r="Q749" s="12" t="s">
        <v>718</v>
      </c>
      <c r="T749" s="12" t="s">
        <v>1589</v>
      </c>
    </row>
    <row r="750" spans="17:20" x14ac:dyDescent="0.2">
      <c r="Q750" s="12" t="s">
        <v>1093</v>
      </c>
      <c r="T750" s="12" t="s">
        <v>1494</v>
      </c>
    </row>
    <row r="751" spans="17:20" x14ac:dyDescent="0.2">
      <c r="Q751" s="12" t="s">
        <v>1016</v>
      </c>
      <c r="T751" s="12" t="s">
        <v>717</v>
      </c>
    </row>
    <row r="752" spans="17:20" x14ac:dyDescent="0.2">
      <c r="Q752" s="12" t="s">
        <v>711</v>
      </c>
      <c r="T752" s="12" t="s">
        <v>1626</v>
      </c>
    </row>
    <row r="753" spans="17:20" x14ac:dyDescent="0.2">
      <c r="Q753" s="12" t="s">
        <v>411</v>
      </c>
      <c r="T753" s="12" t="s">
        <v>1790</v>
      </c>
    </row>
    <row r="754" spans="17:20" x14ac:dyDescent="0.2">
      <c r="Q754" s="12" t="s">
        <v>651</v>
      </c>
      <c r="T754" s="12" t="s">
        <v>1677</v>
      </c>
    </row>
    <row r="755" spans="17:20" x14ac:dyDescent="0.2">
      <c r="Q755" s="12" t="s">
        <v>1595</v>
      </c>
      <c r="T755" s="12" t="s">
        <v>1770</v>
      </c>
    </row>
    <row r="756" spans="17:20" x14ac:dyDescent="0.2">
      <c r="Q756" s="12" t="s">
        <v>1051</v>
      </c>
      <c r="T756" s="12" t="s">
        <v>1193</v>
      </c>
    </row>
    <row r="757" spans="17:20" x14ac:dyDescent="0.2">
      <c r="Q757" s="12" t="s">
        <v>1904</v>
      </c>
      <c r="T757" s="12" t="s">
        <v>1667</v>
      </c>
    </row>
    <row r="758" spans="17:20" x14ac:dyDescent="0.2">
      <c r="Q758" s="12" t="s">
        <v>703</v>
      </c>
      <c r="T758" s="12" t="s">
        <v>656</v>
      </c>
    </row>
    <row r="759" spans="17:20" x14ac:dyDescent="0.2">
      <c r="Q759" s="12" t="s">
        <v>1499</v>
      </c>
      <c r="T759" s="12" t="s">
        <v>1549</v>
      </c>
    </row>
    <row r="760" spans="17:20" x14ac:dyDescent="0.2">
      <c r="Q760" s="12" t="s">
        <v>1859</v>
      </c>
      <c r="T760" s="12" t="s">
        <v>1627</v>
      </c>
    </row>
    <row r="761" spans="17:20" x14ac:dyDescent="0.2">
      <c r="Q761" s="12" t="s">
        <v>273</v>
      </c>
      <c r="T761" s="12" t="s">
        <v>909</v>
      </c>
    </row>
    <row r="762" spans="17:20" x14ac:dyDescent="0.2">
      <c r="Q762" s="12" t="s">
        <v>746</v>
      </c>
      <c r="T762" s="12" t="s">
        <v>609</v>
      </c>
    </row>
    <row r="763" spans="17:20" x14ac:dyDescent="0.2">
      <c r="Q763" s="12" t="s">
        <v>501</v>
      </c>
      <c r="T763" s="12" t="s">
        <v>107</v>
      </c>
    </row>
    <row r="764" spans="17:20" x14ac:dyDescent="0.2">
      <c r="Q764" s="12" t="s">
        <v>1875</v>
      </c>
      <c r="T764" s="12" t="s">
        <v>1310</v>
      </c>
    </row>
    <row r="765" spans="17:20" x14ac:dyDescent="0.2">
      <c r="Q765" s="12" t="s">
        <v>1697</v>
      </c>
      <c r="T765" s="12" t="s">
        <v>1557</v>
      </c>
    </row>
    <row r="766" spans="17:20" x14ac:dyDescent="0.2">
      <c r="Q766" s="12" t="s">
        <v>1590</v>
      </c>
      <c r="T766" s="12" t="s">
        <v>1918</v>
      </c>
    </row>
    <row r="767" spans="17:20" x14ac:dyDescent="0.2">
      <c r="Q767" s="12" t="s">
        <v>640</v>
      </c>
      <c r="T767" s="12" t="s">
        <v>1190</v>
      </c>
    </row>
    <row r="768" spans="17:20" x14ac:dyDescent="0.2">
      <c r="Q768" s="12" t="s">
        <v>445</v>
      </c>
      <c r="T768" s="12" t="s">
        <v>1306</v>
      </c>
    </row>
    <row r="769" spans="17:20" x14ac:dyDescent="0.2">
      <c r="Q769" s="12" t="s">
        <v>481</v>
      </c>
      <c r="T769" s="12" t="s">
        <v>246</v>
      </c>
    </row>
    <row r="770" spans="17:20" x14ac:dyDescent="0.2">
      <c r="Q770" s="12" t="s">
        <v>523</v>
      </c>
      <c r="T770" s="12" t="s">
        <v>1170</v>
      </c>
    </row>
    <row r="771" spans="17:20" x14ac:dyDescent="0.2">
      <c r="Q771" s="12" t="s">
        <v>1902</v>
      </c>
      <c r="T771" s="12" t="s">
        <v>1147</v>
      </c>
    </row>
    <row r="772" spans="17:20" x14ac:dyDescent="0.2">
      <c r="Q772" s="12" t="s">
        <v>1026</v>
      </c>
      <c r="T772" s="12" t="s">
        <v>1724</v>
      </c>
    </row>
    <row r="773" spans="17:20" x14ac:dyDescent="0.2">
      <c r="Q773" s="12" t="s">
        <v>1138</v>
      </c>
      <c r="T773" s="12" t="s">
        <v>1151</v>
      </c>
    </row>
    <row r="774" spans="17:20" x14ac:dyDescent="0.2">
      <c r="Q774" s="12" t="s">
        <v>1323</v>
      </c>
      <c r="T774" s="12" t="s">
        <v>1756</v>
      </c>
    </row>
    <row r="775" spans="17:20" x14ac:dyDescent="0.2">
      <c r="Q775" s="12" t="s">
        <v>1425</v>
      </c>
      <c r="T775" s="12" t="s">
        <v>1839</v>
      </c>
    </row>
    <row r="776" spans="17:20" x14ac:dyDescent="0.2">
      <c r="Q776" s="12" t="s">
        <v>1723</v>
      </c>
      <c r="T776" s="12" t="s">
        <v>60</v>
      </c>
    </row>
    <row r="777" spans="17:20" x14ac:dyDescent="0.2">
      <c r="Q777" s="12" t="s">
        <v>439</v>
      </c>
      <c r="T777" s="12" t="s">
        <v>1428</v>
      </c>
    </row>
    <row r="778" spans="17:20" x14ac:dyDescent="0.2">
      <c r="Q778" s="12" t="s">
        <v>116</v>
      </c>
      <c r="T778" s="12" t="s">
        <v>1271</v>
      </c>
    </row>
    <row r="779" spans="17:20" x14ac:dyDescent="0.2">
      <c r="Q779" s="12" t="s">
        <v>1255</v>
      </c>
      <c r="T779" s="12" t="s">
        <v>890</v>
      </c>
    </row>
    <row r="780" spans="17:20" x14ac:dyDescent="0.2">
      <c r="Q780" s="12" t="s">
        <v>395</v>
      </c>
      <c r="T780" s="12" t="s">
        <v>1157</v>
      </c>
    </row>
    <row r="781" spans="17:20" x14ac:dyDescent="0.2">
      <c r="Q781" s="12" t="s">
        <v>1676</v>
      </c>
      <c r="T781" s="12" t="s">
        <v>1526</v>
      </c>
    </row>
    <row r="782" spans="17:20" x14ac:dyDescent="0.2">
      <c r="Q782" s="12" t="s">
        <v>726</v>
      </c>
      <c r="T782" s="12" t="s">
        <v>514</v>
      </c>
    </row>
    <row r="783" spans="17:20" x14ac:dyDescent="0.2">
      <c r="Q783" s="12" t="s">
        <v>1550</v>
      </c>
      <c r="T783" s="12" t="s">
        <v>47</v>
      </c>
    </row>
    <row r="784" spans="17:20" x14ac:dyDescent="0.2">
      <c r="Q784" s="12" t="s">
        <v>791</v>
      </c>
      <c r="T784" s="12" t="s">
        <v>1418</v>
      </c>
    </row>
    <row r="785" spans="17:20" x14ac:dyDescent="0.2">
      <c r="Q785" s="12" t="s">
        <v>189</v>
      </c>
      <c r="T785" s="12" t="s">
        <v>296</v>
      </c>
    </row>
    <row r="786" spans="17:20" x14ac:dyDescent="0.2">
      <c r="Q786" s="12" t="s">
        <v>375</v>
      </c>
      <c r="T786" s="12" t="s">
        <v>376</v>
      </c>
    </row>
    <row r="787" spans="17:20" x14ac:dyDescent="0.2">
      <c r="Q787" s="12" t="s">
        <v>389</v>
      </c>
      <c r="T787" s="12" t="s">
        <v>1303</v>
      </c>
    </row>
    <row r="788" spans="17:20" x14ac:dyDescent="0.2">
      <c r="Q788" s="12" t="s">
        <v>17</v>
      </c>
      <c r="T788" s="12" t="s">
        <v>1159</v>
      </c>
    </row>
    <row r="789" spans="17:20" x14ac:dyDescent="0.2">
      <c r="Q789" s="12" t="s">
        <v>1806</v>
      </c>
      <c r="T789" s="12" t="s">
        <v>462</v>
      </c>
    </row>
    <row r="790" spans="17:20" x14ac:dyDescent="0.2">
      <c r="Q790" s="12" t="s">
        <v>1100</v>
      </c>
      <c r="T790" s="12" t="s">
        <v>1541</v>
      </c>
    </row>
    <row r="791" spans="17:20" x14ac:dyDescent="0.2">
      <c r="Q791" s="12" t="s">
        <v>825</v>
      </c>
      <c r="T791" s="12" t="s">
        <v>1230</v>
      </c>
    </row>
    <row r="792" spans="17:20" x14ac:dyDescent="0.2">
      <c r="Q792" s="12" t="s">
        <v>1798</v>
      </c>
      <c r="T792" s="12" t="s">
        <v>960</v>
      </c>
    </row>
    <row r="793" spans="17:20" x14ac:dyDescent="0.2">
      <c r="Q793" s="12" t="s">
        <v>622</v>
      </c>
      <c r="T793" s="12" t="s">
        <v>931</v>
      </c>
    </row>
    <row r="794" spans="17:20" x14ac:dyDescent="0.2">
      <c r="Q794" s="12" t="s">
        <v>417</v>
      </c>
      <c r="T794" s="12" t="s">
        <v>878</v>
      </c>
    </row>
    <row r="795" spans="17:20" x14ac:dyDescent="0.2">
      <c r="Q795" s="12" t="s">
        <v>301</v>
      </c>
      <c r="T795" s="12" t="s">
        <v>342</v>
      </c>
    </row>
    <row r="796" spans="17:20" x14ac:dyDescent="0.2">
      <c r="Q796" s="12" t="s">
        <v>1570</v>
      </c>
      <c r="T796" s="12" t="s">
        <v>1741</v>
      </c>
    </row>
    <row r="797" spans="17:20" x14ac:dyDescent="0.2">
      <c r="Q797" s="12" t="s">
        <v>243</v>
      </c>
      <c r="T797" s="12" t="s">
        <v>214</v>
      </c>
    </row>
    <row r="798" spans="17:20" x14ac:dyDescent="0.2">
      <c r="Q798" s="12" t="s">
        <v>1076</v>
      </c>
      <c r="T798" s="12" t="s">
        <v>118</v>
      </c>
    </row>
    <row r="799" spans="17:20" x14ac:dyDescent="0.2">
      <c r="Q799" s="12" t="s">
        <v>1446</v>
      </c>
      <c r="T799" s="12" t="s">
        <v>518</v>
      </c>
    </row>
    <row r="800" spans="17:20" x14ac:dyDescent="0.2">
      <c r="Q800" s="12" t="s">
        <v>1670</v>
      </c>
      <c r="T800" s="12" t="s">
        <v>1402</v>
      </c>
    </row>
    <row r="801" spans="17:20" x14ac:dyDescent="0.2">
      <c r="Q801" s="12" t="s">
        <v>215</v>
      </c>
      <c r="T801" s="12" t="s">
        <v>1030</v>
      </c>
    </row>
    <row r="802" spans="17:20" x14ac:dyDescent="0.2">
      <c r="Q802" s="12" t="s">
        <v>1164</v>
      </c>
      <c r="T802" s="12" t="s">
        <v>33</v>
      </c>
    </row>
    <row r="803" spans="17:20" x14ac:dyDescent="0.2">
      <c r="Q803" s="12" t="s">
        <v>871</v>
      </c>
      <c r="T803" s="12" t="s">
        <v>763</v>
      </c>
    </row>
    <row r="804" spans="17:20" x14ac:dyDescent="0.2">
      <c r="Q804" s="12" t="s">
        <v>1294</v>
      </c>
      <c r="T804" s="12" t="s">
        <v>1165</v>
      </c>
    </row>
    <row r="805" spans="17:20" x14ac:dyDescent="0.2">
      <c r="Q805" s="12" t="s">
        <v>283</v>
      </c>
      <c r="T805" s="12" t="s">
        <v>418</v>
      </c>
    </row>
    <row r="806" spans="17:20" x14ac:dyDescent="0.2">
      <c r="Q806" s="12" t="s">
        <v>1507</v>
      </c>
      <c r="T806" s="12" t="s">
        <v>824</v>
      </c>
    </row>
    <row r="807" spans="17:20" x14ac:dyDescent="0.2">
      <c r="Q807" s="12" t="s">
        <v>1625</v>
      </c>
      <c r="T807" s="12" t="s">
        <v>1624</v>
      </c>
    </row>
    <row r="808" spans="17:20" x14ac:dyDescent="0.2">
      <c r="Q808" s="12" t="s">
        <v>850</v>
      </c>
      <c r="T808" s="12" t="s">
        <v>1107</v>
      </c>
    </row>
    <row r="809" spans="17:20" x14ac:dyDescent="0.2">
      <c r="Q809" s="12" t="s">
        <v>1651</v>
      </c>
      <c r="T809" s="12" t="s">
        <v>508</v>
      </c>
    </row>
    <row r="810" spans="17:20" x14ac:dyDescent="0.2">
      <c r="Q810" s="12" t="s">
        <v>335</v>
      </c>
      <c r="T810" s="12" t="s">
        <v>1032</v>
      </c>
    </row>
    <row r="811" spans="17:20" x14ac:dyDescent="0.2">
      <c r="Q811" s="12" t="s">
        <v>1769</v>
      </c>
      <c r="T811" s="12" t="s">
        <v>298</v>
      </c>
    </row>
    <row r="812" spans="17:20" x14ac:dyDescent="0.2">
      <c r="Q812" s="12" t="s">
        <v>293</v>
      </c>
      <c r="T812" s="12" t="s">
        <v>1638</v>
      </c>
    </row>
    <row r="813" spans="17:20" x14ac:dyDescent="0.2">
      <c r="Q813" s="12" t="s">
        <v>1152</v>
      </c>
      <c r="T813" s="12" t="s">
        <v>1585</v>
      </c>
    </row>
    <row r="814" spans="17:20" x14ac:dyDescent="0.2">
      <c r="Q814" s="12" t="s">
        <v>477</v>
      </c>
      <c r="T814" s="12" t="s">
        <v>1583</v>
      </c>
    </row>
    <row r="815" spans="17:20" x14ac:dyDescent="0.2">
      <c r="Q815" s="12" t="s">
        <v>487</v>
      </c>
      <c r="T815" s="12" t="s">
        <v>767</v>
      </c>
    </row>
    <row r="816" spans="17:20" x14ac:dyDescent="0.2">
      <c r="Q816" s="12" t="s">
        <v>885</v>
      </c>
      <c r="T816" s="12" t="s">
        <v>330</v>
      </c>
    </row>
    <row r="817" spans="17:20" x14ac:dyDescent="0.2">
      <c r="Q817" s="12" t="s">
        <v>413</v>
      </c>
      <c r="T817" s="12" t="s">
        <v>548</v>
      </c>
    </row>
    <row r="818" spans="17:20" x14ac:dyDescent="0.2">
      <c r="Q818" s="12" t="s">
        <v>223</v>
      </c>
      <c r="T818" s="12" t="s">
        <v>242</v>
      </c>
    </row>
    <row r="819" spans="17:20" x14ac:dyDescent="0.2">
      <c r="Q819" s="12" t="s">
        <v>1763</v>
      </c>
      <c r="T819" s="12" t="s">
        <v>73</v>
      </c>
    </row>
    <row r="820" spans="17:20" x14ac:dyDescent="0.2">
      <c r="Q820" s="12" t="s">
        <v>1509</v>
      </c>
      <c r="T820" s="12" t="s">
        <v>1537</v>
      </c>
    </row>
    <row r="821" spans="17:20" x14ac:dyDescent="0.2">
      <c r="Q821" s="12" t="s">
        <v>1388</v>
      </c>
      <c r="T821" s="12" t="s">
        <v>605</v>
      </c>
    </row>
    <row r="822" spans="17:20" x14ac:dyDescent="0.2">
      <c r="Q822" s="12" t="s">
        <v>497</v>
      </c>
      <c r="T822" s="12" t="s">
        <v>1633</v>
      </c>
    </row>
    <row r="823" spans="17:20" x14ac:dyDescent="0.2">
      <c r="Q823" s="12" t="s">
        <v>281</v>
      </c>
      <c r="T823" s="12" t="s">
        <v>557</v>
      </c>
    </row>
    <row r="824" spans="17:20" x14ac:dyDescent="0.2">
      <c r="Q824" s="12" t="s">
        <v>1087</v>
      </c>
      <c r="T824" s="12" t="s">
        <v>1063</v>
      </c>
    </row>
    <row r="825" spans="17:20" x14ac:dyDescent="0.2">
      <c r="Q825" s="12" t="s">
        <v>1335</v>
      </c>
      <c r="T825" s="12" t="s">
        <v>790</v>
      </c>
    </row>
    <row r="826" spans="17:20" x14ac:dyDescent="0.2">
      <c r="Q826" s="12" t="s">
        <v>435</v>
      </c>
      <c r="T826" s="12" t="s">
        <v>268</v>
      </c>
    </row>
    <row r="827" spans="17:20" x14ac:dyDescent="0.2">
      <c r="Q827" s="12" t="s">
        <v>1586</v>
      </c>
      <c r="T827" s="12" t="s">
        <v>404</v>
      </c>
    </row>
    <row r="828" spans="17:20" x14ac:dyDescent="0.2">
      <c r="Q828" s="12" t="s">
        <v>247</v>
      </c>
      <c r="T828" s="12" t="s">
        <v>1712</v>
      </c>
    </row>
    <row r="829" spans="17:20" x14ac:dyDescent="0.2">
      <c r="Q829" s="12" t="s">
        <v>307</v>
      </c>
      <c r="T829" s="12" t="s">
        <v>1658</v>
      </c>
    </row>
    <row r="830" spans="17:20" x14ac:dyDescent="0.2">
      <c r="Q830" s="12" t="s">
        <v>1441</v>
      </c>
      <c r="T830" s="12" t="s">
        <v>1778</v>
      </c>
    </row>
    <row r="831" spans="17:20" x14ac:dyDescent="0.2">
      <c r="Q831" s="12" t="s">
        <v>942</v>
      </c>
      <c r="T831" s="12" t="s">
        <v>1821</v>
      </c>
    </row>
    <row r="832" spans="17:20" x14ac:dyDescent="0.2">
      <c r="Q832" s="12" t="s">
        <v>1810</v>
      </c>
      <c r="T832" s="12" t="s">
        <v>1119</v>
      </c>
    </row>
    <row r="833" spans="17:20" x14ac:dyDescent="0.2">
      <c r="Q833" s="12" t="s">
        <v>1460</v>
      </c>
      <c r="T833" s="12" t="s">
        <v>621</v>
      </c>
    </row>
    <row r="834" spans="17:20" x14ac:dyDescent="0.2">
      <c r="Q834" s="12" t="s">
        <v>1194</v>
      </c>
      <c r="T834" s="12" t="s">
        <v>1831</v>
      </c>
    </row>
    <row r="835" spans="17:20" x14ac:dyDescent="0.2">
      <c r="Q835" s="12" t="s">
        <v>1699</v>
      </c>
      <c r="T835" s="12" t="s">
        <v>1293</v>
      </c>
    </row>
    <row r="836" spans="17:20" x14ac:dyDescent="0.2">
      <c r="Q836" s="12" t="s">
        <v>1116</v>
      </c>
      <c r="T836" s="12" t="s">
        <v>1360</v>
      </c>
    </row>
    <row r="837" spans="17:20" x14ac:dyDescent="0.2">
      <c r="Q837" s="12" t="s">
        <v>473</v>
      </c>
      <c r="T837" s="12" t="s">
        <v>464</v>
      </c>
    </row>
    <row r="838" spans="17:20" x14ac:dyDescent="0.2">
      <c r="Q838" s="12" t="s">
        <v>1189</v>
      </c>
      <c r="T838" s="12" t="s">
        <v>822</v>
      </c>
    </row>
    <row r="839" spans="17:20" x14ac:dyDescent="0.2">
      <c r="Q839" s="12" t="s">
        <v>981</v>
      </c>
      <c r="T839" s="12" t="s">
        <v>182</v>
      </c>
    </row>
    <row r="840" spans="17:20" x14ac:dyDescent="0.2">
      <c r="Q840" s="12" t="s">
        <v>311</v>
      </c>
      <c r="T840" s="12" t="s">
        <v>1316</v>
      </c>
    </row>
    <row r="841" spans="17:20" x14ac:dyDescent="0.2">
      <c r="Q841" s="12" t="s">
        <v>693</v>
      </c>
      <c r="T841" s="12" t="s">
        <v>428</v>
      </c>
    </row>
    <row r="842" spans="17:20" x14ac:dyDescent="0.2">
      <c r="Q842" s="12" t="s">
        <v>1730</v>
      </c>
      <c r="T842" s="12" t="s">
        <v>1269</v>
      </c>
    </row>
    <row r="843" spans="17:20" x14ac:dyDescent="0.2">
      <c r="Q843" s="12" t="s">
        <v>125</v>
      </c>
      <c r="T843" s="12" t="s">
        <v>1332</v>
      </c>
    </row>
    <row r="844" spans="17:20" x14ac:dyDescent="0.2">
      <c r="Q844" s="12" t="s">
        <v>1144</v>
      </c>
      <c r="T844" s="12" t="s">
        <v>846</v>
      </c>
    </row>
    <row r="845" spans="17:20" x14ac:dyDescent="0.2">
      <c r="Q845" s="12" t="s">
        <v>1497</v>
      </c>
      <c r="T845" s="12" t="s">
        <v>80</v>
      </c>
    </row>
    <row r="846" spans="17:20" x14ac:dyDescent="0.2">
      <c r="Q846" s="12" t="s">
        <v>204</v>
      </c>
      <c r="T846" s="12" t="s">
        <v>380</v>
      </c>
    </row>
    <row r="847" spans="17:20" x14ac:dyDescent="0.2">
      <c r="Q847" s="12" t="s">
        <v>1483</v>
      </c>
      <c r="T847" s="12" t="s">
        <v>1687</v>
      </c>
    </row>
    <row r="848" spans="17:20" x14ac:dyDescent="0.2">
      <c r="Q848" s="12" t="s">
        <v>1721</v>
      </c>
      <c r="T848" s="12" t="s">
        <v>1256</v>
      </c>
    </row>
    <row r="849" spans="17:20" x14ac:dyDescent="0.2">
      <c r="Q849" s="12" t="s">
        <v>385</v>
      </c>
      <c r="T849" s="12" t="s">
        <v>294</v>
      </c>
    </row>
    <row r="850" spans="17:20" x14ac:dyDescent="0.2">
      <c r="Q850" s="12" t="s">
        <v>1125</v>
      </c>
      <c r="T850" s="12" t="s">
        <v>192</v>
      </c>
    </row>
    <row r="851" spans="17:20" x14ac:dyDescent="0.2">
      <c r="Q851" s="12" t="s">
        <v>1883</v>
      </c>
      <c r="T851" s="12" t="s">
        <v>876</v>
      </c>
    </row>
    <row r="852" spans="17:20" x14ac:dyDescent="0.2">
      <c r="Q852" s="12" t="s">
        <v>1355</v>
      </c>
      <c r="T852" s="12" t="s">
        <v>1455</v>
      </c>
    </row>
    <row r="853" spans="17:20" x14ac:dyDescent="0.2">
      <c r="Q853" s="12" t="s">
        <v>839</v>
      </c>
      <c r="T853" s="12" t="s">
        <v>1077</v>
      </c>
    </row>
    <row r="854" spans="17:20" x14ac:dyDescent="0.2">
      <c r="Q854" s="12" t="s">
        <v>1037</v>
      </c>
      <c r="T854" s="12" t="s">
        <v>769</v>
      </c>
    </row>
    <row r="855" spans="17:20" x14ac:dyDescent="0.2">
      <c r="Q855" s="12" t="s">
        <v>1171</v>
      </c>
      <c r="T855" s="12" t="s">
        <v>1563</v>
      </c>
    </row>
    <row r="856" spans="17:20" x14ac:dyDescent="0.2">
      <c r="Q856" s="12" t="s">
        <v>1007</v>
      </c>
      <c r="T856" s="12" t="s">
        <v>1008</v>
      </c>
    </row>
    <row r="857" spans="17:20" x14ac:dyDescent="0.2">
      <c r="Q857" s="12" t="s">
        <v>261</v>
      </c>
      <c r="T857" s="12" t="s">
        <v>1895</v>
      </c>
    </row>
    <row r="858" spans="17:20" x14ac:dyDescent="0.2">
      <c r="Q858" s="12" t="s">
        <v>1085</v>
      </c>
      <c r="T858" s="12" t="s">
        <v>723</v>
      </c>
    </row>
    <row r="859" spans="17:20" x14ac:dyDescent="0.2">
      <c r="Q859" s="12" t="s">
        <v>965</v>
      </c>
      <c r="T859" s="12" t="s">
        <v>322</v>
      </c>
    </row>
    <row r="860" spans="17:20" x14ac:dyDescent="0.2">
      <c r="Q860" s="12" t="s">
        <v>845</v>
      </c>
      <c r="T860" s="12" t="s">
        <v>681</v>
      </c>
    </row>
    <row r="861" spans="17:20" x14ac:dyDescent="0.2">
      <c r="Q861" s="12" t="s">
        <v>875</v>
      </c>
      <c r="T861" s="12" t="s">
        <v>165</v>
      </c>
    </row>
    <row r="862" spans="17:20" x14ac:dyDescent="0.2">
      <c r="Q862" s="12" t="s">
        <v>511</v>
      </c>
      <c r="T862" s="12" t="s">
        <v>147</v>
      </c>
    </row>
    <row r="863" spans="17:20" x14ac:dyDescent="0.2">
      <c r="Q863" s="12" t="s">
        <v>1288</v>
      </c>
      <c r="T863" s="12" t="s">
        <v>599</v>
      </c>
    </row>
    <row r="864" spans="17:20" x14ac:dyDescent="0.2">
      <c r="Q864" s="12" t="s">
        <v>1726</v>
      </c>
      <c r="T864" s="12" t="s">
        <v>1913</v>
      </c>
    </row>
    <row r="865" spans="17:20" x14ac:dyDescent="0.2">
      <c r="Q865" s="12" t="s">
        <v>437</v>
      </c>
      <c r="T865" s="12" t="s">
        <v>1084</v>
      </c>
    </row>
    <row r="866" spans="17:20" x14ac:dyDescent="0.2">
      <c r="Q866" s="12" t="s">
        <v>1405</v>
      </c>
      <c r="T866" s="12" t="s">
        <v>898</v>
      </c>
    </row>
    <row r="867" spans="17:20" x14ac:dyDescent="0.2">
      <c r="Q867" s="12" t="s">
        <v>742</v>
      </c>
      <c r="T867" s="12" t="s">
        <v>1727</v>
      </c>
    </row>
    <row r="868" spans="17:20" x14ac:dyDescent="0.2">
      <c r="Q868" s="12" t="s">
        <v>1311</v>
      </c>
      <c r="T868" s="12" t="s">
        <v>1004</v>
      </c>
    </row>
    <row r="869" spans="17:20" x14ac:dyDescent="0.2">
      <c r="Q869" s="12" t="s">
        <v>1349</v>
      </c>
      <c r="T869" s="12" t="s">
        <v>868</v>
      </c>
    </row>
    <row r="870" spans="17:20" x14ac:dyDescent="0.2">
      <c r="Q870" s="12" t="s">
        <v>1229</v>
      </c>
      <c r="T870" s="12" t="s">
        <v>112</v>
      </c>
    </row>
    <row r="871" spans="17:20" x14ac:dyDescent="0.2">
      <c r="Q871" s="12" t="s">
        <v>715</v>
      </c>
      <c r="T871" s="12" t="s">
        <v>1636</v>
      </c>
    </row>
    <row r="872" spans="17:20" x14ac:dyDescent="0.2">
      <c r="Q872" s="12" t="s">
        <v>1765</v>
      </c>
      <c r="T872" s="12" t="s">
        <v>262</v>
      </c>
    </row>
    <row r="873" spans="17:20" x14ac:dyDescent="0.2">
      <c r="Q873" s="12" t="s">
        <v>373</v>
      </c>
      <c r="T873" s="12" t="s">
        <v>126</v>
      </c>
    </row>
    <row r="874" spans="17:20" x14ac:dyDescent="0.2">
      <c r="Q874" s="12" t="s">
        <v>680</v>
      </c>
      <c r="T874" s="12" t="s">
        <v>1805</v>
      </c>
    </row>
    <row r="875" spans="17:20" x14ac:dyDescent="0.2">
      <c r="Q875" s="12" t="s">
        <v>1787</v>
      </c>
      <c r="T875" s="12" t="s">
        <v>1285</v>
      </c>
    </row>
    <row r="876" spans="17:20" x14ac:dyDescent="0.2">
      <c r="Q876" s="12" t="s">
        <v>1855</v>
      </c>
      <c r="T876" s="12" t="s">
        <v>774</v>
      </c>
    </row>
    <row r="877" spans="17:20" x14ac:dyDescent="0.2">
      <c r="Q877" s="12" t="s">
        <v>1353</v>
      </c>
      <c r="T877" s="12" t="s">
        <v>1050</v>
      </c>
    </row>
    <row r="878" spans="17:20" x14ac:dyDescent="0.2">
      <c r="Q878" s="12" t="s">
        <v>63</v>
      </c>
      <c r="T878" s="12" t="s">
        <v>708</v>
      </c>
    </row>
    <row r="879" spans="17:20" x14ac:dyDescent="0.2">
      <c r="Q879" s="12" t="s">
        <v>1055</v>
      </c>
      <c r="T879" s="12" t="s">
        <v>1567</v>
      </c>
    </row>
    <row r="880" spans="17:20" x14ac:dyDescent="0.2">
      <c r="Q880" s="12" t="s">
        <v>42</v>
      </c>
      <c r="T880" s="12" t="s">
        <v>203</v>
      </c>
    </row>
    <row r="881" spans="17:20" x14ac:dyDescent="0.2">
      <c r="Q881" s="12" t="s">
        <v>1740</v>
      </c>
      <c r="T881" s="12" t="s">
        <v>1113</v>
      </c>
    </row>
    <row r="882" spans="17:20" x14ac:dyDescent="0.2">
      <c r="Q882" s="12" t="s">
        <v>582</v>
      </c>
      <c r="T882" s="12" t="s">
        <v>1098</v>
      </c>
    </row>
    <row r="883" spans="17:20" x14ac:dyDescent="0.2">
      <c r="Q883" s="12" t="s">
        <v>1235</v>
      </c>
      <c r="T883" s="12" t="s">
        <v>1117</v>
      </c>
    </row>
    <row r="884" spans="17:20" x14ac:dyDescent="0.2">
      <c r="Q884" s="12" t="s">
        <v>1621</v>
      </c>
      <c r="T884" s="12" t="s">
        <v>1224</v>
      </c>
    </row>
    <row r="885" spans="17:20" x14ac:dyDescent="0.2">
      <c r="Q885" s="12" t="s">
        <v>1879</v>
      </c>
      <c r="T885" s="12" t="s">
        <v>251</v>
      </c>
    </row>
    <row r="886" spans="17:20" x14ac:dyDescent="0.2">
      <c r="Q886" s="12" t="s">
        <v>661</v>
      </c>
      <c r="T886" s="12" t="s">
        <v>1220</v>
      </c>
    </row>
    <row r="887" spans="17:20" x14ac:dyDescent="0.2">
      <c r="Q887" s="12" t="s">
        <v>1584</v>
      </c>
      <c r="T887" s="12" t="s">
        <v>1122</v>
      </c>
    </row>
    <row r="888" spans="17:20" x14ac:dyDescent="0.2">
      <c r="Q888" s="12" t="s">
        <v>359</v>
      </c>
      <c r="T888" s="12" t="s">
        <v>1387</v>
      </c>
    </row>
    <row r="889" spans="17:20" x14ac:dyDescent="0.2">
      <c r="Q889" s="12" t="s">
        <v>1361</v>
      </c>
      <c r="T889" s="12" t="s">
        <v>674</v>
      </c>
    </row>
    <row r="890" spans="17:20" x14ac:dyDescent="0.2">
      <c r="Q890" s="12" t="s">
        <v>1542</v>
      </c>
      <c r="T890" s="12" t="s">
        <v>573</v>
      </c>
    </row>
    <row r="891" spans="17:20" x14ac:dyDescent="0.2">
      <c r="Q891" s="12" t="s">
        <v>675</v>
      </c>
      <c r="T891" s="12" t="s">
        <v>102</v>
      </c>
    </row>
    <row r="892" spans="17:20" x14ac:dyDescent="0.2">
      <c r="Q892" s="12" t="s">
        <v>1688</v>
      </c>
      <c r="T892" s="12" t="s">
        <v>575</v>
      </c>
    </row>
    <row r="893" spans="17:20" x14ac:dyDescent="0.2">
      <c r="Q893" s="12" t="s">
        <v>1309</v>
      </c>
      <c r="T893" s="12" t="s">
        <v>207</v>
      </c>
    </row>
    <row r="894" spans="17:20" x14ac:dyDescent="0.2">
      <c r="Q894" s="12" t="s">
        <v>513</v>
      </c>
      <c r="T894" s="12" t="s">
        <v>1161</v>
      </c>
    </row>
    <row r="895" spans="17:20" x14ac:dyDescent="0.2">
      <c r="Q895" s="12" t="s">
        <v>1753</v>
      </c>
      <c r="T895" s="12" t="s">
        <v>1614</v>
      </c>
    </row>
    <row r="896" spans="17:20" x14ac:dyDescent="0.2">
      <c r="Q896" s="12" t="s">
        <v>671</v>
      </c>
      <c r="T896" s="12" t="s">
        <v>1042</v>
      </c>
    </row>
    <row r="897" spans="17:20" x14ac:dyDescent="0.2">
      <c r="Q897" s="12" t="s">
        <v>1399</v>
      </c>
      <c r="T897" s="12" t="s">
        <v>1581</v>
      </c>
    </row>
    <row r="898" spans="17:20" x14ac:dyDescent="0.2">
      <c r="Q898" s="12" t="s">
        <v>357</v>
      </c>
      <c r="T898" s="12" t="s">
        <v>706</v>
      </c>
    </row>
    <row r="899" spans="17:20" x14ac:dyDescent="0.2">
      <c r="Q899" s="12" t="s">
        <v>1568</v>
      </c>
      <c r="T899" s="12" t="s">
        <v>1038</v>
      </c>
    </row>
    <row r="900" spans="17:20" x14ac:dyDescent="0.2">
      <c r="Q900" s="12" t="s">
        <v>1339</v>
      </c>
      <c r="T900" s="12" t="s">
        <v>1124</v>
      </c>
    </row>
    <row r="901" spans="17:20" x14ac:dyDescent="0.2">
      <c r="Q901" s="12" t="s">
        <v>1888</v>
      </c>
      <c r="T901" s="12" t="s">
        <v>338</v>
      </c>
    </row>
    <row r="902" spans="17:20" x14ac:dyDescent="0.2">
      <c r="Q902" s="12" t="s">
        <v>1261</v>
      </c>
      <c r="T902" s="12" t="s">
        <v>482</v>
      </c>
    </row>
    <row r="903" spans="17:20" x14ac:dyDescent="0.2">
      <c r="Q903" s="12" t="s">
        <v>459</v>
      </c>
      <c r="T903" s="12" t="s">
        <v>410</v>
      </c>
    </row>
    <row r="904" spans="17:20" x14ac:dyDescent="0.2">
      <c r="Q904" s="12" t="s">
        <v>1536</v>
      </c>
      <c r="T904" s="12" t="s">
        <v>264</v>
      </c>
    </row>
    <row r="905" spans="17:20" x14ac:dyDescent="0.2">
      <c r="Q905" s="12" t="s">
        <v>1014</v>
      </c>
      <c r="T905" s="12" t="s">
        <v>131</v>
      </c>
    </row>
    <row r="906" spans="17:20" x14ac:dyDescent="0.2">
      <c r="Q906" s="12" t="s">
        <v>1532</v>
      </c>
      <c r="T906" s="12" t="s">
        <v>1663</v>
      </c>
    </row>
    <row r="907" spans="17:20" x14ac:dyDescent="0.2">
      <c r="Q907" s="12" t="s">
        <v>854</v>
      </c>
      <c r="T907" s="12" t="s">
        <v>615</v>
      </c>
    </row>
    <row r="908" spans="17:20" x14ac:dyDescent="0.2">
      <c r="Q908" s="12" t="s">
        <v>1745</v>
      </c>
      <c r="T908" s="12" t="s">
        <v>1852</v>
      </c>
    </row>
    <row r="909" spans="17:20" x14ac:dyDescent="0.2">
      <c r="Q909" s="12" t="s">
        <v>713</v>
      </c>
      <c r="T909" s="12" t="s">
        <v>516</v>
      </c>
    </row>
    <row r="910" spans="17:20" x14ac:dyDescent="0.2">
      <c r="Q910" s="12" t="s">
        <v>610</v>
      </c>
      <c r="T910" s="12" t="s">
        <v>1512</v>
      </c>
    </row>
    <row r="911" spans="17:20" x14ac:dyDescent="0.2">
      <c r="Q911" s="12" t="s">
        <v>527</v>
      </c>
      <c r="T911" s="12" t="s">
        <v>838</v>
      </c>
    </row>
    <row r="912" spans="17:20" x14ac:dyDescent="0.2">
      <c r="Q912" s="12" t="s">
        <v>48</v>
      </c>
      <c r="T912" s="12" t="s">
        <v>1766</v>
      </c>
    </row>
    <row r="913" spans="17:20" x14ac:dyDescent="0.2">
      <c r="Q913" s="12" t="s">
        <v>938</v>
      </c>
      <c r="T913" s="12" t="s">
        <v>1469</v>
      </c>
    </row>
    <row r="914" spans="17:20" x14ac:dyDescent="0.2">
      <c r="Q914" s="12" t="s">
        <v>924</v>
      </c>
      <c r="T914" s="12" t="s">
        <v>1569</v>
      </c>
    </row>
    <row r="915" spans="17:20" x14ac:dyDescent="0.2">
      <c r="Q915" s="12" t="s">
        <v>1133</v>
      </c>
      <c r="T915" s="12" t="s">
        <v>1395</v>
      </c>
    </row>
    <row r="916" spans="17:20" x14ac:dyDescent="0.2">
      <c r="Q916" s="12" t="s">
        <v>1183</v>
      </c>
      <c r="T916" s="12" t="s">
        <v>816</v>
      </c>
    </row>
    <row r="917" spans="17:20" x14ac:dyDescent="0.2">
      <c r="T917" s="12" t="s">
        <v>689</v>
      </c>
    </row>
    <row r="918" spans="17:20" x14ac:dyDescent="0.2">
      <c r="T918" s="12" t="s">
        <v>1011</v>
      </c>
    </row>
    <row r="919" spans="17:20" x14ac:dyDescent="0.2">
      <c r="T919" s="12" t="s">
        <v>448</v>
      </c>
    </row>
    <row r="920" spans="17:20" x14ac:dyDescent="0.2">
      <c r="T920" s="12" t="s">
        <v>442</v>
      </c>
    </row>
    <row r="921" spans="17:20" x14ac:dyDescent="0.2">
      <c r="T921" s="12" t="s">
        <v>1096</v>
      </c>
    </row>
    <row r="922" spans="17:20" x14ac:dyDescent="0.2">
      <c r="T922" s="12" t="s">
        <v>1134</v>
      </c>
    </row>
    <row r="923" spans="17:20" x14ac:dyDescent="0.2">
      <c r="T923" s="12" t="s">
        <v>1520</v>
      </c>
    </row>
    <row r="924" spans="17:20" x14ac:dyDescent="0.2">
      <c r="T924" s="12" t="s">
        <v>1854</v>
      </c>
    </row>
    <row r="925" spans="17:20" x14ac:dyDescent="0.2">
      <c r="T925" s="12" t="s">
        <v>222</v>
      </c>
    </row>
    <row r="926" spans="17:20" x14ac:dyDescent="0.2">
      <c r="T926" s="12" t="s">
        <v>1683</v>
      </c>
    </row>
    <row r="927" spans="17:20" x14ac:dyDescent="0.2">
      <c r="T927" s="12" t="s">
        <v>1451</v>
      </c>
    </row>
    <row r="928" spans="17:20" x14ac:dyDescent="0.2">
      <c r="T928" s="12" t="s">
        <v>739</v>
      </c>
    </row>
    <row r="929" spans="20:20" x14ac:dyDescent="0.2">
      <c r="T929" s="12" t="s">
        <v>761</v>
      </c>
    </row>
    <row r="930" spans="20:20" x14ac:dyDescent="0.2">
      <c r="T930" s="12" t="s">
        <v>1086</v>
      </c>
    </row>
    <row r="931" spans="20:20" x14ac:dyDescent="0.2">
      <c r="T931" s="12" t="s">
        <v>1273</v>
      </c>
    </row>
    <row r="932" spans="20:20" x14ac:dyDescent="0.2">
      <c r="T932" s="12" t="s">
        <v>978</v>
      </c>
    </row>
    <row r="933" spans="20:20" x14ac:dyDescent="0.2">
      <c r="T933" s="12" t="s">
        <v>917</v>
      </c>
    </row>
    <row r="934" spans="20:20" x14ac:dyDescent="0.2">
      <c r="T934" s="12" t="s">
        <v>1868</v>
      </c>
    </row>
    <row r="935" spans="20:20" x14ac:dyDescent="0.2">
      <c r="T935" s="12" t="s">
        <v>210</v>
      </c>
    </row>
    <row r="936" spans="20:20" x14ac:dyDescent="0.2">
      <c r="T936" s="12" t="s">
        <v>603</v>
      </c>
    </row>
    <row r="937" spans="20:20" x14ac:dyDescent="0.2">
      <c r="T937" s="12" t="s">
        <v>1463</v>
      </c>
    </row>
    <row r="938" spans="20:20" x14ac:dyDescent="0.2">
      <c r="T938" s="12" t="s">
        <v>304</v>
      </c>
    </row>
    <row r="939" spans="20:20" x14ac:dyDescent="0.2">
      <c r="T939" s="12" t="s">
        <v>648</v>
      </c>
    </row>
    <row r="940" spans="20:20" x14ac:dyDescent="0.2">
      <c r="T940" s="12" t="s">
        <v>302</v>
      </c>
    </row>
    <row r="941" spans="20:20" x14ac:dyDescent="0.2">
      <c r="T941" s="12" t="s">
        <v>639</v>
      </c>
    </row>
    <row r="942" spans="20:20" x14ac:dyDescent="0.2">
      <c r="T942" s="12" t="s">
        <v>1486</v>
      </c>
    </row>
    <row r="943" spans="20:20" x14ac:dyDescent="0.2">
      <c r="T943" s="12" t="s">
        <v>1027</v>
      </c>
    </row>
    <row r="944" spans="20:20" x14ac:dyDescent="0.2">
      <c r="T944" s="12" t="s">
        <v>314</v>
      </c>
    </row>
    <row r="945" spans="20:20" x14ac:dyDescent="0.2">
      <c r="T945" s="12" t="s">
        <v>1644</v>
      </c>
    </row>
    <row r="946" spans="20:20" x14ac:dyDescent="0.2">
      <c r="T946" s="12" t="s">
        <v>1754</v>
      </c>
    </row>
    <row r="947" spans="20:20" x14ac:dyDescent="0.2">
      <c r="T947" s="12" t="s">
        <v>1212</v>
      </c>
    </row>
    <row r="948" spans="20:20" x14ac:dyDescent="0.2">
      <c r="T948" s="12" t="s">
        <v>957</v>
      </c>
    </row>
    <row r="949" spans="20:20" x14ac:dyDescent="0.2">
      <c r="T949" s="12" t="s">
        <v>915</v>
      </c>
    </row>
    <row r="950" spans="20:20" x14ac:dyDescent="0.2">
      <c r="T950" s="12" t="s">
        <v>1330</v>
      </c>
    </row>
    <row r="951" spans="20:20" x14ac:dyDescent="0.2">
      <c r="T951" s="12" t="s">
        <v>1052</v>
      </c>
    </row>
    <row r="952" spans="20:20" x14ac:dyDescent="0.2">
      <c r="T952" s="12" t="s">
        <v>1006</v>
      </c>
    </row>
    <row r="953" spans="20:20" x14ac:dyDescent="0.2">
      <c r="T953" s="12" t="s">
        <v>1516</v>
      </c>
    </row>
    <row r="954" spans="20:20" x14ac:dyDescent="0.2">
      <c r="T954" s="12" t="s">
        <v>933</v>
      </c>
    </row>
    <row r="955" spans="20:20" x14ac:dyDescent="0.2">
      <c r="T955" s="12" t="s">
        <v>1490</v>
      </c>
    </row>
    <row r="956" spans="20:20" x14ac:dyDescent="0.2">
      <c r="T956" s="12" t="s">
        <v>326</v>
      </c>
    </row>
    <row r="957" spans="20:20" x14ac:dyDescent="0.2">
      <c r="T957" s="12" t="s">
        <v>382</v>
      </c>
    </row>
    <row r="958" spans="20:20" x14ac:dyDescent="0.2">
      <c r="T958" s="12" t="s">
        <v>149</v>
      </c>
    </row>
    <row r="959" spans="20:20" x14ac:dyDescent="0.2">
      <c r="T959" s="12" t="s">
        <v>1320</v>
      </c>
    </row>
    <row r="960" spans="20:20" x14ac:dyDescent="0.2">
      <c r="T960" s="12" t="s">
        <v>794</v>
      </c>
    </row>
  </sheetData>
  <mergeCells count="8">
    <mergeCell ref="A26:B26"/>
    <mergeCell ref="G18:H18"/>
    <mergeCell ref="A2:E2"/>
    <mergeCell ref="N2:O2"/>
    <mergeCell ref="Q2:R2"/>
    <mergeCell ref="T2:U2"/>
    <mergeCell ref="G2:I2"/>
    <mergeCell ref="K2:L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9579-15CD-0149-9036-9425EF7247DE}">
  <sheetPr>
    <tabColor theme="5" tint="0.59999389629810485"/>
  </sheetPr>
  <dimension ref="A2:P44"/>
  <sheetViews>
    <sheetView showGridLines="0" workbookViewId="0">
      <selection activeCell="W36" sqref="W36"/>
    </sheetView>
  </sheetViews>
  <sheetFormatPr baseColWidth="10" defaultRowHeight="16" x14ac:dyDescent="0.2"/>
  <sheetData>
    <row r="2" spans="1:16" ht="24" x14ac:dyDescent="0.2">
      <c r="A2" s="36" t="s">
        <v>6237</v>
      </c>
      <c r="B2" s="36"/>
      <c r="C2" s="36"/>
      <c r="D2" s="34"/>
      <c r="E2" s="34"/>
      <c r="F2" s="34"/>
      <c r="G2" s="34"/>
      <c r="H2" s="34"/>
    </row>
    <row r="4" spans="1:16" ht="19" customHeight="1" x14ac:dyDescent="0.2">
      <c r="A4" s="38" t="s">
        <v>6248</v>
      </c>
      <c r="B4" s="38"/>
      <c r="C4" s="38"/>
      <c r="D4" s="38"/>
      <c r="E4" s="38"/>
      <c r="F4" s="38"/>
      <c r="G4" s="38"/>
      <c r="H4" s="38"/>
      <c r="I4" s="38"/>
      <c r="J4" s="38"/>
      <c r="K4" s="38"/>
      <c r="L4" s="38"/>
      <c r="M4" s="38"/>
      <c r="N4" s="38"/>
      <c r="O4" s="38"/>
      <c r="P4" s="40"/>
    </row>
    <row r="5" spans="1:16" ht="16" customHeight="1" x14ac:dyDescent="0.2">
      <c r="A5" s="38"/>
      <c r="B5" s="38"/>
      <c r="C5" s="38"/>
      <c r="D5" s="38"/>
      <c r="E5" s="38"/>
      <c r="F5" s="38"/>
      <c r="G5" s="38"/>
      <c r="H5" s="38"/>
      <c r="I5" s="38"/>
      <c r="J5" s="38"/>
      <c r="K5" s="38"/>
      <c r="L5" s="38"/>
      <c r="M5" s="38"/>
      <c r="N5" s="38"/>
      <c r="O5" s="38"/>
      <c r="P5" s="40"/>
    </row>
    <row r="6" spans="1:16" ht="16" customHeight="1" x14ac:dyDescent="0.2">
      <c r="A6" s="38"/>
      <c r="B6" s="38"/>
      <c r="C6" s="38"/>
      <c r="D6" s="38"/>
      <c r="E6" s="38"/>
      <c r="F6" s="38"/>
      <c r="G6" s="38"/>
      <c r="H6" s="38"/>
      <c r="I6" s="38"/>
      <c r="J6" s="38"/>
      <c r="K6" s="38"/>
      <c r="L6" s="38"/>
      <c r="M6" s="38"/>
      <c r="N6" s="38"/>
      <c r="O6" s="38"/>
      <c r="P6" s="40"/>
    </row>
    <row r="7" spans="1:16" ht="16" customHeight="1" x14ac:dyDescent="0.2">
      <c r="A7" s="38"/>
      <c r="B7" s="38"/>
      <c r="C7" s="38"/>
      <c r="D7" s="38"/>
      <c r="E7" s="38"/>
      <c r="F7" s="38"/>
      <c r="G7" s="38"/>
      <c r="H7" s="38"/>
      <c r="I7" s="38"/>
      <c r="J7" s="38"/>
      <c r="K7" s="38"/>
      <c r="L7" s="38"/>
      <c r="M7" s="38"/>
      <c r="N7" s="38"/>
      <c r="O7" s="38"/>
      <c r="P7" s="40"/>
    </row>
    <row r="8" spans="1:16" ht="16" customHeight="1" x14ac:dyDescent="0.2">
      <c r="A8" s="38"/>
      <c r="B8" s="38"/>
      <c r="C8" s="38"/>
      <c r="D8" s="38"/>
      <c r="E8" s="38"/>
      <c r="F8" s="38"/>
      <c r="G8" s="38"/>
      <c r="H8" s="38"/>
      <c r="I8" s="38"/>
      <c r="J8" s="38"/>
      <c r="K8" s="38"/>
      <c r="L8" s="38"/>
      <c r="M8" s="38"/>
      <c r="N8" s="38"/>
      <c r="O8" s="38"/>
      <c r="P8" s="40"/>
    </row>
    <row r="9" spans="1:16" ht="16" customHeight="1" x14ac:dyDescent="0.2">
      <c r="A9" s="38"/>
      <c r="B9" s="38"/>
      <c r="C9" s="38"/>
      <c r="D9" s="38"/>
      <c r="E9" s="38"/>
      <c r="F9" s="38"/>
      <c r="G9" s="38"/>
      <c r="H9" s="38"/>
      <c r="I9" s="38"/>
      <c r="J9" s="38"/>
      <c r="K9" s="38"/>
      <c r="L9" s="38"/>
      <c r="M9" s="38"/>
      <c r="N9" s="38"/>
      <c r="O9" s="38"/>
      <c r="P9" s="40"/>
    </row>
    <row r="10" spans="1:16" ht="16" customHeight="1" x14ac:dyDescent="0.2">
      <c r="A10" s="38"/>
      <c r="B10" s="38"/>
      <c r="C10" s="38"/>
      <c r="D10" s="38"/>
      <c r="E10" s="38"/>
      <c r="F10" s="38"/>
      <c r="G10" s="38"/>
      <c r="H10" s="38"/>
      <c r="I10" s="38"/>
      <c r="J10" s="38"/>
      <c r="K10" s="38"/>
      <c r="L10" s="38"/>
      <c r="M10" s="38"/>
      <c r="N10" s="38"/>
      <c r="O10" s="38"/>
      <c r="P10" s="40"/>
    </row>
    <row r="11" spans="1:16" ht="16" customHeight="1" x14ac:dyDescent="0.2">
      <c r="A11" s="38"/>
      <c r="B11" s="38"/>
      <c r="C11" s="38"/>
      <c r="D11" s="38"/>
      <c r="E11" s="38"/>
      <c r="F11" s="38"/>
      <c r="G11" s="38"/>
      <c r="H11" s="38"/>
      <c r="I11" s="38"/>
      <c r="J11" s="38"/>
      <c r="K11" s="38"/>
      <c r="L11" s="38"/>
      <c r="M11" s="38"/>
      <c r="N11" s="38"/>
      <c r="O11" s="38"/>
      <c r="P11" s="40"/>
    </row>
    <row r="12" spans="1:16" ht="19" customHeight="1" x14ac:dyDescent="0.2">
      <c r="A12" s="38"/>
      <c r="B12" s="38"/>
      <c r="C12" s="38"/>
      <c r="D12" s="38"/>
      <c r="E12" s="38"/>
      <c r="F12" s="38"/>
      <c r="G12" s="38"/>
      <c r="H12" s="38"/>
      <c r="I12" s="38"/>
      <c r="J12" s="38"/>
      <c r="K12" s="38"/>
      <c r="L12" s="38"/>
      <c r="M12" s="38"/>
      <c r="N12" s="38"/>
      <c r="O12" s="38"/>
      <c r="P12" s="40"/>
    </row>
    <row r="13" spans="1:16" ht="16" customHeight="1" x14ac:dyDescent="0.2">
      <c r="A13" s="39"/>
      <c r="B13" s="39"/>
      <c r="C13" s="39"/>
      <c r="D13" s="39"/>
      <c r="E13" s="39"/>
      <c r="F13" s="39"/>
      <c r="G13" s="39"/>
      <c r="H13" s="39"/>
      <c r="I13" s="39"/>
      <c r="J13" s="39"/>
      <c r="K13" s="39"/>
      <c r="L13" s="39"/>
      <c r="M13" s="39"/>
      <c r="N13" s="39"/>
      <c r="O13" s="39"/>
      <c r="P13" s="40"/>
    </row>
    <row r="14" spans="1:16" ht="16" customHeight="1" x14ac:dyDescent="0.2">
      <c r="A14" s="38" t="s">
        <v>6246</v>
      </c>
      <c r="B14" s="38"/>
      <c r="C14" s="38"/>
      <c r="D14" s="38"/>
      <c r="E14" s="38"/>
      <c r="F14" s="38"/>
      <c r="G14" s="38"/>
      <c r="H14" s="38"/>
      <c r="I14" s="38"/>
      <c r="J14" s="38"/>
      <c r="K14" s="38"/>
      <c r="L14" s="38"/>
      <c r="M14" s="38"/>
      <c r="N14" s="38"/>
      <c r="O14" s="38"/>
      <c r="P14" s="40"/>
    </row>
    <row r="15" spans="1:16" ht="16" customHeight="1" x14ac:dyDescent="0.2">
      <c r="A15" s="38"/>
      <c r="B15" s="38"/>
      <c r="C15" s="38"/>
      <c r="D15" s="38"/>
      <c r="E15" s="38"/>
      <c r="F15" s="38"/>
      <c r="G15" s="38"/>
      <c r="H15" s="38"/>
      <c r="I15" s="38"/>
      <c r="J15" s="38"/>
      <c r="K15" s="38"/>
      <c r="L15" s="38"/>
      <c r="M15" s="38"/>
      <c r="N15" s="38"/>
      <c r="O15" s="38"/>
      <c r="P15" s="40"/>
    </row>
    <row r="16" spans="1:16" ht="16" customHeight="1" x14ac:dyDescent="0.2">
      <c r="A16" s="38"/>
      <c r="B16" s="38"/>
      <c r="C16" s="38"/>
      <c r="D16" s="38"/>
      <c r="E16" s="38"/>
      <c r="F16" s="38"/>
      <c r="G16" s="38"/>
      <c r="H16" s="38"/>
      <c r="I16" s="38"/>
      <c r="J16" s="38"/>
      <c r="K16" s="38"/>
      <c r="L16" s="38"/>
      <c r="M16" s="38"/>
      <c r="N16" s="38"/>
      <c r="O16" s="38"/>
      <c r="P16" s="40"/>
    </row>
    <row r="17" spans="1:16" ht="16" customHeight="1" x14ac:dyDescent="0.2">
      <c r="A17" s="38"/>
      <c r="B17" s="38"/>
      <c r="C17" s="38"/>
      <c r="D17" s="38"/>
      <c r="E17" s="38"/>
      <c r="F17" s="38"/>
      <c r="G17" s="38"/>
      <c r="H17" s="38"/>
      <c r="I17" s="38"/>
      <c r="J17" s="38"/>
      <c r="K17" s="38"/>
      <c r="L17" s="38"/>
      <c r="M17" s="38"/>
      <c r="N17" s="38"/>
      <c r="O17" s="38"/>
      <c r="P17" s="40"/>
    </row>
    <row r="18" spans="1:16" ht="16" customHeight="1" x14ac:dyDescent="0.2">
      <c r="A18" s="38"/>
      <c r="B18" s="38"/>
      <c r="C18" s="38"/>
      <c r="D18" s="38"/>
      <c r="E18" s="38"/>
      <c r="F18" s="38"/>
      <c r="G18" s="38"/>
      <c r="H18" s="38"/>
      <c r="I18" s="38"/>
      <c r="J18" s="38"/>
      <c r="K18" s="38"/>
      <c r="L18" s="38"/>
      <c r="M18" s="38"/>
      <c r="N18" s="38"/>
      <c r="O18" s="38"/>
      <c r="P18" s="40"/>
    </row>
    <row r="19" spans="1:16" ht="16" customHeight="1" x14ac:dyDescent="0.2">
      <c r="A19" s="38"/>
      <c r="B19" s="38"/>
      <c r="C19" s="38"/>
      <c r="D19" s="38"/>
      <c r="E19" s="38"/>
      <c r="F19" s="38"/>
      <c r="G19" s="38"/>
      <c r="H19" s="38"/>
      <c r="I19" s="38"/>
      <c r="J19" s="38"/>
      <c r="K19" s="38"/>
      <c r="L19" s="38"/>
      <c r="M19" s="38"/>
      <c r="N19" s="38"/>
      <c r="O19" s="38"/>
      <c r="P19" s="40"/>
    </row>
    <row r="20" spans="1:16" ht="16" customHeight="1" x14ac:dyDescent="0.2">
      <c r="A20" s="38"/>
      <c r="B20" s="38"/>
      <c r="C20" s="38"/>
      <c r="D20" s="38"/>
      <c r="E20" s="38"/>
      <c r="F20" s="38"/>
      <c r="G20" s="38"/>
      <c r="H20" s="38"/>
      <c r="I20" s="38"/>
      <c r="J20" s="38"/>
      <c r="K20" s="38"/>
      <c r="L20" s="38"/>
      <c r="M20" s="38"/>
      <c r="N20" s="38"/>
      <c r="O20" s="38"/>
      <c r="P20" s="40"/>
    </row>
    <row r="21" spans="1:16" ht="16" customHeight="1" x14ac:dyDescent="0.2">
      <c r="A21" s="38"/>
      <c r="B21" s="38"/>
      <c r="C21" s="38"/>
      <c r="D21" s="38"/>
      <c r="E21" s="38"/>
      <c r="F21" s="38"/>
      <c r="G21" s="38"/>
      <c r="H21" s="38"/>
      <c r="I21" s="38"/>
      <c r="J21" s="38"/>
      <c r="K21" s="38"/>
      <c r="L21" s="38"/>
      <c r="M21" s="38"/>
      <c r="N21" s="38"/>
      <c r="O21" s="38"/>
      <c r="P21" s="40"/>
    </row>
    <row r="22" spans="1:16" ht="16" customHeight="1" x14ac:dyDescent="0.2">
      <c r="A22" s="38"/>
      <c r="B22" s="38"/>
      <c r="C22" s="38"/>
      <c r="D22" s="38"/>
      <c r="E22" s="38"/>
      <c r="F22" s="38"/>
      <c r="G22" s="38"/>
      <c r="H22" s="38"/>
      <c r="I22" s="38"/>
      <c r="J22" s="38"/>
      <c r="K22" s="38"/>
      <c r="L22" s="38"/>
      <c r="M22" s="38"/>
      <c r="N22" s="38"/>
      <c r="O22" s="38"/>
      <c r="P22" s="40"/>
    </row>
    <row r="23" spans="1:16" ht="16" customHeight="1" x14ac:dyDescent="0.2">
      <c r="A23" s="38"/>
      <c r="B23" s="38"/>
      <c r="C23" s="38"/>
      <c r="D23" s="38"/>
      <c r="E23" s="38"/>
      <c r="F23" s="38"/>
      <c r="G23" s="38"/>
      <c r="H23" s="38"/>
      <c r="I23" s="38"/>
      <c r="J23" s="38"/>
      <c r="K23" s="38"/>
      <c r="L23" s="38"/>
      <c r="M23" s="38"/>
      <c r="N23" s="38"/>
      <c r="O23" s="38"/>
      <c r="P23" s="40"/>
    </row>
    <row r="24" spans="1:16" ht="16" customHeight="1" x14ac:dyDescent="0.2">
      <c r="A24" s="39"/>
      <c r="B24" s="39"/>
      <c r="C24" s="39"/>
      <c r="D24" s="39"/>
      <c r="E24" s="39"/>
      <c r="F24" s="39"/>
      <c r="G24" s="39"/>
      <c r="H24" s="39"/>
      <c r="I24" s="39"/>
      <c r="J24" s="39"/>
      <c r="K24" s="39"/>
      <c r="L24" s="39"/>
      <c r="M24" s="39"/>
      <c r="N24" s="39"/>
      <c r="O24" s="39"/>
      <c r="P24" s="40"/>
    </row>
    <row r="25" spans="1:16" ht="16" customHeight="1" x14ac:dyDescent="0.2">
      <c r="A25" s="41" t="s">
        <v>6249</v>
      </c>
      <c r="B25" s="41"/>
      <c r="C25" s="41"/>
      <c r="D25" s="41"/>
      <c r="E25" s="41"/>
      <c r="F25" s="41"/>
      <c r="G25" s="41"/>
      <c r="H25" s="41"/>
      <c r="I25" s="41"/>
      <c r="J25" s="41"/>
      <c r="K25" s="41"/>
      <c r="L25" s="41"/>
      <c r="M25" s="41"/>
      <c r="N25" s="41"/>
      <c r="O25" s="41"/>
      <c r="P25" s="40"/>
    </row>
    <row r="26" spans="1:16" ht="16" customHeight="1" x14ac:dyDescent="0.2">
      <c r="A26" s="41"/>
      <c r="B26" s="41"/>
      <c r="C26" s="41"/>
      <c r="D26" s="41"/>
      <c r="E26" s="41"/>
      <c r="F26" s="41"/>
      <c r="G26" s="41"/>
      <c r="H26" s="41"/>
      <c r="I26" s="41"/>
      <c r="J26" s="41"/>
      <c r="K26" s="41"/>
      <c r="L26" s="41"/>
      <c r="M26" s="41"/>
      <c r="N26" s="41"/>
      <c r="O26" s="41"/>
      <c r="P26" s="40"/>
    </row>
    <row r="27" spans="1:16" ht="16" customHeight="1" x14ac:dyDescent="0.2">
      <c r="A27" s="41"/>
      <c r="B27" s="41"/>
      <c r="C27" s="41"/>
      <c r="D27" s="41"/>
      <c r="E27" s="41"/>
      <c r="F27" s="41"/>
      <c r="G27" s="41"/>
      <c r="H27" s="41"/>
      <c r="I27" s="41"/>
      <c r="J27" s="41"/>
      <c r="K27" s="41"/>
      <c r="L27" s="41"/>
      <c r="M27" s="41"/>
      <c r="N27" s="41"/>
      <c r="O27" s="41"/>
      <c r="P27" s="40"/>
    </row>
    <row r="28" spans="1:16" ht="16" customHeight="1" x14ac:dyDescent="0.2">
      <c r="A28" s="41"/>
      <c r="B28" s="41"/>
      <c r="C28" s="41"/>
      <c r="D28" s="41"/>
      <c r="E28" s="41"/>
      <c r="F28" s="41"/>
      <c r="G28" s="41"/>
      <c r="H28" s="41"/>
      <c r="I28" s="41"/>
      <c r="J28" s="41"/>
      <c r="K28" s="41"/>
      <c r="L28" s="41"/>
      <c r="M28" s="41"/>
      <c r="N28" s="41"/>
      <c r="O28" s="41"/>
      <c r="P28" s="40"/>
    </row>
    <row r="29" spans="1:16" ht="16" customHeight="1" x14ac:dyDescent="0.2">
      <c r="A29" s="41"/>
      <c r="B29" s="41"/>
      <c r="C29" s="41"/>
      <c r="D29" s="41"/>
      <c r="E29" s="41"/>
      <c r="F29" s="41"/>
      <c r="G29" s="41"/>
      <c r="H29" s="41"/>
      <c r="I29" s="41"/>
      <c r="J29" s="41"/>
      <c r="K29" s="41"/>
      <c r="L29" s="41"/>
      <c r="M29" s="41"/>
      <c r="N29" s="41"/>
      <c r="O29" s="41"/>
      <c r="P29" s="40"/>
    </row>
    <row r="30" spans="1:16" ht="16" customHeight="1" x14ac:dyDescent="0.2">
      <c r="A30" s="41"/>
      <c r="B30" s="41"/>
      <c r="C30" s="41"/>
      <c r="D30" s="41"/>
      <c r="E30" s="41"/>
      <c r="F30" s="41"/>
      <c r="G30" s="41"/>
      <c r="H30" s="41"/>
      <c r="I30" s="41"/>
      <c r="J30" s="41"/>
      <c r="K30" s="41"/>
      <c r="L30" s="41"/>
      <c r="M30" s="41"/>
      <c r="N30" s="41"/>
      <c r="O30" s="41"/>
      <c r="P30" s="40"/>
    </row>
    <row r="31" spans="1:16" ht="16" customHeight="1" x14ac:dyDescent="0.2">
      <c r="A31" s="41"/>
      <c r="B31" s="41"/>
      <c r="C31" s="41"/>
      <c r="D31" s="41"/>
      <c r="E31" s="41"/>
      <c r="F31" s="41"/>
      <c r="G31" s="41"/>
      <c r="H31" s="41"/>
      <c r="I31" s="41"/>
      <c r="J31" s="41"/>
      <c r="K31" s="41"/>
      <c r="L31" s="41"/>
      <c r="M31" s="41"/>
      <c r="N31" s="41"/>
      <c r="O31" s="41"/>
      <c r="P31" s="40"/>
    </row>
    <row r="32" spans="1:16" ht="16" customHeight="1" x14ac:dyDescent="0.2">
      <c r="A32" s="41"/>
      <c r="B32" s="41"/>
      <c r="C32" s="41"/>
      <c r="D32" s="41"/>
      <c r="E32" s="41"/>
      <c r="F32" s="41"/>
      <c r="G32" s="41"/>
      <c r="H32" s="41"/>
      <c r="I32" s="41"/>
      <c r="J32" s="41"/>
      <c r="K32" s="41"/>
      <c r="L32" s="41"/>
      <c r="M32" s="41"/>
      <c r="N32" s="41"/>
      <c r="O32" s="41"/>
      <c r="P32" s="40"/>
    </row>
    <row r="33" spans="1:16" ht="16" customHeight="1" x14ac:dyDescent="0.2">
      <c r="A33" s="41"/>
      <c r="B33" s="41"/>
      <c r="C33" s="41"/>
      <c r="D33" s="41"/>
      <c r="E33" s="41"/>
      <c r="F33" s="41"/>
      <c r="G33" s="41"/>
      <c r="H33" s="41"/>
      <c r="I33" s="41"/>
      <c r="J33" s="41"/>
      <c r="K33" s="41"/>
      <c r="L33" s="41"/>
      <c r="M33" s="41"/>
      <c r="N33" s="41"/>
      <c r="O33" s="41"/>
      <c r="P33" s="40"/>
    </row>
    <row r="34" spans="1:16" ht="16" customHeight="1" x14ac:dyDescent="0.2">
      <c r="A34" s="41"/>
      <c r="B34" s="41"/>
      <c r="C34" s="41"/>
      <c r="D34" s="41"/>
      <c r="E34" s="41"/>
      <c r="F34" s="41"/>
      <c r="G34" s="41"/>
      <c r="H34" s="41"/>
      <c r="I34" s="41"/>
      <c r="J34" s="41"/>
      <c r="K34" s="41"/>
      <c r="L34" s="41"/>
      <c r="M34" s="41"/>
      <c r="N34" s="41"/>
      <c r="O34" s="41"/>
      <c r="P34" s="40"/>
    </row>
    <row r="35" spans="1:16" ht="16" customHeight="1" x14ac:dyDescent="0.2">
      <c r="A35" s="39"/>
      <c r="B35" s="39"/>
      <c r="C35" s="39"/>
      <c r="D35" s="39"/>
      <c r="E35" s="39"/>
      <c r="F35" s="39"/>
      <c r="G35" s="39"/>
      <c r="H35" s="39"/>
      <c r="I35" s="39"/>
      <c r="J35" s="39"/>
      <c r="K35" s="39"/>
      <c r="L35" s="39"/>
      <c r="M35" s="39"/>
      <c r="N35" s="39"/>
      <c r="O35" s="39"/>
      <c r="P35" s="40"/>
    </row>
    <row r="36" spans="1:16" ht="16" customHeight="1" x14ac:dyDescent="0.2">
      <c r="A36" s="41" t="s">
        <v>6247</v>
      </c>
      <c r="B36" s="41"/>
      <c r="C36" s="41"/>
      <c r="D36" s="41"/>
      <c r="E36" s="41"/>
      <c r="F36" s="41"/>
      <c r="G36" s="41"/>
      <c r="H36" s="41"/>
      <c r="I36" s="41"/>
      <c r="J36" s="41"/>
      <c r="K36" s="41"/>
      <c r="L36" s="41"/>
      <c r="M36" s="41"/>
      <c r="N36" s="41"/>
      <c r="O36" s="41"/>
      <c r="P36" s="40"/>
    </row>
    <row r="37" spans="1:16" ht="16" customHeight="1" x14ac:dyDescent="0.2">
      <c r="A37" s="41"/>
      <c r="B37" s="41"/>
      <c r="C37" s="41"/>
      <c r="D37" s="41"/>
      <c r="E37" s="41"/>
      <c r="F37" s="41"/>
      <c r="G37" s="41"/>
      <c r="H37" s="41"/>
      <c r="I37" s="41"/>
      <c r="J37" s="41"/>
      <c r="K37" s="41"/>
      <c r="L37" s="41"/>
      <c r="M37" s="41"/>
      <c r="N37" s="41"/>
      <c r="O37" s="41"/>
      <c r="P37" s="40"/>
    </row>
    <row r="38" spans="1:16" ht="16" customHeight="1" x14ac:dyDescent="0.2">
      <c r="A38" s="41"/>
      <c r="B38" s="41"/>
      <c r="C38" s="41"/>
      <c r="D38" s="41"/>
      <c r="E38" s="41"/>
      <c r="F38" s="41"/>
      <c r="G38" s="41"/>
      <c r="H38" s="41"/>
      <c r="I38" s="41"/>
      <c r="J38" s="41"/>
      <c r="K38" s="41"/>
      <c r="L38" s="41"/>
      <c r="M38" s="41"/>
      <c r="N38" s="41"/>
      <c r="O38" s="41"/>
      <c r="P38" s="40"/>
    </row>
    <row r="39" spans="1:16" ht="16" customHeight="1" x14ac:dyDescent="0.2">
      <c r="A39" s="41"/>
      <c r="B39" s="41"/>
      <c r="C39" s="41"/>
      <c r="D39" s="41"/>
      <c r="E39" s="41"/>
      <c r="F39" s="41"/>
      <c r="G39" s="41"/>
      <c r="H39" s="41"/>
      <c r="I39" s="41"/>
      <c r="J39" s="41"/>
      <c r="K39" s="41"/>
      <c r="L39" s="41"/>
      <c r="M39" s="41"/>
      <c r="N39" s="41"/>
      <c r="O39" s="41"/>
      <c r="P39" s="40"/>
    </row>
    <row r="40" spans="1:16" x14ac:dyDescent="0.2">
      <c r="A40" s="41"/>
      <c r="B40" s="41"/>
      <c r="C40" s="41"/>
      <c r="D40" s="41"/>
      <c r="E40" s="41"/>
      <c r="F40" s="41"/>
      <c r="G40" s="41"/>
      <c r="H40" s="41"/>
      <c r="I40" s="41"/>
      <c r="J40" s="41"/>
      <c r="K40" s="41"/>
      <c r="L40" s="41"/>
      <c r="M40" s="41"/>
      <c r="N40" s="41"/>
      <c r="O40" s="41"/>
    </row>
    <row r="41" spans="1:16" x14ac:dyDescent="0.2">
      <c r="A41" s="41"/>
      <c r="B41" s="41"/>
      <c r="C41" s="41"/>
      <c r="D41" s="41"/>
      <c r="E41" s="41"/>
      <c r="F41" s="41"/>
      <c r="G41" s="41"/>
      <c r="H41" s="41"/>
      <c r="I41" s="41"/>
      <c r="J41" s="41"/>
      <c r="K41" s="41"/>
      <c r="L41" s="41"/>
      <c r="M41" s="41"/>
      <c r="N41" s="41"/>
      <c r="O41" s="41"/>
    </row>
    <row r="42" spans="1:16" x14ac:dyDescent="0.2">
      <c r="A42" s="41"/>
      <c r="B42" s="41"/>
      <c r="C42" s="41"/>
      <c r="D42" s="41"/>
      <c r="E42" s="41"/>
      <c r="F42" s="41"/>
      <c r="G42" s="41"/>
      <c r="H42" s="41"/>
      <c r="I42" s="41"/>
      <c r="J42" s="41"/>
      <c r="K42" s="41"/>
      <c r="L42" s="41"/>
      <c r="M42" s="41"/>
      <c r="N42" s="41"/>
      <c r="O42" s="41"/>
    </row>
    <row r="43" spans="1:16" x14ac:dyDescent="0.2">
      <c r="A43" s="41"/>
      <c r="B43" s="41"/>
      <c r="C43" s="41"/>
      <c r="D43" s="41"/>
      <c r="E43" s="41"/>
      <c r="F43" s="41"/>
      <c r="G43" s="41"/>
      <c r="H43" s="41"/>
      <c r="I43" s="41"/>
      <c r="J43" s="41"/>
      <c r="K43" s="41"/>
      <c r="L43" s="41"/>
      <c r="M43" s="41"/>
      <c r="N43" s="41"/>
      <c r="O43" s="41"/>
    </row>
    <row r="44" spans="1:16" x14ac:dyDescent="0.2">
      <c r="A44" s="41"/>
      <c r="B44" s="41"/>
      <c r="C44" s="41"/>
      <c r="D44" s="41"/>
      <c r="E44" s="41"/>
      <c r="F44" s="41"/>
      <c r="G44" s="41"/>
      <c r="H44" s="41"/>
      <c r="I44" s="41"/>
      <c r="J44" s="41"/>
      <c r="K44" s="41"/>
      <c r="L44" s="41"/>
      <c r="M44" s="41"/>
      <c r="N44" s="41"/>
      <c r="O44" s="41"/>
    </row>
  </sheetData>
  <mergeCells count="5">
    <mergeCell ref="A36:O44"/>
    <mergeCell ref="A2:C2"/>
    <mergeCell ref="A4:O12"/>
    <mergeCell ref="A14:O23"/>
    <mergeCell ref="A25:O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f 2 a a 5 9 d - 5 8 b 6 - 4 9 0 f - a 8 4 7 - 3 c c e 1 2 9 8 5 f 4 b "   x m l n s = " h t t p : / / s c h e m a s . m i c r o s o f t . c o m / D a t a M a s h u p " > A A A A A P 4 F A A B Q S w M E F A A A C A g A G V 0 j W M Q Z Y V q j A A A A 9 g A A A B I A A A B D b 2 5 m a W c v U G F j a 2 F n Z S 5 4 b W y F T z 0 O g j A Y v Q r p T l t q Y p R 8 l M F V E h O i c W 2 w Q i N 8 G F o s d 3 P w S F 5 B j K J u D m 9 4 f 8 l 7 9 + s N 0 q G p g 4 v u r G k x I R H l J N B Y t A e D Z U J 6 d w w X J J W w U c V J l T o Y w 2 j j w Z q E V M 6 d Y 8 a 8 9 9 T P a N u V T H A e s X 2 2 z o t K N y o 0 a J 3 C Q p N P 6 / C / R S T s X m O k o J E Y M V 9 S D m w S I T P 4 D Y h x 7 9 P 9 E W H V 1 6 7 v t N Q Y b n N g E w X 2 / i A f U E s D B B Q A A A g I A B l d I 1 g 6 F 3 Z 6 T Q M A A N k N A A A T A A A A R m 9 y b X V s Y X M v U 2 V j d G l v b j E u b d V W S 3 P a M B C + Z y b / Q e N e S I e B k m c 7 m R 4 y k E 7 T J i Q N p D 0 w H I Q t Q B N Z o p K c Q h n + e 1 c P E 2 O b h D w O 6 c W y 9 p P 0 7 a 6 0 D 0 V C T Q V H H T c 2 j r e 3 t r f U G E s S I S E j I h X 6 j B j R W w h 1 R C J D A t P T a U h Y 7 Z e Q t w M h b i t f K C O 1 p u C a c K 0 q Q f 1 G w a 4 6 E 0 m 9 J f 5 w J n C k 6 q E Y D g m 5 t A e 2 s M a o 0 t i p T Z m a B j t V x B P G q k j L h O x U g e d d 0 M Z 3 d I S t X o 0 A C B 3 z v H e m S Q z T w C k W V N F 3 y i M j 6 I w J 0 U F / 0 T N n 9 9 0 h V 1 L E Q o M Z Y 4 L t c l j Y x Q P Q 1 S N f n b y S 4 6 u i n l 9 w w l g n x A x b H x j 1 + l 6 / 5 h j z E Z w c C p b E H O n Z h N y f 3 p W Y q 6 G Q c d O i X Q A N R 0 G d K p r P A + s R d N a C m T k F a T L V C 0 A 8 A O a Q F I r g 3 0 L N R G k R l 2 8 D l i g J d R n 0 I 8 F c U z 0 D 4 I z r w / 2 a 0 W y x 8 C Z d E G k s + p 0 Q S U n G V 2 2 i Q O l v g v J K u d 0 5 V q C a u J k q I k E K w S 5 z p L m + 2 j k Z 6 s t E E + k 1 O Z 1 O M I + A Z b l 4 q Y y D 7 L 9 z b q W g + C o J O M s + P N R 1 q g b X A i u 9 n H X o X z v e c K r R l a S h n d k f N A E H N z 5 8 G D m J G F I d L F 7 9 Q G / y N Z k w H I I V d 5 g l m a f k 5 T + N t F L m G a v A w A / w L D D 8 + k 0 y 3 d 2 F B 5 B X v J z Y B V s p d U 5 D I D y R 2 A 8 D G r 6 Q d 3 d D X h u d 4 I b Q D 4 S p F z L v b c q 8 a y j P 6 c A P 8 N h e a v T + p t R 7 h v P C f k h E k x j Z N / c A e e Z N r u E + 2 J R 7 3 9 r r j B 6 N 9 S t Q H 2 1 K f W B Y W / a D 5 e 3 z m G N x t 0 x X K k t s A J d C V J H 5 K E 1 q J k a L 8 Z s e f x K Z W A x t N n 4 k / T s I N i z T V l 4 3 k z w w s w m M 4 H C M e m m 6 7 q P 3 q H e f T 6 A E m b q R r r U p n i c x P E h I 5 V u U F z X L V v T Q l 4 6 3 W N S X u j 1 S 1 5 9 T f H M F f m 4 C 1 O C N Q p V 0 8 t 0 1 8 r 0 1 8 v 0 1 8 o M 1 8 s M 1 8 q M 1 8 o + p H P N Z R v x p Z X n 6 L p / Q + J Q X 9 O f 0 P 9 n a 8 a Q O 6 K F u Z o m 1 c U w K 6 G m M K S t 2 Q G P B C W r b k C i A E B i S K I X O K X f F J M f n 2 q P 8 D S R c y 6 L 8 S i g d i o j k r + Z c z D D T M 9 T E M s r d T x q f 5 f 7 L B m p a 4 d 9 g n G a a j / + + / X 6 g X V 7 t 8 1 a x l a Z v F f I d Y D Y v G / F K Q 5 g H C / 1 h c Y E v R e X p v s w f x / 8 A U E s D B B Q A A A g I A B l d I 1 g P y u m r p A A A A O k A A A A T A A A A W 0 N v b n R l b n R f V H l w Z X N d L n h t b G 2 O S w 7 C M A x E r x J 5 n 7 q w Q A g 1 Z Q H c g A t E w f 2 I 5 q P G R e F s L D g S V y B t d 4 i l Z + Z 5 5 v N 6 V 8 d k B / G g M f b e K d g U J Q h y x t 9 6 1 y q Y u J F 7 O N b V 9 R k o i h x 1 U U H H H A 6 I 0 X R k d S x 8 I J e d x o 9 W c z 7 H F o M 2 d 9 0 S b s t y h 8 Y 7 J s e S 5 x 9 Q V 2 d q 9 D S w u K Q s r 7 U Z B 3 F a c 3 O V A q b E u M j 4 l 7 A / e R 3 C 0 B v N 2 c Q k b Z R 2 I X E Z X n 8 B U E s B A h Q D F A A A C A g A G V 0 j W M Q Z Y V q j A A A A 9 g A A A B I A A A A A A A A A A A A A A K Q B A A A A A E N v b m Z p Z y 9 Q Y W N r Y W d l L n h t b F B L A Q I U A x Q A A A g I A B l d I 1 g 6 F 3 Z 6 T Q M A A N k N A A A T A A A A A A A A A A A A A A C k A d M A A A B G b 3 J t d W x h c y 9 T Z W N 0 a W 9 u M S 5 t U E s B A h Q D F A A A C A g A G V 0 j W A / K 6 a u k A A A A 6 Q A A A B M A A A A A A A A A A A A A A K Q B U Q Q A A F t D b 2 5 0 Z W 5 0 X 1 R 5 c G V z X S 5 4 b W x Q S w U G A A A A A A M A A w D C A A A A J 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y 0 A A A A A A A D x L 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m R l c n M 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2 9 y Z G V y c y 9 B d X R v U m V t b 3 Z l Z E N v b H V t b n M x L n t P c m R l c i B J R C w w f S Z x d W 9 0 O y w m c X V v d D t T Z W N 0 a W 9 u M S 9 v c m R l c n M v Q X V 0 b 1 J l b W 9 2 Z W R D b 2 x 1 b W 5 z M S 5 7 T 3 J k Z X I g R G F 0 Z S w x f S Z x d W 9 0 O y w m c X V v d D t T Z W N 0 a W 9 u M S 9 v c m R l c n M v Q X V 0 b 1 J l b W 9 2 Z W R D b 2 x 1 b W 5 z M S 5 7 Q 3 V z d G 9 t Z X I g S U Q s M n 0 m c X V v d D s s J n F 1 b 3 Q 7 U 2 V j d G l v b j E v b 3 J k Z X J z L 0 F 1 d G 9 S Z W 1 v d m V k Q 2 9 s d W 1 u c z E u e 1 B y b 2 R 1 Y 3 Q g S U Q s M 3 0 m c X V v d D s s J n F 1 b 3 Q 7 U 2 V j d G l v b j E v b 3 J k Z X J z L 0 F 1 d G 9 S Z W 1 v d m V k Q 2 9 s d W 1 u c z E u e 1 F 1 Y W 5 0 a X R 5 L D R 9 J n F 1 b 3 Q 7 L C Z x d W 9 0 O 1 N l Y 3 R p b 2 4 x L 2 9 y Z G V y c y 9 B d X R v U m V t b 3 Z l Z E N v b H V t b n M x L n t D b 2 Z m Z W U g V H l w Z S w 1 f S Z x d W 9 0 O y w m c X V v d D t T Z W N 0 a W 9 u M S 9 v c m R l c n M v Q X V 0 b 1 J l b W 9 2 Z W R D b 2 x 1 b W 5 z M S 5 7 U m 9 h c 3 Q g V H l w Z S w 2 f S Z x d W 9 0 O y w m c X V v d D t T Z W N 0 a W 9 u M S 9 v c m R l c n M v Q X V 0 b 1 J l b W 9 2 Z W R D b 2 x 1 b W 5 z M S 5 7 U 2 l 6 Z S w 3 f S Z x d W 9 0 O y w m c X V v d D t T Z W N 0 a W 9 u M S 9 v c m R l c n M v Q X V 0 b 1 J l b W 9 2 Z W R D b 2 x 1 b W 5 z M S 5 7 V W 5 p d C B Q c m l j Z S w 4 f S Z x d W 9 0 O y w m c X V v d D t T Z W N 0 a W 9 u M S 9 v c m R l c n M v Q X V 0 b 1 J l b W 9 2 Z W R D b 2 x 1 b W 5 z M S 5 7 U 2 F s Z X M s O X 0 m c X V v d D t d L C Z x d W 9 0 O 0 N v b H V t b k N v d W 5 0 J n F 1 b 3 Q 7 O j E w L C Z x d W 9 0 O 0 t l e U N v b H V t b k 5 h b W V z J n F 1 b 3 Q 7 O l t d L C Z x d W 9 0 O 0 N v b H V t b k l k Z W 5 0 a X R p Z X M m c X V v d D s 6 W y Z x d W 9 0 O 1 N l Y 3 R p b 2 4 x L 2 9 y Z G V y c y 9 B d X R v U m V t b 3 Z l Z E N v b H V t b n M x L n t P c m R l c i B J R C w w f S Z x d W 9 0 O y w m c X V v d D t T Z W N 0 a W 9 u M S 9 v c m R l c n M v Q X V 0 b 1 J l b W 9 2 Z W R D b 2 x 1 b W 5 z M S 5 7 T 3 J k Z X I g R G F 0 Z S w x f S Z x d W 9 0 O y w m c X V v d D t T Z W N 0 a W 9 u M S 9 v c m R l c n M v Q X V 0 b 1 J l b W 9 2 Z W R D b 2 x 1 b W 5 z M S 5 7 Q 3 V z d G 9 t Z X I g S U Q s M n 0 m c X V v d D s s J n F 1 b 3 Q 7 U 2 V j d G l v b j E v b 3 J k Z X J z L 0 F 1 d G 9 S Z W 1 v d m V k Q 2 9 s d W 1 u c z E u e 1 B y b 2 R 1 Y 3 Q g S U Q s M 3 0 m c X V v d D s s J n F 1 b 3 Q 7 U 2 V j d G l v b j E v b 3 J k Z X J z L 0 F 1 d G 9 S Z W 1 v d m V k Q 2 9 s d W 1 u c z E u e 1 F 1 Y W 5 0 a X R 5 L D R 9 J n F 1 b 3 Q 7 L C Z x d W 9 0 O 1 N l Y 3 R p b 2 4 x L 2 9 y Z G V y c y 9 B d X R v U m V t b 3 Z l Z E N v b H V t b n M x L n t D b 2 Z m Z W U g V H l w Z S w 1 f S Z x d W 9 0 O y w m c X V v d D t T Z W N 0 a W 9 u M S 9 v c m R l c n M v Q X V 0 b 1 J l b W 9 2 Z W R D b 2 x 1 b W 5 z M S 5 7 U m 9 h c 3 Q g V H l w Z S w 2 f S Z x d W 9 0 O y w m c X V v d D t T Z W N 0 a W 9 u M S 9 v c m R l c n M v Q X V 0 b 1 J l b W 9 2 Z W R D b 2 x 1 b W 5 z M S 5 7 U 2 l 6 Z S w 3 f S Z x d W 9 0 O y w m c X V v d D t T Z W N 0 a W 9 u M S 9 v c m R l c n M v Q X V 0 b 1 J l b W 9 2 Z W R D b 2 x 1 b W 5 z M S 5 7 V W 5 p d C B Q c m l j Z S w 4 f S Z x d W 9 0 O y w m c X V v d D t T Z W N 0 a W 9 u M S 9 v c m R l c n M v Q X V 0 b 1 J l b W 9 2 Z W R D b 2 x 1 b W 5 z M S 5 7 U 2 F s Z X M s O X 0 m c X V v d D t d L C Z x d W 9 0 O 1 J l b G F 0 a W 9 u c 2 h p c E l u Z m 8 m c X V v d D s 6 W 1 1 9 I i A v P j x F b n R y e S B U e X B l P S J G a W x s U 3 R h d H V z I i B W Y W x 1 Z T 0 i c 0 N v b X B s Z X R l I i A v P j x F b n R y e S B U e X B l P S J G a W x s Q 2 9 s d W 1 u T m F t Z X M i I F Z h b H V l P S J z W y Z x d W 9 0 O 0 9 y Z G V y I E l E J n F 1 b 3 Q 7 L C Z x d W 9 0 O 0 9 y Z G V y I E R h d G U m c X V v d D s s J n F 1 b 3 Q 7 Q 3 V z d G 9 t Z X I g S U Q m c X V v d D s s J n F 1 b 3 Q 7 U H J v Z H V j d C B J R C Z x d W 9 0 O y w m c X V v d D t R d W F u d G l 0 e S Z x d W 9 0 O y w m c X V v d D t D b 2 Z m Z W U g V H l w Z S Z x d W 9 0 O y w m c X V v d D t S b 2 F z d C B U e X B l J n F 1 b 3 Q 7 L C Z x d W 9 0 O 1 N p e m U m c X V v d D s s J n F 1 b 3 Q 7 V W 5 p d C B Q c m l j Z S Z x d W 9 0 O y w m c X V v d D t T Y W x l c y Z x d W 9 0 O 1 0 i I C 8 + P E V u d H J 5 I F R 5 c G U 9 I k Z p b G x D b 2 x 1 b W 5 U e X B l c y I g V m F s d W U 9 I n N C Z 2 t H Q m d N R 0 J n V U Z C U T 0 9 I i A v P j x F b n R y e S B U e X B l P S J G a W x s T G F z d F V w Z G F 0 Z W Q i I F Z h b H V l P S J k M j A y N C 0 w M S 0 w M 1 Q x N j o 0 M D o w M S 4 y M j I 0 M D Y w W i I g L z 4 8 R W 5 0 c n k g V H l w Z T 0 i R m l s b E V y c m 9 y Q 2 9 1 b n Q i I F Z h b H V l P S J s M C I g L z 4 8 R W 5 0 c n k g V H l w Z T 0 i R m l s b E V y c m 9 y Q 2 9 k Z S I g V m F s d W U 9 I n N V b m t u b 3 d u I i A v P j x F b n R y e S B U e X B l P S J G a W x s Q 2 9 1 b n Q i I F Z h b H V l P S J s M T A w M C I g L z 4 8 R W 5 0 c n k g V H l w Z T 0 i Q W R k Z W R U b 0 R h d G F N b 2 R l b C I g V m F s d W U 9 I m w w I i A v P j x F b n R y e S B U e X B l P S J R d W V y e U l E I i B W Y W x 1 Z T 0 i c 2 Z l N m I y O D A 0 L T Q w Y z Y t N D Y 2 M S 0 5 Y z k x L W E 4 Z D l h Z m M 5 Y z d k N C 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5 h d m l n Y X R p b 2 4 l M j A x P C 9 J d G V t U G F 0 a D 4 8 L 0 l 0 Z W 1 M b 2 N h d G l v b j 4 8 U 3 R h Y m x l R W 5 0 c m l l c y A v P j w v S X R l b T 4 8 S X R l b T 4 8 S X R l b U x v Y 2 F 0 a W 9 u P j x J d G V t V H l w Z T 5 G b 3 J t d W x h P C 9 J d G V t V H l w Z T 4 8 S X R l b V B h d G g + U 2 V j d G l v b j E v b 3 J k Z X J z L 1 B y b 2 1 v d G V k J T I w a G V h Z G V y c z w v S X R l b V B h d G g + P C 9 J d G V t T G 9 j Y X R p b 2 4 + P F N 0 Y W J s Z U V u d H J p Z X M g L z 4 8 L 0 l 0 Z W 0 + P E l 0 Z W 0 + P E l 0 Z W 1 M b 2 N h d G l v b j 4 8 S X R l b V R 5 c G U + R m 9 y b X V s Y T w v S X R l b V R 5 c G U + P E l 0 Z W 1 Q Y X R o P l N l Y 3 R p b 2 4 x L 2 9 y Z G V y c y 9 D a G F u Z 2 V k J T I w Y 2 9 s d W 1 u J T I w d 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1 c 3 R v b W V y c y 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j d X N 0 b 2 1 l c n M v Q X V 0 b 1 J l b W 9 2 Z W R D b 2 x 1 b W 5 z M S 5 7 Q 3 V z d G 9 t Z X I g S U Q s M H 0 m c X V v d D s s J n F 1 b 3 Q 7 U 2 V j d G l v b j E v Y 3 V z d G 9 t Z X J z L 0 F 1 d G 9 S Z W 1 v d m V k Q 2 9 s d W 1 u c z E u e 0 N 1 c 3 R v b W V y I E 5 h b W U s M X 0 m c X V v d D s s J n F 1 b 3 Q 7 U 2 V j d G l v b j E v Y 3 V z d G 9 t Z X J z L 0 F 1 d G 9 S Z W 1 v d m V k Q 2 9 s d W 1 u c z E u e 0 V t Y W l s L D J 9 J n F 1 b 3 Q 7 L C Z x d W 9 0 O 1 N l Y 3 R p b 2 4 x L 2 N 1 c 3 R v b W V y c y 9 B d X R v U m V t b 3 Z l Z E N v b H V t b n M x L n t Q a G 9 u Z S B O d W 1 i Z X I s M 3 0 m c X V v d D s s J n F 1 b 3 Q 7 U 2 V j d G l v b j E v Y 3 V z d G 9 t Z X J z L 0 F 1 d G 9 S Z W 1 v d m V k Q 2 9 s d W 1 u c z E u e 0 F k Z H J l c 3 M g T G l u Z S A x L D R 9 J n F 1 b 3 Q 7 L C Z x d W 9 0 O 1 N l Y 3 R p b 2 4 x L 2 N 1 c 3 R v b W V y c y 9 B d X R v U m V t b 3 Z l Z E N v b H V t b n M x L n t D a X R 5 L D V 9 J n F 1 b 3 Q 7 L C Z x d W 9 0 O 1 N l Y 3 R p b 2 4 x L 2 N 1 c 3 R v b W V y c y 9 B d X R v U m V t b 3 Z l Z E N v b H V t b n M x L n t D b 3 V u d H J 5 L D Z 9 J n F 1 b 3 Q 7 L C Z x d W 9 0 O 1 N l Y 3 R p b 2 4 x L 2 N 1 c 3 R v b W V y c y 9 B d X R v U m V t b 3 Z l Z E N v b H V t b n M x L n t Q b 3 N 0 Y 2 9 k Z S w 3 f S Z x d W 9 0 O y w m c X V v d D t T Z W N 0 a W 9 u M S 9 j d X N 0 b 2 1 l c n M v Q X V 0 b 1 J l b W 9 2 Z W R D b 2 x 1 b W 5 z M S 5 7 T G 9 5 Y W x 0 e S B D Y X J k L D h 9 J n F 1 b 3 Q 7 X S w m c X V v d D t D b 2 x 1 b W 5 D b 3 V u d C Z x d W 9 0 O z o 5 L C Z x d W 9 0 O 0 t l e U N v b H V t b k 5 h b W V z J n F 1 b 3 Q 7 O l t d L C Z x d W 9 0 O 0 N v b H V t b k l k Z W 5 0 a X R p Z X M m c X V v d D s 6 W y Z x d W 9 0 O 1 N l Y 3 R p b 2 4 x L 2 N 1 c 3 R v b W V y c y 9 B d X R v U m V t b 3 Z l Z E N v b H V t b n M x L n t D d X N 0 b 2 1 l c i B J R C w w f S Z x d W 9 0 O y w m c X V v d D t T Z W N 0 a W 9 u M S 9 j d X N 0 b 2 1 l c n M v Q X V 0 b 1 J l b W 9 2 Z W R D b 2 x 1 b W 5 z M S 5 7 Q 3 V z d G 9 t Z X I g T m F t Z S w x f S Z x d W 9 0 O y w m c X V v d D t T Z W N 0 a W 9 u M S 9 j d X N 0 b 2 1 l c n M v Q X V 0 b 1 J l b W 9 2 Z W R D b 2 x 1 b W 5 z M S 5 7 R W 1 h a W w s M n 0 m c X V v d D s s J n F 1 b 3 Q 7 U 2 V j d G l v b j E v Y 3 V z d G 9 t Z X J z L 0 F 1 d G 9 S Z W 1 v d m V k Q 2 9 s d W 1 u c z E u e 1 B o b 2 5 l I E 5 1 b W J l c i w z f S Z x d W 9 0 O y w m c X V v d D t T Z W N 0 a W 9 u M S 9 j d X N 0 b 2 1 l c n M v Q X V 0 b 1 J l b W 9 2 Z W R D b 2 x 1 b W 5 z M S 5 7 Q W R k c m V z c y B M a W 5 l I D E s N H 0 m c X V v d D s s J n F 1 b 3 Q 7 U 2 V j d G l v b j E v Y 3 V z d G 9 t Z X J z L 0 F 1 d G 9 S Z W 1 v d m V k Q 2 9 s d W 1 u c z E u e 0 N p d H k s N X 0 m c X V v d D s s J n F 1 b 3 Q 7 U 2 V j d G l v b j E v Y 3 V z d G 9 t Z X J z L 0 F 1 d G 9 S Z W 1 v d m V k Q 2 9 s d W 1 u c z E u e 0 N v d W 5 0 c n k s N n 0 m c X V v d D s s J n F 1 b 3 Q 7 U 2 V j d G l v b j E v Y 3 V z d G 9 t Z X J z L 0 F 1 d G 9 S Z W 1 v d m V k Q 2 9 s d W 1 u c z E u e 1 B v c 3 R j b 2 R l L D d 9 J n F 1 b 3 Q 7 L C Z x d W 9 0 O 1 N l Y 3 R p b 2 4 x L 2 N 1 c 3 R v b W V y c y 9 B d X R v U m V t b 3 Z l Z E N v b H V t b n M x L n t M b 3 l h b H R 5 I E N h c m Q s O H 0 m c X V v d D t d L C Z x d W 9 0 O 1 J l b G F 0 a W 9 u c 2 h p c E l u Z m 8 m c X V v d D s 6 W 1 1 9 I i A v P j x F b n R y e S B U e X B l P S J G a W x s U 3 R h d H V z I i B W Y W x 1 Z T 0 i c 0 N v b X B s Z X R l 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t d I i A v P j x F b n R y e S B U e X B l P S J G a W x s Q 2 9 s d W 1 u V H l w Z X M i I F Z h b H V l P S J z Q m d Z R 0 J n W U d C Z 0 F H I i A v P j x F b n R y e S B U e X B l P S J G a W x s T G F z d F V w Z G F 0 Z W Q i I F Z h b H V l P S J k M j A y N C 0 w M S 0 w M 1 Q x N j o 0 M D o 1 M S 4 z N D k z O T Y w W i I g L z 4 8 R W 5 0 c n k g V H l w Z T 0 i R m l s b E V y c m 9 y Q 2 9 1 b n Q i I F Z h b H V l P S J s M C I g L z 4 8 R W 5 0 c n k g V H l w Z T 0 i R m l s b E V y c m 9 y Q 2 9 k Z S I g V m F s d W U 9 I n N V b m t u b 3 d u I i A v P j x F b n R y e S B U e X B l P S J G a W x s Q 2 9 1 b n Q i I F Z h b H V l P S J s M T A w M C I g L z 4 8 R W 5 0 c n k g V H l w Z T 0 i Q W R k Z W R U b 0 R h d G F N b 2 R l b C I g V m F s d W U 9 I m w w I i A v P j x F b n R y e S B U e X B l P S J R d W V y e U l E I i B W Y W x 1 Z T 0 i c 2 Z l M 2 Q w O T I 3 L W M 4 Y T I t N G Q 1 M S 1 i N G Y 4 L T U 1 Z T M 1 Z W J m N T R j Z i 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5 h d m l n Y X R p b 2 4 l M j A x P C 9 J d G V t U G F 0 a D 4 8 L 0 l 0 Z W 1 M b 2 N h d G l v b j 4 8 U 3 R h Y m x l R W 5 0 c m l l c y A v P j w v S X R l b T 4 8 S X R l b T 4 8 S X R l b U x v Y 2 F 0 a W 9 u P j x J d G V t V H l w Z T 5 G b 3 J t d W x h P C 9 J d G V t V H l w Z T 4 8 S X R l b V B h d G g + U 2 V j d G l v b j E v Y 3 V z d G 9 t Z X J z L 0 N o Y W 5 n Z W Q l M j B j b 2 x 1 b W 4 l M j B 0 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N C 0 w M S 0 w M 1 Q x N j o y O D o 0 O C 4 y M T E z N j M w W i I g L z 4 8 R W 5 0 c n k g V H l w Z T 0 i R m l s b E N v b H V t b l R 5 c G V z I i B W Y W x 1 Z T 0 i c 0 J n W U d C U V V G Q l E 9 P 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b 2 R 1 Y 3 R z L 0 F 1 d G 9 S Z W 1 v d m V k Q 2 9 s d W 1 u c z E u e 1 B y b 2 R 1 Y 3 Q g S U Q s M H 0 m c X V v d D s s J n F 1 b 3 Q 7 U 2 V j d G l v b j E v c H J v Z H V j d H M v Q X V 0 b 1 J l b W 9 2 Z W R D b 2 x 1 b W 5 z M S 5 7 Q 2 9 m Z m V l I F R 5 c G U s M X 0 m c X V v d D s s J n F 1 b 3 Q 7 U 2 V j d G l v b j E v c H J v Z H V j d H M v Q X V 0 b 1 J l b W 9 2 Z W R D b 2 x 1 b W 5 z M S 5 7 U m 9 h c 3 Q g V H l w Z S w y f S Z x d W 9 0 O y w m c X V v d D t T Z W N 0 a W 9 u M S 9 w c m 9 k d W N 0 c y 9 B d X R v U m V t b 3 Z l Z E N v b H V t b n M x L n t T a X p l L D N 9 J n F 1 b 3 Q 7 L C Z x d W 9 0 O 1 N l Y 3 R p b 2 4 x L 3 B y b 2 R 1 Y 3 R z L 0 F 1 d G 9 S Z W 1 v d m V k Q 2 9 s d W 1 u c z E u e 1 V u a X Q g U H J p Y 2 U s N H 0 m c X V v d D s s J n F 1 b 3 Q 7 U 2 V j d G l v b j E v c H J v Z H V j d H M v Q X V 0 b 1 J l b W 9 2 Z W R D b 2 x 1 b W 5 z M S 5 7 U H J p Y 2 U g c G V y I D E w M G c s N X 0 m c X V v d D s s J n F 1 b 3 Q 7 U 2 V j d G l v b j E v c H J v Z H V j d H M v Q X V 0 b 1 J l b W 9 2 Z W R D b 2 x 1 b W 5 z M S 5 7 U H J v Z m l 0 L D Z 9 J n F 1 b 3 Q 7 X S w m c X V v d D t D b 2 x 1 b W 5 D b 3 V u d C Z x d W 9 0 O z o 3 L C Z x d W 9 0 O 0 t l e U N v b H V t b k 5 h b W V z J n F 1 b 3 Q 7 O l t d L C Z x d W 9 0 O 0 N v b H V t b k l k Z W 5 0 a X R p Z X M m c X V v d D s 6 W y Z x d W 9 0 O 1 N l Y 3 R p b 2 4 x L 3 B y b 2 R 1 Y 3 R z L 0 F 1 d G 9 S Z W 1 v d m V k Q 2 9 s d W 1 u c z E u e 1 B y b 2 R 1 Y 3 Q g S U Q s M H 0 m c X V v d D s s J n F 1 b 3 Q 7 U 2 V j d G l v b j E v c H J v Z H V j d H M v Q X V 0 b 1 J l b W 9 2 Z W R D b 2 x 1 b W 5 z M S 5 7 Q 2 9 m Z m V l I F R 5 c G U s M X 0 m c X V v d D s s J n F 1 b 3 Q 7 U 2 V j d G l v b j E v c H J v Z H V j d H M v Q X V 0 b 1 J l b W 9 2 Z W R D b 2 x 1 b W 5 z M S 5 7 U m 9 h c 3 Q g V H l w Z S w y f S Z x d W 9 0 O y w m c X V v d D t T Z W N 0 a W 9 u M S 9 w c m 9 k d W N 0 c y 9 B d X R v U m V t b 3 Z l Z E N v b H V t b n M x L n t T a X p l L D N 9 J n F 1 b 3 Q 7 L C Z x d W 9 0 O 1 N l Y 3 R p b 2 4 x L 3 B y b 2 R 1 Y 3 R z L 0 F 1 d G 9 S Z W 1 v d m V k Q 2 9 s d W 1 u c z E u e 1 V u a X Q g U H J p Y 2 U s N H 0 m c X V v d D s s J n F 1 b 3 Q 7 U 2 V j d G l v b j E v c H J v Z H V j d H M v Q X V 0 b 1 J l b W 9 2 Z W R D b 2 x 1 b W 5 z M S 5 7 U H J p Y 2 U g c G V y I D E w M G c s N X 0 m c X V v d D s s J n F 1 b 3 Q 7 U 2 V j d G l v b j E v c H J v Z H V j d H M v Q X V 0 b 1 J l b W 9 2 Z W R D b 2 x 1 b W 5 z M S 5 7 U H J v Z m l 0 L D Z 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O Y X Z p Z 2 F 0 a W 9 u J T I w M T w v S X R l b V B h d G g + P C 9 J d G V t T G 9 j Y X R p b 2 4 + P F N 0 Y W J s Z U V u d H J p Z X M g L z 4 8 L 0 l 0 Z W 0 + P E l 0 Z W 0 + P E l 0 Z W 1 M b 2 N h d G l v b j 4 8 S X R l b V R 5 c G U + R m 9 y b X V s Y T w v S X R l b V R 5 c G U + P E l 0 Z W 1 Q Y X R o P l N l Y 3 R p b 2 4 x L 3 B y b 2 R 1 Y 3 R z L 1 B y b 2 1 v d G V k J T I w a G V h Z G V y c z w v S X R l b V B h d G g + P C 9 J d G V t T G 9 j Y X R p b 2 4 + P F N 0 Y W J s Z U V u d H J p Z X M g L z 4 8 L 0 l 0 Z W 0 + P E l 0 Z W 0 + P E l 0 Z W 1 M b 2 N h d G l v b j 4 8 S X R l b V R 5 c G U + R m 9 y b X V s Y T w v S X R l b V R 5 c G U + P E l 0 Z W 1 Q Y X R o P l N l Y 3 R p b 2 4 x L 3 B y b 2 R 1 Y 3 R z L 0 N o Y W 5 n Z W Q l M j B j b 2 x 1 b W 4 l M j B 0 e X B l P C 9 J d G V t U G F 0 a D 4 8 L 0 l 0 Z W 1 M b 2 N h d G l v b j 4 8 U 3 R h Y m x l R W 5 0 c m l l c y A v P j w v S X R l b T 4 8 S X R l b T 4 8 S X R l b U x v Y 2 F 0 a W 9 u P j x J d G V t V H l w Z T 5 G b 3 J t d W x h P C 9 J d G V t V H l w Z T 4 8 S X R l b V B h d G g + U 2 V j d G l v b j E v b 3 J k Z X J z L 0 1 l c m d l Z C U y M H 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X B s Y W N l Z C U y M H Z h b H V l P C 9 J d G V t U G F 0 a D 4 8 L 0 l 0 Z W 1 M b 2 N h d G l v b j 4 8 U 3 R h Y m x l R W 5 0 c m l l c y A v P j w v S X R l b T 4 8 S X R l b T 4 8 S X R l b U x v Y 2 F 0 a W 9 u P j x J d G V t V H l w Z T 5 G b 3 J t d W x h P C 9 J d G V t V H l w Z T 4 8 S X R l b V B h d G g + U 2 V j d G l v b j E v b 3 J k Z X J z L 1 J l c G x h Y 2 V k J T I w d m F s d W U l M j A x P C 9 J d G V t U G F 0 a D 4 8 L 0 l 0 Z W 1 M b 2 N h d G l v b j 4 8 U 3 R h Y m x l R W 5 0 c m l l c y A v P j w v S X R l b T 4 8 S X R l b T 4 8 S X R l b U x v Y 2 F 0 a W 9 u P j x J d G V t V H l w Z T 5 G b 3 J t d W x h P C 9 J d G V t V H l w Z T 4 8 S X R l b V B h d G g + U 2 V j d G l v b j E v b 3 J k Z X J z L 1 J l c G x h Y 2 V k J T I w d m F s d W U l M j A y P C 9 J d G V t U G F 0 a D 4 8 L 0 l 0 Z W 1 M b 2 N h d G l v b j 4 8 U 3 R h Y m x l R W 5 0 c m l l c y A v P j w v S X R l b T 4 8 S X R l b T 4 8 S X R l b U x v Y 2 F 0 a W 9 u P j x J d G V t V H l w Z T 5 G b 3 J t d W x h P C 9 J d G V t V H l w Z T 4 8 S X R l b V B h d G g + U 2 V j d G l v b j E v b 3 J k Z X J z L 1 J l c G x h Y 2 V k J T I w d m F s d W U l M j A z P C 9 J d G V t U G F 0 a D 4 8 L 0 l 0 Z W 1 M b 2 N h d G l v b j 4 8 U 3 R h Y m x l R W 5 0 c m l l c y A v P j w v S X R l b T 4 8 S X R l b T 4 8 S X R l b U x v Y 2 F 0 a W 9 u P j x J d G V t V H l w Z T 5 G b 3 J t d W x h P C 9 J d G V t V H l w Z T 4 8 S X R l b V B h d G g + U 2 V j d G l v b j E v b 3 J k Z X J z L 1 J l c G x h Y 2 V k J T I w d m F s d W U l M j A 0 P C 9 J d G V t U G F 0 a D 4 8 L 0 l 0 Z W 1 M b 2 N h d G l v b j 4 8 U 3 R h Y m x l R W 5 0 c m l l c y A v P j w v S X R l b T 4 8 S X R l b T 4 8 S X R l b U x v Y 2 F 0 a W 9 u P j x J d G V t V H l w Z T 5 G b 3 J t d W x h P C 9 J d G V t V H l w Z T 4 8 S X R l b V B h d G g + U 2 V j d G l v b j E v b 3 J k Z X J z L 1 J l c G x h Y 2 V k J T I w d m F s d W U l M j A 1 P C 9 J d G V t U G F 0 a D 4 8 L 0 l 0 Z W 1 M b 2 N h d G l v b j 4 8 U 3 R h Y m x l R W 5 0 c m l l c y A v P j w v S X R l b T 4 8 S X R l b T 4 8 S X R l b U x v Y 2 F 0 a W 9 u P j x J d G V t V H l w Z T 5 G b 3 J t d W x h P C 9 J d G V t V H l w Z T 4 8 S X R l b V B h d G g + U 2 V j d G l v b j E v b 3 J k Z X J z L 1 J l c G x h Y 2 V k J T I w d m F s d W U l M j A 3 P C 9 J d G V t U G F 0 a D 4 8 L 0 l 0 Z W 1 M b 2 N h d G l v b j 4 8 U 3 R h Y m x l R W 5 0 c m l l c y A v P j w v S X R l b T 4 8 S X R l b T 4 8 S X R l b U x v Y 2 F 0 a W 9 u P j x J d G V t V H l w Z T 5 G b 3 J t d W x h P C 9 J d G V t V H l w Z T 4 8 S X R l b V B h d G g + U 2 V j d G l v b j E v b 3 J k Z X J z L 1 J l b W 9 2 Z W Q l M j B j b 2 x 1 b W 5 z P C 9 J d G V t U G F 0 a D 4 8 L 0 l 0 Z W 1 M b 2 N h d G l v b j 4 8 U 3 R h Y m x l R W 5 0 c m l l c y A v P j w v S X R l b T 4 8 S X R l b T 4 8 S X R l b U x v Y 2 F 0 a W 9 u P j x J d G V t V H l w Z T 5 G b 3 J t d W x h P C 9 J d G V t V H l w Z T 4 8 S X R l b V B h d G g + U 2 V j d G l v b j E v b 3 J k Z X J z L 0 F k Z G V k J T I w Y 3 V z d G 9 t P C 9 J d G V t U G F 0 a D 4 8 L 0 l 0 Z W 1 M b 2 N h d G l v b j 4 8 U 3 R h Y m x l R W 5 0 c m l l c y A v P j w v S X R l b T 4 8 S X R l b T 4 8 S X R l b U x v Y 2 F 0 a W 9 u P j x J d G V t V H l w Z T 5 G b 3 J t d W x h P C 9 J d G V t V H l w Z T 4 8 S X R l b V B h d G g + U 2 V j d G l v b j E v Y 3 V z d G 9 t Z X J z L 1 B y b 2 1 v d G V k J T I w a G V h Z G V y c z w v S X R l b V B h d G g + P C 9 J d G V t T G 9 j Y X R p b 2 4 + P F N 0 Y W J s Z U V u d H J p Z X M g L z 4 8 L 0 l 0 Z W 0 + P E l 0 Z W 0 + P E l 0 Z W 1 M b 2 N h d G l v b j 4 8 S X R l b V R 5 c G U + R m 9 y b X V s Y T w v S X R l b V R 5 c G U + P E l 0 Z W 1 Q Y X R o P l N l Y 3 R p b 2 4 x L 2 N 1 c 3 R v b W V y c y 9 D a G F u Z 2 V k J T I w Y 2 9 s d W 1 u J T I w d H l w Z S U y M D E 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h N + a Y 5 F h 2 W A j A N B g k q h k i G 9 w 0 B A Q E F A A S C A g B V j d h W B o m J E D I 1 o a S A f R e J n r q c K 0 t X h q L o c Z h C S x 1 f N x A s 9 X + + Y 7 2 V A I D r q P c l H v N D k o e 9 o 9 f + o s w M Y J i 2 6 7 M k A 4 L k 8 U 8 M 8 Q i o H l 4 A C H 6 1 j X D f O q 2 M E C B k S A 5 O 0 U z q b o h j X l 3 8 7 w 6 N u o R i j + f p y Q P J 5 t k x h O I A I y g 1 X 2 q A Q p Q 0 2 d y O g 7 a n k f i J J Z d h D 5 t Z h 9 0 J 7 Y 5 B 0 v f r T k A w f 6 6 9 W C z 6 h o C l h B i o B 6 J a t w P + A R b N p t X J 4 F C e j H j w E a y t A K Y d R T Y c C 6 C d t + Y W C o Q W h g 1 Z 9 P g q I W T q + d 6 u b j a P V y R D w U y T t j U Z E G f z y + y O a M 5 w o Q A E 7 s X k X Z f 3 0 U 5 v c H t C v g B N 7 F 0 G Y 7 0 B W S z u Y a T h 7 Q Q u d M T O h j C p d f 1 D o d k Q C x L M 0 g X 8 j R 2 b I + a Y l T 4 R / H + 6 D l 5 C D Z V X H e p e k M 6 K Z M v Q Q J A L f M U P c H G 7 + J 6 M Z K F O + 1 O s z E F v 4 g 8 T 8 r y s O d y m n V M g r 6 7 c 8 Q D O o c h z G Q J 4 9 B 6 j D 0 o 2 X I v L j 3 W m G t 4 i p F / s N e / U C s m l 1 i j N w H F P o y b + j l K + u z q / w M p W o t Y Y U + f 1 d E Y F k b B f E 0 O e 7 e a F s z w v 8 4 / o G s / 1 R 9 k j 4 F K v C + g U o y 9 k X X D v J 5 + w N F Y F J z G w k 6 O 2 0 V X s W d 4 B Z s m a 1 W X e 1 L k t + u g 2 L 1 M v 6 Z W U A 2 J K 6 J 0 b k B q o 3 L d T g M Z z a t S G Z 1 6 b f l + H X w r + 2 g m M 0 1 3 T 5 D B 8 B g k q h k i G 9 w 0 B B w E w H Q Y J Y I Z I A W U D B A E q B B C d r F I t 1 l T k 3 b 0 Z m q K Z 6 z F T g F D Y n + V d R Z + / 2 Z L 0 z L C r Z u O Y 2 V x R s v e G 4 g d Q g 1 H K 8 F a V C o 0 Q L 1 c 3 T n 6 c T 0 8 A G I 6 9 X 1 Z / p 6 J j R Q B E F 6 U n Y a x s 7 Q a m e y x m I Y l c m C s P b H 9 I Y q j j c g = = < / D a t a M a s h u p > 
</file>

<file path=customXml/itemProps1.xml><?xml version="1.0" encoding="utf-8"?>
<ds:datastoreItem xmlns:ds="http://schemas.openxmlformats.org/officeDocument/2006/customXml" ds:itemID="{5C718D92-0ABE-3948-B59E-58277E75F4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Order History</vt:lpstr>
      <vt:lpstr>Poduct Info</vt:lpstr>
      <vt:lpstr>Customer Info</vt:lpstr>
      <vt:lpstr>Dashboard</vt:lpstr>
      <vt:lpstr>Pivot Tables</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Chun Ho</dc:creator>
  <cp:lastModifiedBy>LEE Chun Ho</cp:lastModifiedBy>
  <dcterms:created xsi:type="dcterms:W3CDTF">2024-01-03T16:28:04Z</dcterms:created>
  <dcterms:modified xsi:type="dcterms:W3CDTF">2024-01-06T19:50:11Z</dcterms:modified>
</cp:coreProperties>
</file>