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Отчет" sheetId="1" state="visible" r:id="rId2"/>
    <sheet name="Итоговая таблица" sheetId="2" state="visible" r:id="rId3"/>
    <sheet name="Служебная 1" sheetId="3" state="hidden" r:id="rId4"/>
    <sheet name="Служебная 2" sheetId="4" state="hidden" r:id="rId5"/>
    <sheet name="Служебная 3" sheetId="5" state="hidden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<sst xmlns="http://schemas.openxmlformats.org/spreadsheetml/2006/main" count="14" uniqueCount="12">
  <si>
    <t xml:space="preserve">Баллы за семинар</t>
  </si>
  <si>
    <t xml:space="preserve">Минимальный балл письменного экзамена:</t>
  </si>
  <si>
    <t xml:space="preserve">Желаемая оценка</t>
  </si>
  <si>
    <t xml:space="preserve">Соответствующий для него минимум за устный экзамен:</t>
  </si>
  <si>
    <t xml:space="preserve">Более подброная статистика на листе Итоговая таблица</t>
  </si>
  <si>
    <t xml:space="preserve">Заполнить поля выше </t>
  </si>
  <si>
    <t xml:space="preserve">Минимальный балл устного экзамена:</t>
  </si>
  <si>
    <t xml:space="preserve">и все расчитается)</t>
  </si>
  <si>
    <t xml:space="preserve">Соответствующий для него минимум за письменный экзамен:</t>
  </si>
  <si>
    <t xml:space="preserve">Устный экзамен</t>
  </si>
  <si>
    <t xml:space="preserve">Письменный экзамен</t>
  </si>
  <si>
    <t xml:space="preserve">Баллы за семестр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</si>
</sst>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Oswald"/>
      <family val="0"/>
      <charset val="1"/>
    </font>
    <font>
      <sz val="11"/>
      <color rgb="FFFFFFFF"/>
      <name val="Oswald"/>
      <family val="0"/>
      <charset val="1"/>
    </font>
    <font>
      <sz val="10"/>
      <color rgb="FF000000"/>
      <name val="Oswald"/>
      <family val="0"/>
      <charset val="1"/>
    </font>
    <font>
      <sz val="10"/>
      <color rgb="FFFFFFFF"/>
      <name val="Oswald"/>
      <family val="0"/>
      <charset val="1"/>
    </font>
  </fonts>
  <fills count="14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999999"/>
        <bgColor rgb="FF808080"/>
      </patternFill>
    </fill>
    <fill>
      <patternFill patternType="solid">
        <fgColor rgb="FFFF00FF"/>
        <bgColor rgb="FFFF00FF"/>
      </patternFill>
    </fill>
    <fill>
      <patternFill patternType="solid">
        <fgColor rgb="FFB7B7B7"/>
        <bgColor rgb="FFCCCCCC"/>
      </patternFill>
    </fill>
    <fill>
      <patternFill patternType="solid">
        <fgColor rgb="FF4285F4"/>
        <bgColor rgb="FF46BDC6"/>
      </patternFill>
    </fill>
    <fill>
      <patternFill patternType="solid">
        <fgColor rgb="FFCCCCCC"/>
        <bgColor rgb="FFB7B7B7"/>
      </patternFill>
    </fill>
    <fill>
      <patternFill patternType="solid">
        <fgColor rgb="FF46BDC6"/>
        <bgColor rgb="FF2EC07A"/>
      </patternFill>
    </fill>
    <fill>
      <patternFill patternType="solid">
        <fgColor rgb="FF1155CC"/>
        <bgColor rgb="FF008080"/>
      </patternFill>
    </fill>
    <fill>
      <patternFill patternType="solid">
        <fgColor rgb="FF000000"/>
        <bgColor rgb="FF003300"/>
      </patternFill>
    </fill>
    <fill>
      <patternFill patternType="solid">
        <fgColor rgb="FFFFFF00"/>
        <bgColor rgb="FFD2F12B"/>
      </patternFill>
    </fill>
    <fill>
      <patternFill patternType="solid">
        <fgColor rgb="FFFF9900"/>
        <bgColor rgb="FFFBBC04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90" wrapText="fals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1"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9900"/>
        </patternFill>
      </fill>
    </dxf>
    <dxf>
      <font>
        <color rgb="FFFFFFFF"/>
      </font>
      <fill>
        <patternFill>
          <bgColor rgb="FFFBBC04"/>
        </patternFill>
      </fill>
    </dxf>
    <dxf>
      <font>
        <color rgb="FF000000"/>
      </font>
      <fill>
        <patternFill>
          <bgColor rgb="FFFFFF00"/>
        </patternFill>
      </fill>
    </dxf>
    <dxf>
      <font>
        <color rgb="FFFFFFFF"/>
      </font>
      <fill>
        <patternFill>
          <bgColor rgb="FFC4E222"/>
        </patternFill>
      </fill>
    </dxf>
    <dxf>
      <font>
        <color rgb="FFFFFFFF"/>
      </font>
      <fill>
        <patternFill>
          <bgColor rgb="FF8CE24F"/>
        </patternFill>
      </fill>
    </dxf>
    <dxf>
      <font>
        <color rgb="FFFFFFFF"/>
      </font>
      <fill>
        <patternFill>
          <bgColor rgb="FF1EDB1E"/>
        </patternFill>
      </fill>
    </dxf>
    <dxf>
      <font>
        <color rgb="FFFFFFFF"/>
      </font>
      <fill>
        <patternFill>
          <bgColor rgb="FF2EC07A"/>
        </patternFill>
      </fill>
    </dxf>
    <dxf>
      <font>
        <color rgb="FFFFFFFF"/>
      </font>
      <fill>
        <patternFill>
          <bgColor rgb="FF009B48"/>
        </patternFill>
      </fill>
    </dxf>
    <dxf>
      <font>
        <color rgb="FFFFFFFF"/>
      </font>
      <fill>
        <patternFill>
          <bgColor rgb="FF674EA7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FFFFFF"/>
      </font>
      <fill>
        <patternFill>
          <bgColor rgb="FFFF6D01"/>
        </patternFill>
      </fill>
    </dxf>
    <dxf>
      <font>
        <color rgb="FFFFFFFF"/>
      </font>
      <fill>
        <patternFill>
          <bgColor rgb="FFFBBC04"/>
        </patternFill>
      </fill>
    </dxf>
    <dxf>
      <fill>
        <patternFill>
          <bgColor rgb="FFFFFF00"/>
        </patternFill>
      </fill>
    </dxf>
    <dxf>
      <font>
        <color rgb="FFFFFFFF"/>
      </font>
      <fill>
        <patternFill>
          <bgColor rgb="FFD2F12B"/>
        </patternFill>
      </fill>
    </dxf>
    <dxf>
      <font>
        <color rgb="FFFFFFFF"/>
      </font>
      <fill>
        <patternFill>
          <bgColor rgb="FF8CE24F"/>
        </patternFill>
      </fill>
    </dxf>
    <dxf>
      <font>
        <color rgb="FFFFFFFF"/>
      </font>
      <fill>
        <patternFill>
          <bgColor rgb="FF1EDB1E"/>
        </patternFill>
      </fill>
    </dxf>
    <dxf>
      <font>
        <color rgb="FFFFFFFF"/>
      </font>
      <fill>
        <patternFill>
          <bgColor rgb="FF2EC07A"/>
        </patternFill>
      </fill>
    </dxf>
    <dxf>
      <font>
        <color rgb="FFFFFFFF"/>
      </font>
      <fill>
        <patternFill>
          <bgColor rgb="FF009B48"/>
        </patternFill>
      </fill>
    </dxf>
  </dxfs>
  <colors>
    <indexedColors>
      <rgbColor rgb="FF000000"/>
      <rgbColor rgb="FFFFFFFF"/>
      <rgbColor rgb="FFFF0000"/>
      <rgbColor rgb="FF1EDB1E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B48"/>
      <rgbColor rgb="FFB7B7B7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CC"/>
      <rgbColor rgb="FF000080"/>
      <rgbColor rgb="FFFF00FF"/>
      <rgbColor rgb="FFD2F12B"/>
      <rgbColor rgb="FF00FFFF"/>
      <rgbColor rgb="FF800080"/>
      <rgbColor rgb="FF800000"/>
      <rgbColor rgb="FF008080"/>
      <rgbColor rgb="FF0000FF"/>
      <rgbColor rgb="FF00CCFF"/>
      <rgbColor rgb="FFCCFFFF"/>
      <rgbColor rgb="FF8CE24F"/>
      <rgbColor rgb="FFFFFF99"/>
      <rgbColor rgb="FF99CCFF"/>
      <rgbColor rgb="FFFF99CC"/>
      <rgbColor rgb="FFCC99FF"/>
      <rgbColor rgb="FFFFCC99"/>
      <rgbColor rgb="FF4285F4"/>
      <rgbColor rgb="FF46BDC6"/>
      <rgbColor rgb="FFC4E222"/>
      <rgbColor rgb="FFFBBC04"/>
      <rgbColor rgb="FFFF9900"/>
      <rgbColor rgb="FFFF6D01"/>
      <rgbColor rgb="FF666666"/>
      <rgbColor rgb="FF999999"/>
      <rgbColor rgb="FF003366"/>
      <rgbColor rgb="FF2EC07A"/>
      <rgbColor rgb="FF003300"/>
      <rgbColor rgb="FF333300"/>
      <rgbColor rgb="FF993300"/>
      <rgbColor rgb="FF993366"/>
      <rgbColor rgb="FF674EA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2.91"/>
    <col collapsed="false" customWidth="true" hidden="false" outlineLevel="0" max="2" min="2" style="0" width="17.63"/>
    <col collapsed="false" customWidth="true" hidden="false" outlineLevel="0" max="3" min="3" style="0" width="3.37"/>
    <col collapsed="false" customWidth="true" hidden="false" outlineLevel="0" max="4" min="4" style="0" width="2.91"/>
    <col collapsed="false" customWidth="true" hidden="false" outlineLevel="0" max="5" min="5" style="0" width="49.36"/>
    <col collapsed="false" customWidth="true" hidden="false" outlineLevel="0" max="6" min="6" style="0" width="23.72"/>
    <col collapsed="false" customWidth="true" hidden="false" outlineLevel="0" max="7" min="7" style="0" width="2.72"/>
  </cols>
  <sheetData>
    <row r="1" customFormat="false" ht="15.75" hidden="false" customHeight="true" outlineLevel="0" collapsed="false">
      <c r="A1" s="1"/>
      <c r="B1" s="1"/>
      <c r="C1" s="1"/>
      <c r="D1" s="1"/>
      <c r="E1" s="1"/>
      <c r="F1" s="1"/>
      <c r="G1" s="1"/>
    </row>
    <row r="2" customFormat="false" ht="15.75" hidden="false" customHeight="true" outlineLevel="0" collapsed="false">
      <c r="A2" s="1"/>
      <c r="B2" s="2" t="s">
        <v>0</v>
      </c>
      <c r="C2" s="3" t="n">
        <v>23</v>
      </c>
      <c r="D2" s="1"/>
      <c r="E2" s="4" t="s">
        <v>1</v>
      </c>
      <c r="F2" s="5" t="str">
        <f aca="false">'Служебная 3'!O69</f>
        <v>ПОЛУЧИТЬ ЭТУ ОЦЕНКУ НЕЛЬЗЯ</v>
      </c>
      <c r="G2" s="1"/>
    </row>
    <row r="3" customFormat="false" ht="15.75" hidden="false" customHeight="true" outlineLevel="0" collapsed="false">
      <c r="A3" s="1"/>
      <c r="B3" s="2" t="s">
        <v>2</v>
      </c>
      <c r="C3" s="6" t="n">
        <v>5</v>
      </c>
      <c r="D3" s="1"/>
      <c r="E3" s="4" t="s">
        <v>3</v>
      </c>
      <c r="F3" s="7" t="str">
        <f aca="false">'Служебная 3'!P69</f>
        <v>ПОЛУЧИТЬ ЭТУ ОЦЕНКУ НЕЛЬЗЯ</v>
      </c>
      <c r="G3" s="1"/>
    </row>
    <row r="4" customFormat="false" ht="15.75" hidden="false" customHeight="true" outlineLevel="0" collapsed="false">
      <c r="A4" s="1"/>
      <c r="B4" s="1"/>
      <c r="C4" s="1"/>
      <c r="D4" s="1"/>
      <c r="E4" s="1" t="s">
        <v>4</v>
      </c>
      <c r="F4" s="1"/>
      <c r="G4" s="1"/>
    </row>
    <row r="5" customFormat="false" ht="15.75" hidden="false" customHeight="true" outlineLevel="0" collapsed="false">
      <c r="A5" s="1"/>
      <c r="B5" s="1" t="s">
        <v>5</v>
      </c>
      <c r="C5" s="1"/>
      <c r="D5" s="1"/>
      <c r="E5" s="8" t="s">
        <v>6</v>
      </c>
      <c r="F5" s="7" t="n">
        <f aca="false">'Служебная 3'!O66</f>
        <v>3</v>
      </c>
      <c r="G5" s="1"/>
    </row>
    <row r="6" customFormat="false" ht="15.75" hidden="false" customHeight="true" outlineLevel="0" collapsed="false">
      <c r="A6" s="1"/>
      <c r="B6" s="1" t="s">
        <v>7</v>
      </c>
      <c r="C6" s="1"/>
      <c r="D6" s="1"/>
      <c r="E6" s="8" t="s">
        <v>8</v>
      </c>
      <c r="F6" s="9" t="n">
        <f aca="false">'Служебная 3'!P66</f>
        <v>22</v>
      </c>
      <c r="G6" s="1"/>
    </row>
    <row r="7" customFormat="false" ht="15.75" hidden="false" customHeight="true" outlineLevel="0" collapsed="false">
      <c r="A7" s="1"/>
      <c r="B7" s="1"/>
      <c r="C7" s="1"/>
      <c r="D7" s="1"/>
      <c r="E7" s="1"/>
      <c r="F7" s="1"/>
      <c r="G7" s="1"/>
    </row>
  </sheetData>
  <conditionalFormatting sqref="C3 F3 F5">
    <cfRule type="cellIs" priority="2" operator="equal" aboveAverage="0" equalAverage="0" bottom="0" percent="0" rank="0" text="" dxfId="0">
      <formula>1</formula>
    </cfRule>
    <cfRule type="cellIs" priority="3" operator="equal" aboveAverage="0" equalAverage="0" bottom="0" percent="0" rank="0" text="" dxfId="1">
      <formula>2</formula>
    </cfRule>
    <cfRule type="cellIs" priority="4" operator="equal" aboveAverage="0" equalAverage="0" bottom="0" percent="0" rank="0" text="" dxfId="2">
      <formula>3</formula>
    </cfRule>
    <cfRule type="cellIs" priority="5" operator="equal" aboveAverage="0" equalAverage="0" bottom="0" percent="0" rank="0" text="" dxfId="3">
      <formula>4</formula>
    </cfRule>
    <cfRule type="cellIs" priority="6" operator="equal" aboveAverage="0" equalAverage="0" bottom="0" percent="0" rank="0" text="" dxfId="4">
      <formula>5</formula>
    </cfRule>
    <cfRule type="cellIs" priority="7" operator="equal" aboveAverage="0" equalAverage="0" bottom="0" percent="0" rank="0" text="" dxfId="5">
      <formula>6</formula>
    </cfRule>
    <cfRule type="cellIs" priority="8" operator="equal" aboveAverage="0" equalAverage="0" bottom="0" percent="0" rank="0" text="" dxfId="6">
      <formula>7</formula>
    </cfRule>
    <cfRule type="cellIs" priority="9" operator="equal" aboveAverage="0" equalAverage="0" bottom="0" percent="0" rank="0" text="" dxfId="7">
      <formula>8</formula>
    </cfRule>
    <cfRule type="cellIs" priority="10" operator="equal" aboveAverage="0" equalAverage="0" bottom="0" percent="0" rank="0" text="" dxfId="8">
      <formula>9</formula>
    </cfRule>
    <cfRule type="cellIs" priority="11" operator="equal" aboveAverage="0" equalAverage="0" bottom="0" percent="0" rank="0" text="" dxfId="9">
      <formula>10</formula>
    </cfRule>
  </conditionalFormatting>
  <conditionalFormatting sqref="F2 F6 C2">
    <cfRule type="colorScale" priority="12">
      <colorScale>
        <cfvo type="formula" val="1"/>
        <cfvo type="formula" val="30"/>
        <color rgb="FF02B4FC"/>
        <color rgb="FF5FF6C1"/>
      </colorScale>
    </cfRule>
  </conditionalFormatting>
  <conditionalFormatting sqref="F2:F6">
    <cfRule type="cellIs" priority="13" operator="equal" aboveAverage="0" equalAverage="0" bottom="0" percent="0" rank="0" text="" dxfId="10">
      <formula>"ПОЛУЧИТЬ ЭТУ ОЦЕНКУ НЕЛЬЗЯ"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12.65234375" defaultRowHeight="15.75" zeroHeight="false" outlineLevelRow="0" outlineLevelCol="0"/>
  <cols>
    <col collapsed="false" customWidth="true" hidden="false" outlineLevel="0" max="2" min="1" style="0" width="3.64"/>
    <col collapsed="false" customWidth="true" hidden="false" outlineLevel="0" max="3" min="3" style="0" width="4.72"/>
    <col collapsed="false" customWidth="true" hidden="false" outlineLevel="0" max="13" min="4" style="0" width="4.9"/>
    <col collapsed="false" customWidth="true" hidden="false" outlineLevel="0" max="14" min="14" style="0" width="3.27"/>
  </cols>
  <sheetData>
    <row r="1" customFormat="false" ht="15.75" hidden="false" customHeight="false" outlineLevel="0" collapsed="false">
      <c r="A1" s="10"/>
      <c r="B1" s="10"/>
      <c r="C1" s="10"/>
      <c r="D1" s="11"/>
      <c r="E1" s="11"/>
      <c r="F1" s="11"/>
      <c r="G1" s="11"/>
      <c r="H1" s="11"/>
      <c r="I1" s="11"/>
      <c r="J1" s="11"/>
      <c r="K1" s="11"/>
      <c r="L1" s="11"/>
      <c r="M1" s="11"/>
      <c r="N1" s="10"/>
    </row>
    <row r="2" customFormat="false" ht="15.75" hidden="false" customHeight="false" outlineLevel="0" collapsed="false">
      <c r="A2" s="10"/>
      <c r="B2" s="12"/>
      <c r="C2" s="12"/>
      <c r="D2" s="13" t="s">
        <v>9</v>
      </c>
      <c r="E2" s="13"/>
      <c r="F2" s="13"/>
      <c r="G2" s="13"/>
      <c r="H2" s="13"/>
      <c r="I2" s="13"/>
      <c r="J2" s="13"/>
      <c r="K2" s="13"/>
      <c r="L2" s="13"/>
      <c r="M2" s="13"/>
      <c r="N2" s="10"/>
    </row>
    <row r="3" customFormat="false" ht="15.75" hidden="false" customHeight="false" outlineLevel="0" collapsed="false">
      <c r="A3" s="11"/>
      <c r="B3" s="14"/>
      <c r="C3" s="15"/>
      <c r="D3" s="16" t="n">
        <v>1</v>
      </c>
      <c r="E3" s="16" t="n">
        <v>2</v>
      </c>
      <c r="F3" s="16" t="n">
        <v>3</v>
      </c>
      <c r="G3" s="16" t="n">
        <v>4</v>
      </c>
      <c r="H3" s="16" t="n">
        <v>5</v>
      </c>
      <c r="I3" s="16" t="n">
        <v>6</v>
      </c>
      <c r="J3" s="16" t="n">
        <v>7</v>
      </c>
      <c r="K3" s="16" t="n">
        <v>8</v>
      </c>
      <c r="L3" s="16" t="n">
        <v>9</v>
      </c>
      <c r="M3" s="16" t="n">
        <v>10</v>
      </c>
      <c r="N3" s="10"/>
    </row>
    <row r="4" customFormat="false" ht="15.75" hidden="false" customHeight="false" outlineLevel="0" collapsed="false">
      <c r="A4" s="17"/>
      <c r="B4" s="18" t="s">
        <v>10</v>
      </c>
      <c r="C4" s="16" t="n">
        <v>1</v>
      </c>
      <c r="D4" s="19" t="n">
        <f aca="false">VLOOKUP('Служебная 1'!C4,'Служебная 2'!$A$1:$B$120,2,0)</f>
        <v>1</v>
      </c>
      <c r="E4" s="19" t="n">
        <f aca="false">VLOOKUP('Служебная 1'!D4,'Служебная 2'!$A$1:$B$120,2,0)</f>
        <v>2</v>
      </c>
      <c r="F4" s="19" t="n">
        <f aca="false">VLOOKUP('Служебная 1'!E4,'Служебная 2'!$A$1:$B$120,2,0)</f>
        <v>3</v>
      </c>
      <c r="G4" s="19" t="n">
        <f aca="false">VLOOKUP('Служебная 1'!F4,'Служебная 2'!$A$1:$B$120,2,0)</f>
        <v>3</v>
      </c>
      <c r="H4" s="19" t="n">
        <f aca="false">VLOOKUP('Служебная 1'!G4,'Служебная 2'!$A$1:$B$120,2,0)</f>
        <v>4</v>
      </c>
      <c r="I4" s="19" t="n">
        <f aca="false">VLOOKUP('Служебная 1'!H4,'Служебная 2'!$A$1:$B$120,2,0)</f>
        <v>4</v>
      </c>
      <c r="J4" s="19" t="n">
        <f aca="false">VLOOKUP('Служебная 1'!I4,'Служебная 2'!$A$1:$B$120,2,0)</f>
        <v>4</v>
      </c>
      <c r="K4" s="19" t="n">
        <f aca="false">VLOOKUP('Служебная 1'!J4,'Служебная 2'!$A$1:$B$120,2,0)</f>
        <v>5</v>
      </c>
      <c r="L4" s="19" t="n">
        <f aca="false">VLOOKUP('Служебная 1'!K4,'Служебная 2'!$A$1:$B$120,2,0)</f>
        <v>6</v>
      </c>
      <c r="M4" s="19" t="n">
        <f aca="false">VLOOKUP('Служебная 1'!L4,'Служебная 2'!$A$1:$B$120,2,0)</f>
        <v>6</v>
      </c>
      <c r="N4" s="11"/>
    </row>
    <row r="5" customFormat="false" ht="15.75" hidden="false" customHeight="false" outlineLevel="0" collapsed="false">
      <c r="A5" s="17"/>
      <c r="B5" s="18"/>
      <c r="C5" s="16" t="n">
        <v>2</v>
      </c>
      <c r="D5" s="19" t="n">
        <f aca="false">VLOOKUP('Служебная 1'!C5,'Служебная 2'!$A$1:$B$120,2,0)</f>
        <v>1</v>
      </c>
      <c r="E5" s="19" t="n">
        <f aca="false">VLOOKUP('Служебная 1'!D5,'Служебная 2'!$A$1:$B$120,2,0)</f>
        <v>2</v>
      </c>
      <c r="F5" s="19" t="n">
        <f aca="false">VLOOKUP('Служебная 1'!E5,'Служебная 2'!$A$1:$B$120,2,0)</f>
        <v>3</v>
      </c>
      <c r="G5" s="19" t="n">
        <f aca="false">VLOOKUP('Служебная 1'!F5,'Служебная 2'!$A$1:$B$120,2,0)</f>
        <v>3</v>
      </c>
      <c r="H5" s="19" t="n">
        <f aca="false">VLOOKUP('Служебная 1'!G5,'Служебная 2'!$A$1:$B$120,2,0)</f>
        <v>4</v>
      </c>
      <c r="I5" s="19" t="n">
        <f aca="false">VLOOKUP('Служебная 1'!H5,'Служебная 2'!$A$1:$B$120,2,0)</f>
        <v>4</v>
      </c>
      <c r="J5" s="19" t="n">
        <f aca="false">VLOOKUP('Служебная 1'!I5,'Служебная 2'!$A$1:$B$120,2,0)</f>
        <v>5</v>
      </c>
      <c r="K5" s="19" t="n">
        <f aca="false">VLOOKUP('Служебная 1'!J5,'Служебная 2'!$A$1:$B$120,2,0)</f>
        <v>5</v>
      </c>
      <c r="L5" s="19" t="n">
        <f aca="false">VLOOKUP('Служебная 1'!K5,'Служебная 2'!$A$1:$B$120,2,0)</f>
        <v>6</v>
      </c>
      <c r="M5" s="19" t="n">
        <f aca="false">VLOOKUP('Служебная 1'!L5,'Служебная 2'!$A$1:$B$120,2,0)</f>
        <v>7</v>
      </c>
      <c r="N5" s="11"/>
    </row>
    <row r="6" customFormat="false" ht="15.75" hidden="false" customHeight="false" outlineLevel="0" collapsed="false">
      <c r="A6" s="17"/>
      <c r="B6" s="18"/>
      <c r="C6" s="16" t="n">
        <v>3</v>
      </c>
      <c r="D6" s="19" t="n">
        <f aca="false">VLOOKUP('Служебная 1'!C6,'Служебная 2'!$A$1:$B$120,2,0)</f>
        <v>1</v>
      </c>
      <c r="E6" s="19" t="n">
        <f aca="false">VLOOKUP('Служебная 1'!D6,'Служебная 2'!$A$1:$B$120,2,0)</f>
        <v>2</v>
      </c>
      <c r="F6" s="19" t="n">
        <f aca="false">VLOOKUP('Служебная 1'!E6,'Служебная 2'!$A$1:$B$120,2,0)</f>
        <v>3</v>
      </c>
      <c r="G6" s="19" t="n">
        <f aca="false">VLOOKUP('Служебная 1'!F6,'Служебная 2'!$A$1:$B$120,2,0)</f>
        <v>3</v>
      </c>
      <c r="H6" s="19" t="n">
        <f aca="false">VLOOKUP('Служебная 1'!G6,'Служебная 2'!$A$1:$B$120,2,0)</f>
        <v>4</v>
      </c>
      <c r="I6" s="19" t="n">
        <f aca="false">VLOOKUP('Служебная 1'!H6,'Служебная 2'!$A$1:$B$120,2,0)</f>
        <v>4</v>
      </c>
      <c r="J6" s="19" t="n">
        <f aca="false">VLOOKUP('Служебная 1'!I6,'Служебная 2'!$A$1:$B$120,2,0)</f>
        <v>5</v>
      </c>
      <c r="K6" s="19" t="n">
        <f aca="false">VLOOKUP('Служебная 1'!J6,'Служебная 2'!$A$1:$B$120,2,0)</f>
        <v>5</v>
      </c>
      <c r="L6" s="19" t="n">
        <f aca="false">VLOOKUP('Служебная 1'!K6,'Служебная 2'!$A$1:$B$120,2,0)</f>
        <v>6</v>
      </c>
      <c r="M6" s="19" t="n">
        <f aca="false">VLOOKUP('Служебная 1'!L6,'Служебная 2'!$A$1:$B$120,2,0)</f>
        <v>7</v>
      </c>
      <c r="N6" s="11"/>
    </row>
    <row r="7" customFormat="false" ht="15.75" hidden="false" customHeight="false" outlineLevel="0" collapsed="false">
      <c r="A7" s="17"/>
      <c r="B7" s="18"/>
      <c r="C7" s="16" t="n">
        <v>4</v>
      </c>
      <c r="D7" s="19" t="n">
        <f aca="false">VLOOKUP('Служебная 1'!C7,'Служебная 2'!$A$1:$B$120,2,0)</f>
        <v>1</v>
      </c>
      <c r="E7" s="19" t="n">
        <f aca="false">VLOOKUP('Служебная 1'!D7,'Служебная 2'!$A$1:$B$120,2,0)</f>
        <v>2</v>
      </c>
      <c r="F7" s="19" t="n">
        <f aca="false">VLOOKUP('Служебная 1'!E7,'Служебная 2'!$A$1:$B$120,2,0)</f>
        <v>3</v>
      </c>
      <c r="G7" s="19" t="n">
        <f aca="false">VLOOKUP('Служебная 1'!F7,'Служебная 2'!$A$1:$B$120,2,0)</f>
        <v>3</v>
      </c>
      <c r="H7" s="19" t="n">
        <f aca="false">VLOOKUP('Служебная 1'!G7,'Служебная 2'!$A$1:$B$120,2,0)</f>
        <v>4</v>
      </c>
      <c r="I7" s="19" t="n">
        <f aca="false">VLOOKUP('Служебная 1'!H7,'Служебная 2'!$A$1:$B$120,2,0)</f>
        <v>4</v>
      </c>
      <c r="J7" s="19" t="n">
        <f aca="false">VLOOKUP('Служебная 1'!I7,'Служебная 2'!$A$1:$B$120,2,0)</f>
        <v>5</v>
      </c>
      <c r="K7" s="19" t="n">
        <f aca="false">VLOOKUP('Служебная 1'!J7,'Служебная 2'!$A$1:$B$120,2,0)</f>
        <v>5</v>
      </c>
      <c r="L7" s="19" t="n">
        <f aca="false">VLOOKUP('Служебная 1'!K7,'Служебная 2'!$A$1:$B$120,2,0)</f>
        <v>6</v>
      </c>
      <c r="M7" s="19" t="n">
        <f aca="false">VLOOKUP('Служебная 1'!L7,'Служебная 2'!$A$1:$B$120,2,0)</f>
        <v>7</v>
      </c>
      <c r="N7" s="11"/>
    </row>
    <row r="8" customFormat="false" ht="15.75" hidden="false" customHeight="false" outlineLevel="0" collapsed="false">
      <c r="A8" s="17"/>
      <c r="B8" s="18"/>
      <c r="C8" s="16" t="n">
        <v>5</v>
      </c>
      <c r="D8" s="19" t="n">
        <f aca="false">VLOOKUP('Служебная 1'!C8,'Служебная 2'!$A$1:$B$120,2,0)</f>
        <v>1</v>
      </c>
      <c r="E8" s="19" t="n">
        <f aca="false">VLOOKUP('Служебная 1'!D8,'Служебная 2'!$A$1:$B$120,2,0)</f>
        <v>2</v>
      </c>
      <c r="F8" s="19" t="n">
        <f aca="false">VLOOKUP('Служебная 1'!E8,'Служебная 2'!$A$1:$B$120,2,0)</f>
        <v>3</v>
      </c>
      <c r="G8" s="19" t="n">
        <f aca="false">VLOOKUP('Служебная 1'!F8,'Служебная 2'!$A$1:$B$120,2,0)</f>
        <v>3</v>
      </c>
      <c r="H8" s="19" t="n">
        <f aca="false">VLOOKUP('Служебная 1'!G8,'Служебная 2'!$A$1:$B$120,2,0)</f>
        <v>4</v>
      </c>
      <c r="I8" s="19" t="n">
        <f aca="false">VLOOKUP('Служебная 1'!H8,'Служебная 2'!$A$1:$B$120,2,0)</f>
        <v>4</v>
      </c>
      <c r="J8" s="19" t="n">
        <f aca="false">VLOOKUP('Служебная 1'!I8,'Служебная 2'!$A$1:$B$120,2,0)</f>
        <v>5</v>
      </c>
      <c r="K8" s="19" t="n">
        <f aca="false">VLOOKUP('Служебная 1'!J8,'Служебная 2'!$A$1:$B$120,2,0)</f>
        <v>6</v>
      </c>
      <c r="L8" s="19" t="n">
        <f aca="false">VLOOKUP('Служебная 1'!K8,'Служебная 2'!$A$1:$B$120,2,0)</f>
        <v>6</v>
      </c>
      <c r="M8" s="19" t="n">
        <f aca="false">VLOOKUP('Служебная 1'!L8,'Служебная 2'!$A$1:$B$120,2,0)</f>
        <v>7</v>
      </c>
      <c r="N8" s="11"/>
    </row>
    <row r="9" customFormat="false" ht="15.75" hidden="false" customHeight="false" outlineLevel="0" collapsed="false">
      <c r="A9" s="17"/>
      <c r="B9" s="18"/>
      <c r="C9" s="16" t="n">
        <v>6</v>
      </c>
      <c r="D9" s="19" t="n">
        <f aca="false">VLOOKUP('Служебная 1'!C9,'Служебная 2'!$A$1:$B$120,2,0)</f>
        <v>1</v>
      </c>
      <c r="E9" s="19" t="n">
        <f aca="false">VLOOKUP('Служебная 1'!D9,'Служебная 2'!$A$1:$B$120,2,0)</f>
        <v>2</v>
      </c>
      <c r="F9" s="19" t="n">
        <f aca="false">VLOOKUP('Служебная 1'!E9,'Служебная 2'!$A$1:$B$120,2,0)</f>
        <v>3</v>
      </c>
      <c r="G9" s="19" t="n">
        <f aca="false">VLOOKUP('Служебная 1'!F9,'Служебная 2'!$A$1:$B$120,2,0)</f>
        <v>3</v>
      </c>
      <c r="H9" s="19" t="n">
        <f aca="false">VLOOKUP('Служебная 1'!G9,'Служебная 2'!$A$1:$B$120,2,0)</f>
        <v>4</v>
      </c>
      <c r="I9" s="19" t="n">
        <f aca="false">VLOOKUP('Служебная 1'!H9,'Служебная 2'!$A$1:$B$120,2,0)</f>
        <v>4</v>
      </c>
      <c r="J9" s="19" t="n">
        <f aca="false">VLOOKUP('Служебная 1'!I9,'Служебная 2'!$A$1:$B$120,2,0)</f>
        <v>5</v>
      </c>
      <c r="K9" s="19" t="n">
        <f aca="false">VLOOKUP('Служебная 1'!J9,'Служебная 2'!$A$1:$B$120,2,0)</f>
        <v>6</v>
      </c>
      <c r="L9" s="19" t="n">
        <f aca="false">VLOOKUP('Служебная 1'!K9,'Служебная 2'!$A$1:$B$120,2,0)</f>
        <v>6</v>
      </c>
      <c r="M9" s="19" t="n">
        <f aca="false">VLOOKUP('Служебная 1'!L9,'Служебная 2'!$A$1:$B$120,2,0)</f>
        <v>7</v>
      </c>
      <c r="N9" s="11"/>
    </row>
    <row r="10" customFormat="false" ht="15.75" hidden="false" customHeight="false" outlineLevel="0" collapsed="false">
      <c r="A10" s="17"/>
      <c r="B10" s="18"/>
      <c r="C10" s="16" t="n">
        <v>7</v>
      </c>
      <c r="D10" s="19" t="n">
        <f aca="false">VLOOKUP('Служебная 1'!C10,'Служебная 2'!$A$1:$B$120,2,0)</f>
        <v>1</v>
      </c>
      <c r="E10" s="19" t="n">
        <f aca="false">VLOOKUP('Служебная 1'!D10,'Служебная 2'!$A$1:$B$120,2,0)</f>
        <v>2</v>
      </c>
      <c r="F10" s="19" t="n">
        <f aca="false">VLOOKUP('Служебная 1'!E10,'Служебная 2'!$A$1:$B$120,2,0)</f>
        <v>3</v>
      </c>
      <c r="G10" s="19" t="n">
        <f aca="false">VLOOKUP('Служебная 1'!F10,'Служебная 2'!$A$1:$B$120,2,0)</f>
        <v>4</v>
      </c>
      <c r="H10" s="19" t="n">
        <f aca="false">VLOOKUP('Служебная 1'!G10,'Служебная 2'!$A$1:$B$120,2,0)</f>
        <v>4</v>
      </c>
      <c r="I10" s="19" t="n">
        <f aca="false">VLOOKUP('Служебная 1'!H10,'Служебная 2'!$A$1:$B$120,2,0)</f>
        <v>4</v>
      </c>
      <c r="J10" s="19" t="n">
        <f aca="false">VLOOKUP('Служебная 1'!I10,'Служебная 2'!$A$1:$B$120,2,0)</f>
        <v>5</v>
      </c>
      <c r="K10" s="19" t="n">
        <f aca="false">VLOOKUP('Служебная 1'!J10,'Служебная 2'!$A$1:$B$120,2,0)</f>
        <v>6</v>
      </c>
      <c r="L10" s="19" t="n">
        <f aca="false">VLOOKUP('Служебная 1'!K10,'Служебная 2'!$A$1:$B$120,2,0)</f>
        <v>6</v>
      </c>
      <c r="M10" s="19" t="n">
        <f aca="false">VLOOKUP('Служебная 1'!L10,'Служебная 2'!$A$1:$B$120,2,0)</f>
        <v>7</v>
      </c>
      <c r="N10" s="11"/>
    </row>
    <row r="11" customFormat="false" ht="15.75" hidden="false" customHeight="false" outlineLevel="0" collapsed="false">
      <c r="A11" s="17"/>
      <c r="B11" s="18"/>
      <c r="C11" s="16" t="n">
        <v>8</v>
      </c>
      <c r="D11" s="19" t="n">
        <f aca="false">VLOOKUP('Служебная 1'!C11,'Служебная 2'!$A$1:$B$120,2,0)</f>
        <v>1</v>
      </c>
      <c r="E11" s="19" t="n">
        <f aca="false">VLOOKUP('Служебная 1'!D11,'Служебная 2'!$A$1:$B$120,2,0)</f>
        <v>2</v>
      </c>
      <c r="F11" s="19" t="n">
        <f aca="false">VLOOKUP('Служебная 1'!E11,'Служебная 2'!$A$1:$B$120,2,0)</f>
        <v>3</v>
      </c>
      <c r="G11" s="19" t="n">
        <f aca="false">VLOOKUP('Служебная 1'!F11,'Служебная 2'!$A$1:$B$120,2,0)</f>
        <v>4</v>
      </c>
      <c r="H11" s="19" t="n">
        <f aca="false">VLOOKUP('Служебная 1'!G11,'Служебная 2'!$A$1:$B$120,2,0)</f>
        <v>4</v>
      </c>
      <c r="I11" s="19" t="n">
        <f aca="false">VLOOKUP('Служебная 1'!H11,'Служебная 2'!$A$1:$B$120,2,0)</f>
        <v>5</v>
      </c>
      <c r="J11" s="19" t="n">
        <f aca="false">VLOOKUP('Служебная 1'!I11,'Служебная 2'!$A$1:$B$120,2,0)</f>
        <v>5</v>
      </c>
      <c r="K11" s="19" t="n">
        <f aca="false">VLOOKUP('Служебная 1'!J11,'Служебная 2'!$A$1:$B$120,2,0)</f>
        <v>6</v>
      </c>
      <c r="L11" s="19" t="n">
        <f aca="false">VLOOKUP('Служебная 1'!K11,'Служебная 2'!$A$1:$B$120,2,0)</f>
        <v>7</v>
      </c>
      <c r="M11" s="19" t="n">
        <f aca="false">VLOOKUP('Служебная 1'!L11,'Служебная 2'!$A$1:$B$120,2,0)</f>
        <v>7</v>
      </c>
      <c r="N11" s="11"/>
    </row>
    <row r="12" customFormat="false" ht="15.75" hidden="false" customHeight="false" outlineLevel="0" collapsed="false">
      <c r="A12" s="17"/>
      <c r="B12" s="18"/>
      <c r="C12" s="16" t="n">
        <v>9</v>
      </c>
      <c r="D12" s="19" t="n">
        <f aca="false">VLOOKUP('Служебная 1'!C12,'Служебная 2'!$A$1:$B$120,2,0)</f>
        <v>1</v>
      </c>
      <c r="E12" s="19" t="n">
        <f aca="false">VLOOKUP('Служебная 1'!D12,'Служебная 2'!$A$1:$B$120,2,0)</f>
        <v>2</v>
      </c>
      <c r="F12" s="19" t="n">
        <f aca="false">VLOOKUP('Служебная 1'!E12,'Служебная 2'!$A$1:$B$120,2,0)</f>
        <v>3</v>
      </c>
      <c r="G12" s="19" t="n">
        <f aca="false">VLOOKUP('Служебная 1'!F12,'Служебная 2'!$A$1:$B$120,2,0)</f>
        <v>4</v>
      </c>
      <c r="H12" s="19" t="n">
        <f aca="false">VLOOKUP('Служебная 1'!G12,'Служебная 2'!$A$1:$B$120,2,0)</f>
        <v>4</v>
      </c>
      <c r="I12" s="19" t="n">
        <f aca="false">VLOOKUP('Служебная 1'!H12,'Служебная 2'!$A$1:$B$120,2,0)</f>
        <v>5</v>
      </c>
      <c r="J12" s="19" t="n">
        <f aca="false">VLOOKUP('Служебная 1'!I12,'Служебная 2'!$A$1:$B$120,2,0)</f>
        <v>5</v>
      </c>
      <c r="K12" s="19" t="n">
        <f aca="false">VLOOKUP('Служебная 1'!J12,'Служебная 2'!$A$1:$B$120,2,0)</f>
        <v>6</v>
      </c>
      <c r="L12" s="19" t="n">
        <f aca="false">VLOOKUP('Служебная 1'!K12,'Служебная 2'!$A$1:$B$120,2,0)</f>
        <v>7</v>
      </c>
      <c r="M12" s="19" t="n">
        <f aca="false">VLOOKUP('Служебная 1'!L12,'Служебная 2'!$A$1:$B$120,2,0)</f>
        <v>7</v>
      </c>
      <c r="N12" s="11"/>
    </row>
    <row r="13" customFormat="false" ht="15.75" hidden="false" customHeight="false" outlineLevel="0" collapsed="false">
      <c r="A13" s="17"/>
      <c r="B13" s="18"/>
      <c r="C13" s="16" t="n">
        <v>10</v>
      </c>
      <c r="D13" s="19" t="n">
        <f aca="false">VLOOKUP('Служебная 1'!C13,'Служебная 2'!$A$1:$B$120,2,0)</f>
        <v>1</v>
      </c>
      <c r="E13" s="19" t="n">
        <f aca="false">VLOOKUP('Служебная 1'!D13,'Служебная 2'!$A$1:$B$120,2,0)</f>
        <v>2</v>
      </c>
      <c r="F13" s="19" t="n">
        <f aca="false">VLOOKUP('Служебная 1'!E13,'Служебная 2'!$A$1:$B$120,2,0)</f>
        <v>3</v>
      </c>
      <c r="G13" s="19" t="n">
        <f aca="false">VLOOKUP('Служебная 1'!F13,'Служебная 2'!$A$1:$B$120,2,0)</f>
        <v>4</v>
      </c>
      <c r="H13" s="19" t="n">
        <f aca="false">VLOOKUP('Служебная 1'!G13,'Служебная 2'!$A$1:$B$120,2,0)</f>
        <v>4</v>
      </c>
      <c r="I13" s="19" t="n">
        <f aca="false">VLOOKUP('Служебная 1'!H13,'Служебная 2'!$A$1:$B$120,2,0)</f>
        <v>5</v>
      </c>
      <c r="J13" s="19" t="n">
        <f aca="false">VLOOKUP('Служебная 1'!I13,'Служебная 2'!$A$1:$B$120,2,0)</f>
        <v>5</v>
      </c>
      <c r="K13" s="19" t="n">
        <f aca="false">VLOOKUP('Служебная 1'!J13,'Служебная 2'!$A$1:$B$120,2,0)</f>
        <v>6</v>
      </c>
      <c r="L13" s="19" t="n">
        <f aca="false">VLOOKUP('Служебная 1'!K13,'Служебная 2'!$A$1:$B$120,2,0)</f>
        <v>7</v>
      </c>
      <c r="M13" s="19" t="n">
        <f aca="false">VLOOKUP('Служебная 1'!L13,'Служебная 2'!$A$1:$B$120,2,0)</f>
        <v>7</v>
      </c>
      <c r="N13" s="11"/>
    </row>
    <row r="14" customFormat="false" ht="15.75" hidden="false" customHeight="false" outlineLevel="0" collapsed="false">
      <c r="A14" s="17"/>
      <c r="B14" s="18"/>
      <c r="C14" s="16" t="n">
        <v>11</v>
      </c>
      <c r="D14" s="19" t="n">
        <f aca="false">VLOOKUP('Служебная 1'!C14,'Служебная 2'!$A$1:$B$120,2,0)</f>
        <v>1</v>
      </c>
      <c r="E14" s="19" t="n">
        <f aca="false">VLOOKUP('Служебная 1'!D14,'Служебная 2'!$A$1:$B$120,2,0)</f>
        <v>2</v>
      </c>
      <c r="F14" s="19" t="n">
        <f aca="false">VLOOKUP('Служебная 1'!E14,'Служебная 2'!$A$1:$B$120,2,0)</f>
        <v>3</v>
      </c>
      <c r="G14" s="19" t="n">
        <f aca="false">VLOOKUP('Служебная 1'!F14,'Служебная 2'!$A$1:$B$120,2,0)</f>
        <v>4</v>
      </c>
      <c r="H14" s="19" t="n">
        <f aca="false">VLOOKUP('Служебная 1'!G14,'Служебная 2'!$A$1:$B$120,2,0)</f>
        <v>4</v>
      </c>
      <c r="I14" s="19" t="n">
        <f aca="false">VLOOKUP('Служебная 1'!H14,'Служебная 2'!$A$1:$B$120,2,0)</f>
        <v>5</v>
      </c>
      <c r="J14" s="19" t="n">
        <f aca="false">VLOOKUP('Служебная 1'!I14,'Служебная 2'!$A$1:$B$120,2,0)</f>
        <v>6</v>
      </c>
      <c r="K14" s="19" t="n">
        <f aca="false">VLOOKUP('Служебная 1'!J14,'Служебная 2'!$A$1:$B$120,2,0)</f>
        <v>6</v>
      </c>
      <c r="L14" s="19" t="n">
        <f aca="false">VLOOKUP('Служебная 1'!K14,'Служебная 2'!$A$1:$B$120,2,0)</f>
        <v>7</v>
      </c>
      <c r="M14" s="19" t="n">
        <f aca="false">VLOOKUP('Служебная 1'!L14,'Служебная 2'!$A$1:$B$120,2,0)</f>
        <v>8</v>
      </c>
      <c r="N14" s="11"/>
    </row>
    <row r="15" customFormat="false" ht="15.75" hidden="false" customHeight="false" outlineLevel="0" collapsed="false">
      <c r="A15" s="17"/>
      <c r="B15" s="18"/>
      <c r="C15" s="16" t="n">
        <v>12</v>
      </c>
      <c r="D15" s="19" t="n">
        <f aca="false">VLOOKUP('Служебная 1'!C15,'Служебная 2'!$A$1:$B$120,2,0)</f>
        <v>1</v>
      </c>
      <c r="E15" s="19" t="n">
        <f aca="false">VLOOKUP('Служебная 1'!D15,'Служебная 2'!$A$1:$B$120,2,0)</f>
        <v>2</v>
      </c>
      <c r="F15" s="19" t="n">
        <f aca="false">VLOOKUP('Служебная 1'!E15,'Служебная 2'!$A$1:$B$120,2,0)</f>
        <v>3</v>
      </c>
      <c r="G15" s="19" t="n">
        <f aca="false">VLOOKUP('Служебная 1'!F15,'Служебная 2'!$A$1:$B$120,2,0)</f>
        <v>4</v>
      </c>
      <c r="H15" s="19" t="n">
        <f aca="false">VLOOKUP('Служебная 1'!G15,'Служебная 2'!$A$1:$B$120,2,0)</f>
        <v>4</v>
      </c>
      <c r="I15" s="19" t="n">
        <f aca="false">VLOOKUP('Служебная 1'!H15,'Служебная 2'!$A$1:$B$120,2,0)</f>
        <v>5</v>
      </c>
      <c r="J15" s="19" t="n">
        <f aca="false">VLOOKUP('Служебная 1'!I15,'Служебная 2'!$A$1:$B$120,2,0)</f>
        <v>6</v>
      </c>
      <c r="K15" s="19" t="n">
        <f aca="false">VLOOKUP('Служебная 1'!J15,'Служебная 2'!$A$1:$B$120,2,0)</f>
        <v>6</v>
      </c>
      <c r="L15" s="19" t="n">
        <f aca="false">VLOOKUP('Служебная 1'!K15,'Служебная 2'!$A$1:$B$120,2,0)</f>
        <v>7</v>
      </c>
      <c r="M15" s="19" t="n">
        <f aca="false">VLOOKUP('Служебная 1'!L15,'Служебная 2'!$A$1:$B$120,2,0)</f>
        <v>8</v>
      </c>
      <c r="N15" s="11"/>
    </row>
    <row r="16" customFormat="false" ht="15.75" hidden="false" customHeight="false" outlineLevel="0" collapsed="false">
      <c r="A16" s="17"/>
      <c r="B16" s="18"/>
      <c r="C16" s="16" t="n">
        <v>13</v>
      </c>
      <c r="D16" s="19" t="n">
        <f aca="false">VLOOKUP('Служебная 1'!C16,'Служебная 2'!$A$1:$B$120,2,0)</f>
        <v>1</v>
      </c>
      <c r="E16" s="19" t="n">
        <f aca="false">VLOOKUP('Служебная 1'!D16,'Служебная 2'!$A$1:$B$120,2,0)</f>
        <v>2</v>
      </c>
      <c r="F16" s="19" t="n">
        <f aca="false">VLOOKUP('Служебная 1'!E16,'Служебная 2'!$A$1:$B$120,2,0)</f>
        <v>4</v>
      </c>
      <c r="G16" s="19" t="n">
        <f aca="false">VLOOKUP('Служебная 1'!F16,'Служебная 2'!$A$1:$B$120,2,0)</f>
        <v>4</v>
      </c>
      <c r="H16" s="19" t="n">
        <f aca="false">VLOOKUP('Служебная 1'!G16,'Служебная 2'!$A$1:$B$120,2,0)</f>
        <v>4</v>
      </c>
      <c r="I16" s="19" t="n">
        <f aca="false">VLOOKUP('Служебная 1'!H16,'Служебная 2'!$A$1:$B$120,2,0)</f>
        <v>5</v>
      </c>
      <c r="J16" s="19" t="n">
        <f aca="false">VLOOKUP('Служебная 1'!I16,'Служебная 2'!$A$1:$B$120,2,0)</f>
        <v>6</v>
      </c>
      <c r="K16" s="19" t="n">
        <f aca="false">VLOOKUP('Служебная 1'!J16,'Служебная 2'!$A$1:$B$120,2,0)</f>
        <v>6</v>
      </c>
      <c r="L16" s="19" t="n">
        <f aca="false">VLOOKUP('Служебная 1'!K16,'Служебная 2'!$A$1:$B$120,2,0)</f>
        <v>7</v>
      </c>
      <c r="M16" s="19" t="n">
        <f aca="false">VLOOKUP('Служебная 1'!L16,'Служебная 2'!$A$1:$B$120,2,0)</f>
        <v>8</v>
      </c>
      <c r="N16" s="11"/>
    </row>
    <row r="17" customFormat="false" ht="15.75" hidden="false" customHeight="false" outlineLevel="0" collapsed="false">
      <c r="A17" s="17"/>
      <c r="B17" s="18"/>
      <c r="C17" s="16" t="n">
        <v>14</v>
      </c>
      <c r="D17" s="19" t="n">
        <f aca="false">VLOOKUP('Служебная 1'!C17,'Служебная 2'!$A$1:$B$120,2,0)</f>
        <v>1</v>
      </c>
      <c r="E17" s="19" t="n">
        <f aca="false">VLOOKUP('Служебная 1'!D17,'Служебная 2'!$A$1:$B$120,2,0)</f>
        <v>2</v>
      </c>
      <c r="F17" s="19" t="n">
        <f aca="false">VLOOKUP('Служебная 1'!E17,'Служебная 2'!$A$1:$B$120,2,0)</f>
        <v>4</v>
      </c>
      <c r="G17" s="19" t="n">
        <f aca="false">VLOOKUP('Служебная 1'!F17,'Служебная 2'!$A$1:$B$120,2,0)</f>
        <v>4</v>
      </c>
      <c r="H17" s="19" t="n">
        <f aca="false">VLOOKUP('Служебная 1'!G17,'Служебная 2'!$A$1:$B$120,2,0)</f>
        <v>5</v>
      </c>
      <c r="I17" s="19" t="n">
        <f aca="false">VLOOKUP('Служебная 1'!H17,'Служебная 2'!$A$1:$B$120,2,0)</f>
        <v>5</v>
      </c>
      <c r="J17" s="19" t="n">
        <f aca="false">VLOOKUP('Служебная 1'!I17,'Служебная 2'!$A$1:$B$120,2,0)</f>
        <v>6</v>
      </c>
      <c r="K17" s="19" t="n">
        <f aca="false">VLOOKUP('Служебная 1'!J17,'Служебная 2'!$A$1:$B$120,2,0)</f>
        <v>7</v>
      </c>
      <c r="L17" s="19" t="n">
        <f aca="false">VLOOKUP('Служебная 1'!K17,'Служебная 2'!$A$1:$B$120,2,0)</f>
        <v>7</v>
      </c>
      <c r="M17" s="19" t="n">
        <f aca="false">VLOOKUP('Служебная 1'!L17,'Служебная 2'!$A$1:$B$120,2,0)</f>
        <v>8</v>
      </c>
      <c r="N17" s="11"/>
    </row>
    <row r="18" customFormat="false" ht="15.75" hidden="false" customHeight="false" outlineLevel="0" collapsed="false">
      <c r="A18" s="17"/>
      <c r="B18" s="18"/>
      <c r="C18" s="16" t="n">
        <v>15</v>
      </c>
      <c r="D18" s="19" t="n">
        <f aca="false">VLOOKUP('Служебная 1'!C18,'Служебная 2'!$A$1:$B$120,2,0)</f>
        <v>1</v>
      </c>
      <c r="E18" s="19" t="n">
        <f aca="false">VLOOKUP('Служебная 1'!D18,'Служебная 2'!$A$1:$B$120,2,0)</f>
        <v>2</v>
      </c>
      <c r="F18" s="19" t="n">
        <f aca="false">VLOOKUP('Служебная 1'!E18,'Служебная 2'!$A$1:$B$120,2,0)</f>
        <v>4</v>
      </c>
      <c r="G18" s="19" t="n">
        <f aca="false">VLOOKUP('Служебная 1'!F18,'Служебная 2'!$A$1:$B$120,2,0)</f>
        <v>4</v>
      </c>
      <c r="H18" s="19" t="n">
        <f aca="false">VLOOKUP('Служебная 1'!G18,'Служебная 2'!$A$1:$B$120,2,0)</f>
        <v>5</v>
      </c>
      <c r="I18" s="19" t="n">
        <f aca="false">VLOOKUP('Служебная 1'!H18,'Служебная 2'!$A$1:$B$120,2,0)</f>
        <v>5</v>
      </c>
      <c r="J18" s="19" t="n">
        <f aca="false">VLOOKUP('Служебная 1'!I18,'Служебная 2'!$A$1:$B$120,2,0)</f>
        <v>6</v>
      </c>
      <c r="K18" s="19" t="n">
        <f aca="false">VLOOKUP('Служебная 1'!J18,'Служебная 2'!$A$1:$B$120,2,0)</f>
        <v>7</v>
      </c>
      <c r="L18" s="19" t="n">
        <f aca="false">VLOOKUP('Служебная 1'!K18,'Служебная 2'!$A$1:$B$120,2,0)</f>
        <v>7</v>
      </c>
      <c r="M18" s="19" t="n">
        <f aca="false">VLOOKUP('Служебная 1'!L18,'Служебная 2'!$A$1:$B$120,2,0)</f>
        <v>8</v>
      </c>
      <c r="N18" s="11"/>
    </row>
    <row r="19" customFormat="false" ht="15.75" hidden="false" customHeight="false" outlineLevel="0" collapsed="false">
      <c r="A19" s="17"/>
      <c r="B19" s="18"/>
      <c r="C19" s="16" t="n">
        <v>16</v>
      </c>
      <c r="D19" s="19" t="n">
        <f aca="false">VLOOKUP('Служебная 1'!C19,'Служебная 2'!$A$1:$B$120,2,0)</f>
        <v>1</v>
      </c>
      <c r="E19" s="19" t="n">
        <f aca="false">VLOOKUP('Служебная 1'!D19,'Служебная 2'!$A$1:$B$120,2,0)</f>
        <v>2</v>
      </c>
      <c r="F19" s="19" t="n">
        <f aca="false">VLOOKUP('Служебная 1'!E19,'Служебная 2'!$A$1:$B$120,2,0)</f>
        <v>4</v>
      </c>
      <c r="G19" s="19" t="n">
        <f aca="false">VLOOKUP('Служебная 1'!F19,'Служебная 2'!$A$1:$B$120,2,0)</f>
        <v>4</v>
      </c>
      <c r="H19" s="19" t="n">
        <f aca="false">VLOOKUP('Служебная 1'!G19,'Служебная 2'!$A$1:$B$120,2,0)</f>
        <v>5</v>
      </c>
      <c r="I19" s="19" t="n">
        <f aca="false">VLOOKUP('Служебная 1'!H19,'Служебная 2'!$A$1:$B$120,2,0)</f>
        <v>5</v>
      </c>
      <c r="J19" s="19" t="n">
        <f aca="false">VLOOKUP('Служебная 1'!I19,'Служебная 2'!$A$1:$B$120,2,0)</f>
        <v>6</v>
      </c>
      <c r="K19" s="19" t="n">
        <f aca="false">VLOOKUP('Служебная 1'!J19,'Служебная 2'!$A$1:$B$120,2,0)</f>
        <v>7</v>
      </c>
      <c r="L19" s="19" t="n">
        <f aca="false">VLOOKUP('Служебная 1'!K19,'Служебная 2'!$A$1:$B$120,2,0)</f>
        <v>7</v>
      </c>
      <c r="M19" s="19" t="n">
        <f aca="false">VLOOKUP('Служебная 1'!L19,'Служебная 2'!$A$1:$B$120,2,0)</f>
        <v>8</v>
      </c>
      <c r="N19" s="11"/>
    </row>
    <row r="20" customFormat="false" ht="15.75" hidden="false" customHeight="false" outlineLevel="0" collapsed="false">
      <c r="A20" s="17"/>
      <c r="B20" s="18"/>
      <c r="C20" s="16" t="n">
        <v>17</v>
      </c>
      <c r="D20" s="19" t="n">
        <f aca="false">VLOOKUP('Служебная 1'!C20,'Служебная 2'!$A$1:$B$120,2,0)</f>
        <v>1</v>
      </c>
      <c r="E20" s="19" t="n">
        <f aca="false">VLOOKUP('Служебная 1'!D20,'Служебная 2'!$A$1:$B$120,2,0)</f>
        <v>2</v>
      </c>
      <c r="F20" s="19" t="n">
        <f aca="false">VLOOKUP('Служебная 1'!E20,'Служебная 2'!$A$1:$B$120,2,0)</f>
        <v>4</v>
      </c>
      <c r="G20" s="19" t="n">
        <f aca="false">VLOOKUP('Служебная 1'!F20,'Служебная 2'!$A$1:$B$120,2,0)</f>
        <v>4</v>
      </c>
      <c r="H20" s="19" t="n">
        <f aca="false">VLOOKUP('Служебная 1'!G20,'Служебная 2'!$A$1:$B$120,2,0)</f>
        <v>5</v>
      </c>
      <c r="I20" s="19" t="n">
        <f aca="false">VLOOKUP('Служебная 1'!H20,'Служебная 2'!$A$1:$B$120,2,0)</f>
        <v>6</v>
      </c>
      <c r="J20" s="19" t="n">
        <f aca="false">VLOOKUP('Служебная 1'!I20,'Служебная 2'!$A$1:$B$120,2,0)</f>
        <v>6</v>
      </c>
      <c r="K20" s="19" t="n">
        <f aca="false">VLOOKUP('Служебная 1'!J20,'Служебная 2'!$A$1:$B$120,2,0)</f>
        <v>7</v>
      </c>
      <c r="L20" s="19" t="n">
        <f aca="false">VLOOKUP('Служебная 1'!K20,'Служебная 2'!$A$1:$B$120,2,0)</f>
        <v>8</v>
      </c>
      <c r="M20" s="19" t="n">
        <f aca="false">VLOOKUP('Служебная 1'!L20,'Служебная 2'!$A$1:$B$120,2,0)</f>
        <v>8</v>
      </c>
      <c r="N20" s="11"/>
    </row>
    <row r="21" customFormat="false" ht="15.75" hidden="false" customHeight="false" outlineLevel="0" collapsed="false">
      <c r="A21" s="17"/>
      <c r="B21" s="18"/>
      <c r="C21" s="16" t="n">
        <v>18</v>
      </c>
      <c r="D21" s="19" t="n">
        <f aca="false">VLOOKUP('Служебная 1'!C21,'Служебная 2'!$A$1:$B$120,2,0)</f>
        <v>1</v>
      </c>
      <c r="E21" s="19" t="n">
        <f aca="false">VLOOKUP('Служебная 1'!D21,'Служебная 2'!$A$1:$B$120,2,0)</f>
        <v>2</v>
      </c>
      <c r="F21" s="19" t="n">
        <f aca="false">VLOOKUP('Служебная 1'!E21,'Служебная 2'!$A$1:$B$120,2,0)</f>
        <v>4</v>
      </c>
      <c r="G21" s="19" t="n">
        <f aca="false">VLOOKUP('Служебная 1'!F21,'Служебная 2'!$A$1:$B$120,2,0)</f>
        <v>4</v>
      </c>
      <c r="H21" s="19" t="n">
        <f aca="false">VLOOKUP('Служебная 1'!G21,'Служебная 2'!$A$1:$B$120,2,0)</f>
        <v>5</v>
      </c>
      <c r="I21" s="19" t="n">
        <f aca="false">VLOOKUP('Служебная 1'!H21,'Служебная 2'!$A$1:$B$120,2,0)</f>
        <v>6</v>
      </c>
      <c r="J21" s="19" t="n">
        <f aca="false">VLOOKUP('Служебная 1'!I21,'Служебная 2'!$A$1:$B$120,2,0)</f>
        <v>6</v>
      </c>
      <c r="K21" s="19" t="n">
        <f aca="false">VLOOKUP('Служебная 1'!J21,'Служебная 2'!$A$1:$B$120,2,0)</f>
        <v>7</v>
      </c>
      <c r="L21" s="19" t="n">
        <f aca="false">VLOOKUP('Служебная 1'!K21,'Служебная 2'!$A$1:$B$120,2,0)</f>
        <v>8</v>
      </c>
      <c r="M21" s="19" t="n">
        <f aca="false">VLOOKUP('Служебная 1'!L21,'Служебная 2'!$A$1:$B$120,2,0)</f>
        <v>8</v>
      </c>
      <c r="N21" s="11"/>
    </row>
    <row r="22" customFormat="false" ht="15.75" hidden="false" customHeight="false" outlineLevel="0" collapsed="false">
      <c r="A22" s="17"/>
      <c r="B22" s="18"/>
      <c r="C22" s="16" t="n">
        <v>19</v>
      </c>
      <c r="D22" s="19" t="n">
        <f aca="false">VLOOKUP('Служебная 1'!C22,'Служебная 2'!$A$1:$B$120,2,0)</f>
        <v>1</v>
      </c>
      <c r="E22" s="19" t="n">
        <f aca="false">VLOOKUP('Служебная 1'!D22,'Служебная 2'!$A$1:$B$120,2,0)</f>
        <v>2</v>
      </c>
      <c r="F22" s="19" t="n">
        <f aca="false">VLOOKUP('Служебная 1'!E22,'Служебная 2'!$A$1:$B$120,2,0)</f>
        <v>4</v>
      </c>
      <c r="G22" s="19" t="n">
        <f aca="false">VLOOKUP('Служебная 1'!F22,'Служебная 2'!$A$1:$B$120,2,0)</f>
        <v>4</v>
      </c>
      <c r="H22" s="19" t="n">
        <f aca="false">VLOOKUP('Служебная 1'!G22,'Служебная 2'!$A$1:$B$120,2,0)</f>
        <v>5</v>
      </c>
      <c r="I22" s="19" t="n">
        <f aca="false">VLOOKUP('Служебная 1'!H22,'Служебная 2'!$A$1:$B$120,2,0)</f>
        <v>6</v>
      </c>
      <c r="J22" s="19" t="n">
        <f aca="false">VLOOKUP('Служебная 1'!I22,'Служебная 2'!$A$1:$B$120,2,0)</f>
        <v>6</v>
      </c>
      <c r="K22" s="19" t="n">
        <f aca="false">VLOOKUP('Служебная 1'!J22,'Служебная 2'!$A$1:$B$120,2,0)</f>
        <v>7</v>
      </c>
      <c r="L22" s="19" t="n">
        <f aca="false">VLOOKUP('Служебная 1'!K22,'Служебная 2'!$A$1:$B$120,2,0)</f>
        <v>8</v>
      </c>
      <c r="M22" s="19" t="n">
        <f aca="false">VLOOKUP('Служебная 1'!L22,'Служебная 2'!$A$1:$B$120,2,0)</f>
        <v>8</v>
      </c>
      <c r="N22" s="11"/>
    </row>
    <row r="23" customFormat="false" ht="15.75" hidden="false" customHeight="false" outlineLevel="0" collapsed="false">
      <c r="A23" s="17"/>
      <c r="B23" s="18"/>
      <c r="C23" s="16" t="n">
        <v>20</v>
      </c>
      <c r="D23" s="19" t="n">
        <f aca="false">VLOOKUP('Служебная 1'!C23,'Служебная 2'!$A$1:$B$120,2,0)</f>
        <v>1</v>
      </c>
      <c r="E23" s="19" t="n">
        <f aca="false">VLOOKUP('Служебная 1'!D23,'Служебная 2'!$A$1:$B$120,2,0)</f>
        <v>2</v>
      </c>
      <c r="F23" s="19" t="n">
        <f aca="false">VLOOKUP('Служебная 1'!E23,'Служебная 2'!$A$1:$B$120,2,0)</f>
        <v>4</v>
      </c>
      <c r="G23" s="19" t="n">
        <f aca="false">VLOOKUP('Служебная 1'!F23,'Служебная 2'!$A$1:$B$120,2,0)</f>
        <v>5</v>
      </c>
      <c r="H23" s="19" t="n">
        <f aca="false">VLOOKUP('Служебная 1'!G23,'Служебная 2'!$A$1:$B$120,2,0)</f>
        <v>5</v>
      </c>
      <c r="I23" s="19" t="n">
        <f aca="false">VLOOKUP('Служебная 1'!H23,'Служебная 2'!$A$1:$B$120,2,0)</f>
        <v>6</v>
      </c>
      <c r="J23" s="19" t="n">
        <f aca="false">VLOOKUP('Служебная 1'!I23,'Служебная 2'!$A$1:$B$120,2,0)</f>
        <v>7</v>
      </c>
      <c r="K23" s="19" t="n">
        <f aca="false">VLOOKUP('Служебная 1'!J23,'Служебная 2'!$A$1:$B$120,2,0)</f>
        <v>7</v>
      </c>
      <c r="L23" s="19" t="n">
        <f aca="false">VLOOKUP('Служебная 1'!K23,'Служебная 2'!$A$1:$B$120,2,0)</f>
        <v>8</v>
      </c>
      <c r="M23" s="19" t="n">
        <f aca="false">VLOOKUP('Служебная 1'!L23,'Служебная 2'!$A$1:$B$120,2,0)</f>
        <v>9</v>
      </c>
      <c r="N23" s="11"/>
    </row>
    <row r="24" customFormat="false" ht="15.75" hidden="false" customHeight="false" outlineLevel="0" collapsed="false">
      <c r="A24" s="17"/>
      <c r="B24" s="18"/>
      <c r="C24" s="16" t="n">
        <v>21</v>
      </c>
      <c r="D24" s="19" t="n">
        <f aca="false">VLOOKUP('Служебная 1'!C24,'Служебная 2'!$A$1:$B$120,2,0)</f>
        <v>1</v>
      </c>
      <c r="E24" s="19" t="n">
        <f aca="false">VLOOKUP('Служебная 1'!D24,'Служебная 2'!$A$1:$B$120,2,0)</f>
        <v>2</v>
      </c>
      <c r="F24" s="19" t="n">
        <f aca="false">VLOOKUP('Служебная 1'!E24,'Служебная 2'!$A$1:$B$120,2,0)</f>
        <v>4</v>
      </c>
      <c r="G24" s="19" t="n">
        <f aca="false">VLOOKUP('Служебная 1'!F24,'Служебная 2'!$A$1:$B$120,2,0)</f>
        <v>5</v>
      </c>
      <c r="H24" s="19" t="n">
        <f aca="false">VLOOKUP('Служебная 1'!G24,'Служебная 2'!$A$1:$B$120,2,0)</f>
        <v>5</v>
      </c>
      <c r="I24" s="19" t="n">
        <f aca="false">VLOOKUP('Служебная 1'!H24,'Служебная 2'!$A$1:$B$120,2,0)</f>
        <v>6</v>
      </c>
      <c r="J24" s="19" t="n">
        <f aca="false">VLOOKUP('Служебная 1'!I24,'Служебная 2'!$A$1:$B$120,2,0)</f>
        <v>7</v>
      </c>
      <c r="K24" s="19" t="n">
        <f aca="false">VLOOKUP('Служебная 1'!J24,'Служебная 2'!$A$1:$B$120,2,0)</f>
        <v>7</v>
      </c>
      <c r="L24" s="19" t="n">
        <f aca="false">VLOOKUP('Служебная 1'!K24,'Служебная 2'!$A$1:$B$120,2,0)</f>
        <v>8</v>
      </c>
      <c r="M24" s="19" t="n">
        <f aca="false">VLOOKUP('Служебная 1'!L24,'Служебная 2'!$A$1:$B$120,2,0)</f>
        <v>9</v>
      </c>
      <c r="N24" s="11"/>
    </row>
    <row r="25" customFormat="false" ht="15.75" hidden="false" customHeight="false" outlineLevel="0" collapsed="false">
      <c r="A25" s="17"/>
      <c r="B25" s="18"/>
      <c r="C25" s="16" t="n">
        <v>22</v>
      </c>
      <c r="D25" s="19" t="n">
        <f aca="false">VLOOKUP('Служебная 1'!C25,'Служебная 2'!$A$1:$B$120,2,0)</f>
        <v>1</v>
      </c>
      <c r="E25" s="19" t="n">
        <f aca="false">VLOOKUP('Служебная 1'!D25,'Служебная 2'!$A$1:$B$120,2,0)</f>
        <v>2</v>
      </c>
      <c r="F25" s="19" t="n">
        <f aca="false">VLOOKUP('Служебная 1'!E25,'Служебная 2'!$A$1:$B$120,2,0)</f>
        <v>4</v>
      </c>
      <c r="G25" s="19" t="n">
        <f aca="false">VLOOKUP('Служебная 1'!F25,'Служебная 2'!$A$1:$B$120,2,0)</f>
        <v>5</v>
      </c>
      <c r="H25" s="19" t="n">
        <f aca="false">VLOOKUP('Служебная 1'!G25,'Служебная 2'!$A$1:$B$120,2,0)</f>
        <v>5</v>
      </c>
      <c r="I25" s="19" t="n">
        <f aca="false">VLOOKUP('Служебная 1'!H25,'Служебная 2'!$A$1:$B$120,2,0)</f>
        <v>6</v>
      </c>
      <c r="J25" s="19" t="n">
        <f aca="false">VLOOKUP('Служебная 1'!I25,'Служебная 2'!$A$1:$B$120,2,0)</f>
        <v>7</v>
      </c>
      <c r="K25" s="19" t="n">
        <f aca="false">VLOOKUP('Служебная 1'!J25,'Служебная 2'!$A$1:$B$120,2,0)</f>
        <v>7</v>
      </c>
      <c r="L25" s="19" t="n">
        <f aca="false">VLOOKUP('Служебная 1'!K25,'Служебная 2'!$A$1:$B$120,2,0)</f>
        <v>8</v>
      </c>
      <c r="M25" s="19" t="n">
        <f aca="false">VLOOKUP('Служебная 1'!L25,'Служебная 2'!$A$1:$B$120,2,0)</f>
        <v>9</v>
      </c>
      <c r="N25" s="11"/>
    </row>
    <row r="26" customFormat="false" ht="15.75" hidden="false" customHeight="false" outlineLevel="0" collapsed="false">
      <c r="A26" s="17"/>
      <c r="B26" s="18"/>
      <c r="C26" s="16" t="n">
        <v>23</v>
      </c>
      <c r="D26" s="19" t="n">
        <f aca="false">VLOOKUP('Служебная 1'!C26,'Служебная 2'!$A$1:$B$120,2,0)</f>
        <v>1</v>
      </c>
      <c r="E26" s="19" t="n">
        <f aca="false">VLOOKUP('Служебная 1'!D26,'Служебная 2'!$A$1:$B$120,2,0)</f>
        <v>2</v>
      </c>
      <c r="F26" s="19" t="n">
        <f aca="false">VLOOKUP('Служебная 1'!E26,'Служебная 2'!$A$1:$B$120,2,0)</f>
        <v>4</v>
      </c>
      <c r="G26" s="19" t="n">
        <f aca="false">VLOOKUP('Служебная 1'!F26,'Служебная 2'!$A$1:$B$120,2,0)</f>
        <v>5</v>
      </c>
      <c r="H26" s="19" t="n">
        <f aca="false">VLOOKUP('Служебная 1'!G26,'Служебная 2'!$A$1:$B$120,2,0)</f>
        <v>6</v>
      </c>
      <c r="I26" s="19" t="n">
        <f aca="false">VLOOKUP('Служебная 1'!H26,'Служебная 2'!$A$1:$B$120,2,0)</f>
        <v>6</v>
      </c>
      <c r="J26" s="19" t="n">
        <f aca="false">VLOOKUP('Служебная 1'!I26,'Служебная 2'!$A$1:$B$120,2,0)</f>
        <v>7</v>
      </c>
      <c r="K26" s="19" t="n">
        <f aca="false">VLOOKUP('Служебная 1'!J26,'Служебная 2'!$A$1:$B$120,2,0)</f>
        <v>8</v>
      </c>
      <c r="L26" s="19" t="n">
        <f aca="false">VLOOKUP('Служебная 1'!K26,'Служебная 2'!$A$1:$B$120,2,0)</f>
        <v>8</v>
      </c>
      <c r="M26" s="19" t="n">
        <f aca="false">VLOOKUP('Служебная 1'!L26,'Служебная 2'!$A$1:$B$120,2,0)</f>
        <v>9</v>
      </c>
      <c r="N26" s="11"/>
    </row>
    <row r="27" customFormat="false" ht="15.75" hidden="false" customHeight="false" outlineLevel="0" collapsed="false">
      <c r="A27" s="17"/>
      <c r="B27" s="18"/>
      <c r="C27" s="16" t="n">
        <v>24</v>
      </c>
      <c r="D27" s="19" t="n">
        <f aca="false">VLOOKUP('Служебная 1'!C27,'Служебная 2'!$A$1:$B$120,2,0)</f>
        <v>1</v>
      </c>
      <c r="E27" s="19" t="n">
        <f aca="false">VLOOKUP('Служебная 1'!D27,'Служебная 2'!$A$1:$B$120,2,0)</f>
        <v>2</v>
      </c>
      <c r="F27" s="19" t="n">
        <f aca="false">VLOOKUP('Служебная 1'!E27,'Служебная 2'!$A$1:$B$120,2,0)</f>
        <v>4</v>
      </c>
      <c r="G27" s="19" t="n">
        <f aca="false">VLOOKUP('Служебная 1'!F27,'Служебная 2'!$A$1:$B$120,2,0)</f>
        <v>5</v>
      </c>
      <c r="H27" s="19" t="n">
        <f aca="false">VLOOKUP('Служебная 1'!G27,'Служебная 2'!$A$1:$B$120,2,0)</f>
        <v>6</v>
      </c>
      <c r="I27" s="19" t="n">
        <f aca="false">VLOOKUP('Служебная 1'!H27,'Служебная 2'!$A$1:$B$120,2,0)</f>
        <v>6</v>
      </c>
      <c r="J27" s="19" t="n">
        <f aca="false">VLOOKUP('Служебная 1'!I27,'Служебная 2'!$A$1:$B$120,2,0)</f>
        <v>7</v>
      </c>
      <c r="K27" s="19" t="n">
        <f aca="false">VLOOKUP('Служебная 1'!J27,'Служебная 2'!$A$1:$B$120,2,0)</f>
        <v>8</v>
      </c>
      <c r="L27" s="19" t="n">
        <f aca="false">VLOOKUP('Служебная 1'!K27,'Служебная 2'!$A$1:$B$120,2,0)</f>
        <v>8</v>
      </c>
      <c r="M27" s="19" t="n">
        <f aca="false">VLOOKUP('Служебная 1'!L27,'Служебная 2'!$A$1:$B$120,2,0)</f>
        <v>9</v>
      </c>
      <c r="N27" s="11"/>
    </row>
    <row r="28" customFormat="false" ht="15.75" hidden="false" customHeight="false" outlineLevel="0" collapsed="false">
      <c r="A28" s="17"/>
      <c r="B28" s="18"/>
      <c r="C28" s="16" t="n">
        <v>25</v>
      </c>
      <c r="D28" s="19" t="n">
        <f aca="false">VLOOKUP('Служебная 1'!C28,'Служебная 2'!$A$1:$B$120,2,0)</f>
        <v>1</v>
      </c>
      <c r="E28" s="19" t="n">
        <f aca="false">VLOOKUP('Служебная 1'!D28,'Служебная 2'!$A$1:$B$120,2,0)</f>
        <v>2</v>
      </c>
      <c r="F28" s="19" t="n">
        <f aca="false">VLOOKUP('Служебная 1'!E28,'Служебная 2'!$A$1:$B$120,2,0)</f>
        <v>4</v>
      </c>
      <c r="G28" s="19" t="n">
        <f aca="false">VLOOKUP('Служебная 1'!F28,'Служебная 2'!$A$1:$B$120,2,0)</f>
        <v>5</v>
      </c>
      <c r="H28" s="19" t="n">
        <f aca="false">VLOOKUP('Служебная 1'!G28,'Служебная 2'!$A$1:$B$120,2,0)</f>
        <v>6</v>
      </c>
      <c r="I28" s="19" t="n">
        <f aca="false">VLOOKUP('Служебная 1'!H28,'Служебная 2'!$A$1:$B$120,2,0)</f>
        <v>6</v>
      </c>
      <c r="J28" s="19" t="n">
        <f aca="false">VLOOKUP('Служебная 1'!I28,'Служебная 2'!$A$1:$B$120,2,0)</f>
        <v>7</v>
      </c>
      <c r="K28" s="19" t="n">
        <f aca="false">VLOOKUP('Служебная 1'!J28,'Служебная 2'!$A$1:$B$120,2,0)</f>
        <v>8</v>
      </c>
      <c r="L28" s="19" t="n">
        <f aca="false">VLOOKUP('Служебная 1'!K28,'Служебная 2'!$A$1:$B$120,2,0)</f>
        <v>8</v>
      </c>
      <c r="M28" s="19" t="n">
        <f aca="false">VLOOKUP('Служебная 1'!L28,'Служебная 2'!$A$1:$B$120,2,0)</f>
        <v>9</v>
      </c>
      <c r="N28" s="11"/>
    </row>
    <row r="29" customFormat="false" ht="15.75" hidden="false" customHeight="false" outlineLevel="0" collapsed="false">
      <c r="A29" s="17"/>
      <c r="B29" s="18"/>
      <c r="C29" s="16" t="n">
        <v>26</v>
      </c>
      <c r="D29" s="19" t="n">
        <f aca="false">VLOOKUP('Служебная 1'!C29,'Служебная 2'!$A$1:$B$120,2,0)</f>
        <v>1</v>
      </c>
      <c r="E29" s="19" t="n">
        <f aca="false">VLOOKUP('Служебная 1'!D29,'Служебная 2'!$A$1:$B$120,2,0)</f>
        <v>2</v>
      </c>
      <c r="F29" s="19" t="n">
        <f aca="false">VLOOKUP('Служебная 1'!E29,'Служебная 2'!$A$1:$B$120,2,0)</f>
        <v>5</v>
      </c>
      <c r="G29" s="19" t="n">
        <f aca="false">VLOOKUP('Служебная 1'!F29,'Служебная 2'!$A$1:$B$120,2,0)</f>
        <v>5</v>
      </c>
      <c r="H29" s="19" t="n">
        <f aca="false">VLOOKUP('Служебная 1'!G29,'Служебная 2'!$A$1:$B$120,2,0)</f>
        <v>6</v>
      </c>
      <c r="I29" s="19" t="n">
        <f aca="false">VLOOKUP('Служебная 1'!H29,'Служебная 2'!$A$1:$B$120,2,0)</f>
        <v>7</v>
      </c>
      <c r="J29" s="19" t="n">
        <f aca="false">VLOOKUP('Служебная 1'!I29,'Служебная 2'!$A$1:$B$120,2,0)</f>
        <v>7</v>
      </c>
      <c r="K29" s="19" t="n">
        <f aca="false">VLOOKUP('Служебная 1'!J29,'Служебная 2'!$A$1:$B$120,2,0)</f>
        <v>8</v>
      </c>
      <c r="L29" s="19" t="n">
        <f aca="false">VLOOKUP('Служебная 1'!K29,'Служебная 2'!$A$1:$B$120,2,0)</f>
        <v>9</v>
      </c>
      <c r="M29" s="19" t="n">
        <f aca="false">VLOOKUP('Служебная 1'!L29,'Служебная 2'!$A$1:$B$120,2,0)</f>
        <v>9</v>
      </c>
      <c r="N29" s="11"/>
    </row>
    <row r="30" customFormat="false" ht="15.75" hidden="false" customHeight="false" outlineLevel="0" collapsed="false">
      <c r="A30" s="17"/>
      <c r="B30" s="18"/>
      <c r="C30" s="16" t="n">
        <v>27</v>
      </c>
      <c r="D30" s="19" t="n">
        <f aca="false">VLOOKUP('Служебная 1'!C30,'Служебная 2'!$A$1:$B$120,2,0)</f>
        <v>1</v>
      </c>
      <c r="E30" s="19" t="n">
        <f aca="false">VLOOKUP('Служебная 1'!D30,'Служебная 2'!$A$1:$B$120,2,0)</f>
        <v>2</v>
      </c>
      <c r="F30" s="19" t="n">
        <f aca="false">VLOOKUP('Служебная 1'!E30,'Служебная 2'!$A$1:$B$120,2,0)</f>
        <v>5</v>
      </c>
      <c r="G30" s="19" t="n">
        <f aca="false">VLOOKUP('Служебная 1'!F30,'Служебная 2'!$A$1:$B$120,2,0)</f>
        <v>5</v>
      </c>
      <c r="H30" s="19" t="n">
        <f aca="false">VLOOKUP('Служебная 1'!G30,'Служебная 2'!$A$1:$B$120,2,0)</f>
        <v>6</v>
      </c>
      <c r="I30" s="19" t="n">
        <f aca="false">VLOOKUP('Служебная 1'!H30,'Служебная 2'!$A$1:$B$120,2,0)</f>
        <v>7</v>
      </c>
      <c r="J30" s="19" t="n">
        <f aca="false">VLOOKUP('Служебная 1'!I30,'Служебная 2'!$A$1:$B$120,2,0)</f>
        <v>7</v>
      </c>
      <c r="K30" s="19" t="n">
        <f aca="false">VLOOKUP('Служебная 1'!J30,'Служебная 2'!$A$1:$B$120,2,0)</f>
        <v>8</v>
      </c>
      <c r="L30" s="19" t="n">
        <f aca="false">VLOOKUP('Служебная 1'!K30,'Служебная 2'!$A$1:$B$120,2,0)</f>
        <v>9</v>
      </c>
      <c r="M30" s="19" t="n">
        <f aca="false">VLOOKUP('Служебная 1'!L30,'Служебная 2'!$A$1:$B$120,2,0)</f>
        <v>9</v>
      </c>
      <c r="N30" s="11"/>
    </row>
    <row r="31" customFormat="false" ht="15.75" hidden="false" customHeight="false" outlineLevel="0" collapsed="false">
      <c r="A31" s="17"/>
      <c r="B31" s="18"/>
      <c r="C31" s="16" t="n">
        <v>28</v>
      </c>
      <c r="D31" s="19" t="n">
        <f aca="false">VLOOKUP('Служебная 1'!C31,'Служебная 2'!$A$1:$B$120,2,0)</f>
        <v>1</v>
      </c>
      <c r="E31" s="19" t="n">
        <f aca="false">VLOOKUP('Служебная 1'!D31,'Служебная 2'!$A$1:$B$120,2,0)</f>
        <v>2</v>
      </c>
      <c r="F31" s="19" t="n">
        <f aca="false">VLOOKUP('Служебная 1'!E31,'Служебная 2'!$A$1:$B$120,2,0)</f>
        <v>5</v>
      </c>
      <c r="G31" s="19" t="n">
        <f aca="false">VLOOKUP('Служебная 1'!F31,'Служебная 2'!$A$1:$B$120,2,0)</f>
        <v>5</v>
      </c>
      <c r="H31" s="19" t="n">
        <f aca="false">VLOOKUP('Служебная 1'!G31,'Служебная 2'!$A$1:$B$120,2,0)</f>
        <v>6</v>
      </c>
      <c r="I31" s="19" t="n">
        <f aca="false">VLOOKUP('Служебная 1'!H31,'Служебная 2'!$A$1:$B$120,2,0)</f>
        <v>7</v>
      </c>
      <c r="J31" s="19" t="n">
        <f aca="false">VLOOKUP('Служебная 1'!I31,'Служебная 2'!$A$1:$B$120,2,0)</f>
        <v>7</v>
      </c>
      <c r="K31" s="19" t="n">
        <f aca="false">VLOOKUP('Служебная 1'!J31,'Служебная 2'!$A$1:$B$120,2,0)</f>
        <v>8</v>
      </c>
      <c r="L31" s="19" t="n">
        <f aca="false">VLOOKUP('Служебная 1'!K31,'Служебная 2'!$A$1:$B$120,2,0)</f>
        <v>9</v>
      </c>
      <c r="M31" s="19" t="n">
        <f aca="false">VLOOKUP('Служебная 1'!L31,'Служебная 2'!$A$1:$B$120,2,0)</f>
        <v>9</v>
      </c>
      <c r="N31" s="11"/>
    </row>
    <row r="32" customFormat="false" ht="15.75" hidden="false" customHeight="false" outlineLevel="0" collapsed="false">
      <c r="A32" s="17"/>
      <c r="B32" s="18"/>
      <c r="C32" s="16" t="n">
        <v>29</v>
      </c>
      <c r="D32" s="19" t="n">
        <f aca="false">VLOOKUP('Служебная 1'!C32,'Служебная 2'!$A$1:$B$120,2,0)</f>
        <v>1</v>
      </c>
      <c r="E32" s="19" t="n">
        <f aca="false">VLOOKUP('Служебная 1'!D32,'Служебная 2'!$A$1:$B$120,2,0)</f>
        <v>2</v>
      </c>
      <c r="F32" s="19" t="n">
        <f aca="false">VLOOKUP('Служебная 1'!E32,'Служебная 2'!$A$1:$B$120,2,0)</f>
        <v>5</v>
      </c>
      <c r="G32" s="19" t="n">
        <f aca="false">VLOOKUP('Служебная 1'!F32,'Служебная 2'!$A$1:$B$120,2,0)</f>
        <v>6</v>
      </c>
      <c r="H32" s="19" t="n">
        <f aca="false">VLOOKUP('Служебная 1'!G32,'Служебная 2'!$A$1:$B$120,2,0)</f>
        <v>6</v>
      </c>
      <c r="I32" s="19" t="n">
        <f aca="false">VLOOKUP('Служебная 1'!H32,'Служебная 2'!$A$1:$B$120,2,0)</f>
        <v>7</v>
      </c>
      <c r="J32" s="19" t="n">
        <f aca="false">VLOOKUP('Служебная 1'!I32,'Служебная 2'!$A$1:$B$120,2,0)</f>
        <v>8</v>
      </c>
      <c r="K32" s="19" t="n">
        <f aca="false">VLOOKUP('Служебная 1'!J32,'Служебная 2'!$A$1:$B$120,2,0)</f>
        <v>8</v>
      </c>
      <c r="L32" s="19" t="n">
        <f aca="false">VLOOKUP('Служебная 1'!K32,'Служебная 2'!$A$1:$B$120,2,0)</f>
        <v>9</v>
      </c>
      <c r="M32" s="19" t="n">
        <f aca="false">VLOOKUP('Служебная 1'!L32,'Служебная 2'!$A$1:$B$120,2,0)</f>
        <v>10</v>
      </c>
      <c r="N32" s="11"/>
    </row>
    <row r="33" customFormat="false" ht="15.75" hidden="false" customHeight="false" outlineLevel="0" collapsed="false">
      <c r="A33" s="17"/>
      <c r="B33" s="18"/>
      <c r="C33" s="16" t="n">
        <v>30</v>
      </c>
      <c r="D33" s="19" t="n">
        <f aca="false">VLOOKUP('Служебная 1'!C33,'Служебная 2'!$A$1:$B$120,2,0)</f>
        <v>1</v>
      </c>
      <c r="E33" s="19" t="n">
        <f aca="false">VLOOKUP('Служебная 1'!D33,'Служебная 2'!$A$1:$B$120,2,0)</f>
        <v>2</v>
      </c>
      <c r="F33" s="19" t="n">
        <f aca="false">VLOOKUP('Служебная 1'!E33,'Служебная 2'!$A$1:$B$120,2,0)</f>
        <v>5</v>
      </c>
      <c r="G33" s="19" t="n">
        <f aca="false">VLOOKUP('Служебная 1'!F33,'Служебная 2'!$A$1:$B$120,2,0)</f>
        <v>6</v>
      </c>
      <c r="H33" s="19" t="n">
        <f aca="false">VLOOKUP('Служебная 1'!G33,'Служебная 2'!$A$1:$B$120,2,0)</f>
        <v>6</v>
      </c>
      <c r="I33" s="19" t="n">
        <f aca="false">VLOOKUP('Служебная 1'!H33,'Служебная 2'!$A$1:$B$120,2,0)</f>
        <v>7</v>
      </c>
      <c r="J33" s="19" t="n">
        <f aca="false">VLOOKUP('Служебная 1'!I33,'Служебная 2'!$A$1:$B$120,2,0)</f>
        <v>8</v>
      </c>
      <c r="K33" s="19" t="n">
        <f aca="false">VLOOKUP('Служебная 1'!J33,'Служебная 2'!$A$1:$B$120,2,0)</f>
        <v>8</v>
      </c>
      <c r="L33" s="19" t="n">
        <f aca="false">VLOOKUP('Служебная 1'!K33,'Служебная 2'!$A$1:$B$120,2,0)</f>
        <v>9</v>
      </c>
      <c r="M33" s="19" t="n">
        <f aca="false">VLOOKUP('Служебная 1'!L33,'Служебная 2'!$A$1:$B$120,2,0)</f>
        <v>10</v>
      </c>
      <c r="N33" s="11"/>
    </row>
    <row r="34" customFormat="false" ht="15.75" hidden="false" customHeight="false" outlineLevel="0" collapsed="false">
      <c r="A34" s="10"/>
      <c r="B34" s="10"/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0"/>
    </row>
  </sheetData>
  <mergeCells count="2">
    <mergeCell ref="D2:M2"/>
    <mergeCell ref="B4:B33"/>
  </mergeCells>
  <conditionalFormatting sqref="D4:M33">
    <cfRule type="cellIs" priority="2" operator="equal" aboveAverage="0" equalAverage="0" bottom="0" percent="0" rank="0" text="" dxfId="11">
      <formula>1</formula>
    </cfRule>
    <cfRule type="cellIs" priority="3" operator="equal" aboveAverage="0" equalAverage="0" bottom="0" percent="0" rank="0" text="" dxfId="12">
      <formula>2</formula>
    </cfRule>
    <cfRule type="cellIs" priority="4" operator="equal" aboveAverage="0" equalAverage="0" bottom="0" percent="0" rank="0" text="" dxfId="13">
      <formula>3</formula>
    </cfRule>
    <cfRule type="cellIs" priority="5" operator="equal" aboveAverage="0" equalAverage="0" bottom="0" percent="0" rank="0" text="" dxfId="14">
      <formula>4</formula>
    </cfRule>
    <cfRule type="cellIs" priority="6" operator="equal" aboveAverage="0" equalAverage="0" bottom="0" percent="0" rank="0" text="" dxfId="15">
      <formula>5</formula>
    </cfRule>
    <cfRule type="cellIs" priority="7" operator="equal" aboveAverage="0" equalAverage="0" bottom="0" percent="0" rank="0" text="" dxfId="16">
      <formula>6</formula>
    </cfRule>
    <cfRule type="cellIs" priority="8" operator="equal" aboveAverage="0" equalAverage="0" bottom="0" percent="0" rank="0" text="" dxfId="17">
      <formula>7</formula>
    </cfRule>
    <cfRule type="cellIs" priority="9" operator="equal" aboveAverage="0" equalAverage="0" bottom="0" percent="0" rank="0" text="" dxfId="18">
      <formula>8</formula>
    </cfRule>
    <cfRule type="cellIs" priority="10" operator="equal" aboveAverage="0" equalAverage="0" bottom="0" percent="0" rank="0" text="" dxfId="19">
      <formula>9</formula>
    </cfRule>
    <cfRule type="cellIs" priority="11" operator="equal" aboveAverage="0" equalAverage="0" bottom="0" percent="0" rank="0" text="" dxfId="20">
      <formula>10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3.64"/>
    <col collapsed="false" customWidth="true" hidden="false" outlineLevel="0" max="2" min="2" style="0" width="4.72"/>
    <col collapsed="false" customWidth="true" hidden="false" outlineLevel="0" max="12" min="3" style="0" width="4.9"/>
    <col collapsed="false" customWidth="true" hidden="false" outlineLevel="0" max="13" min="13" style="0" width="3.27"/>
    <col collapsed="false" customWidth="true" hidden="false" outlineLevel="0" max="14" min="14" style="0" width="13.01"/>
  </cols>
  <sheetData>
    <row r="1" customFormat="false" ht="15.75" hidden="false" customHeight="false" outlineLevel="0" collapsed="false">
      <c r="A1" s="20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customFormat="false" ht="15.75" hidden="false" customHeight="false" outlineLevel="0" collapsed="false">
      <c r="C2" s="22" t="s">
        <v>9</v>
      </c>
      <c r="D2" s="22"/>
      <c r="E2" s="22"/>
      <c r="F2" s="22"/>
      <c r="G2" s="22"/>
      <c r="H2" s="22"/>
      <c r="I2" s="22"/>
      <c r="J2" s="22"/>
      <c r="K2" s="22"/>
      <c r="L2" s="22"/>
      <c r="N2" s="21" t="s">
        <v>11</v>
      </c>
    </row>
    <row r="3" customFormat="false" ht="15.75" hidden="false" customHeight="false" outlineLevel="0" collapsed="false">
      <c r="A3" s="21"/>
      <c r="B3" s="21"/>
      <c r="C3" s="23" t="n">
        <v>1</v>
      </c>
      <c r="D3" s="23" t="n">
        <v>2</v>
      </c>
      <c r="E3" s="23" t="n">
        <v>3</v>
      </c>
      <c r="F3" s="23" t="n">
        <v>4</v>
      </c>
      <c r="G3" s="23" t="n">
        <v>5</v>
      </c>
      <c r="H3" s="23" t="n">
        <v>6</v>
      </c>
      <c r="I3" s="23" t="n">
        <v>7</v>
      </c>
      <c r="J3" s="23" t="n">
        <v>8</v>
      </c>
      <c r="K3" s="23" t="n">
        <v>9</v>
      </c>
      <c r="L3" s="23" t="n">
        <v>10</v>
      </c>
      <c r="N3" s="21" t="n">
        <f aca="false">'Служебная 3'!A2</f>
        <v>23</v>
      </c>
    </row>
    <row r="4" customFormat="false" ht="15.75" hidden="false" customHeight="false" outlineLevel="0" collapsed="false">
      <c r="A4" s="24" t="s">
        <v>10</v>
      </c>
      <c r="B4" s="25" t="n">
        <v>1</v>
      </c>
      <c r="C4" s="21" t="n">
        <v>1</v>
      </c>
      <c r="D4" s="21" t="n">
        <v>27</v>
      </c>
      <c r="E4" s="21" t="n">
        <f aca="false">$N$3+E$3*6+$B4</f>
        <v>42</v>
      </c>
      <c r="F4" s="21" t="n">
        <f aca="false">$N$3+F$3*6+$B4</f>
        <v>48</v>
      </c>
      <c r="G4" s="21" t="n">
        <f aca="false">$N$3+G$3*6+$B4</f>
        <v>54</v>
      </c>
      <c r="H4" s="21" t="n">
        <f aca="false">$N$3+H$3*6+$B4</f>
        <v>60</v>
      </c>
      <c r="I4" s="21" t="n">
        <f aca="false">$N$3+I$3*6+$B4</f>
        <v>66</v>
      </c>
      <c r="J4" s="21" t="n">
        <f aca="false">$N$3+J$3*6+$B4</f>
        <v>72</v>
      </c>
      <c r="K4" s="21" t="n">
        <f aca="false">$N$3+K$3*6+$B4</f>
        <v>78</v>
      </c>
      <c r="L4" s="21" t="n">
        <f aca="false">$N$3+L$3*6+$B4</f>
        <v>84</v>
      </c>
      <c r="M4" s="21"/>
    </row>
    <row r="5" customFormat="false" ht="15.75" hidden="false" customHeight="false" outlineLevel="0" collapsed="false">
      <c r="A5" s="24"/>
      <c r="B5" s="25" t="n">
        <v>2</v>
      </c>
      <c r="C5" s="21" t="n">
        <v>1</v>
      </c>
      <c r="D5" s="21" t="n">
        <v>27</v>
      </c>
      <c r="E5" s="21" t="n">
        <f aca="false">$N$3+E$3*6+$B5</f>
        <v>43</v>
      </c>
      <c r="F5" s="21" t="n">
        <f aca="false">$N$3+F$3*6+$B5</f>
        <v>49</v>
      </c>
      <c r="G5" s="21" t="n">
        <f aca="false">$N$3+G$3*6+$B5</f>
        <v>55</v>
      </c>
      <c r="H5" s="21" t="n">
        <f aca="false">$N$3+H$3*6+$B5</f>
        <v>61</v>
      </c>
      <c r="I5" s="21" t="n">
        <f aca="false">$N$3+I$3*6+$B5</f>
        <v>67</v>
      </c>
      <c r="J5" s="21" t="n">
        <f aca="false">$N$3+J$3*6+$B5</f>
        <v>73</v>
      </c>
      <c r="K5" s="21" t="n">
        <f aca="false">$N$3+K$3*6+$B5</f>
        <v>79</v>
      </c>
      <c r="L5" s="21" t="n">
        <f aca="false">$N$3+L$3*6+$B5</f>
        <v>85</v>
      </c>
      <c r="M5" s="21"/>
    </row>
    <row r="6" customFormat="false" ht="15.75" hidden="false" customHeight="false" outlineLevel="0" collapsed="false">
      <c r="A6" s="24"/>
      <c r="B6" s="25" t="n">
        <v>3</v>
      </c>
      <c r="C6" s="21" t="n">
        <v>1</v>
      </c>
      <c r="D6" s="21" t="n">
        <v>27</v>
      </c>
      <c r="E6" s="21" t="n">
        <f aca="false">$N$3+E$3*6+$B6</f>
        <v>44</v>
      </c>
      <c r="F6" s="21" t="n">
        <f aca="false">$N$3+F$3*6+$B6</f>
        <v>50</v>
      </c>
      <c r="G6" s="21" t="n">
        <f aca="false">$N$3+G$3*6+$B6</f>
        <v>56</v>
      </c>
      <c r="H6" s="21" t="n">
        <f aca="false">$N$3+H$3*6+$B6</f>
        <v>62</v>
      </c>
      <c r="I6" s="21" t="n">
        <f aca="false">$N$3+I$3*6+$B6</f>
        <v>68</v>
      </c>
      <c r="J6" s="21" t="n">
        <f aca="false">$N$3+J$3*6+$B6</f>
        <v>74</v>
      </c>
      <c r="K6" s="21" t="n">
        <f aca="false">$N$3+K$3*6+$B6</f>
        <v>80</v>
      </c>
      <c r="L6" s="21" t="n">
        <f aca="false">$N$3+L$3*6+$B6</f>
        <v>86</v>
      </c>
      <c r="M6" s="21"/>
    </row>
    <row r="7" customFormat="false" ht="15.75" hidden="false" customHeight="false" outlineLevel="0" collapsed="false">
      <c r="A7" s="24"/>
      <c r="B7" s="25" t="n">
        <v>4</v>
      </c>
      <c r="C7" s="21" t="n">
        <v>1</v>
      </c>
      <c r="D7" s="21" t="n">
        <v>27</v>
      </c>
      <c r="E7" s="21" t="n">
        <f aca="false">$N$3+E$3*6+$B7</f>
        <v>45</v>
      </c>
      <c r="F7" s="21" t="n">
        <f aca="false">$N$3+F$3*6+$B7</f>
        <v>51</v>
      </c>
      <c r="G7" s="21" t="n">
        <f aca="false">$N$3+G$3*6+$B7</f>
        <v>57</v>
      </c>
      <c r="H7" s="21" t="n">
        <f aca="false">$N$3+H$3*6+$B7</f>
        <v>63</v>
      </c>
      <c r="I7" s="21" t="n">
        <f aca="false">$N$3+I$3*6+$B7</f>
        <v>69</v>
      </c>
      <c r="J7" s="21" t="n">
        <f aca="false">$N$3+J$3*6+$B7</f>
        <v>75</v>
      </c>
      <c r="K7" s="21" t="n">
        <f aca="false">$N$3+K$3*6+$B7</f>
        <v>81</v>
      </c>
      <c r="L7" s="21" t="n">
        <f aca="false">$N$3+L$3*6+$B7</f>
        <v>87</v>
      </c>
      <c r="M7" s="21"/>
    </row>
    <row r="8" customFormat="false" ht="15.75" hidden="false" customHeight="false" outlineLevel="0" collapsed="false">
      <c r="A8" s="24"/>
      <c r="B8" s="25" t="n">
        <v>5</v>
      </c>
      <c r="C8" s="21" t="n">
        <v>1</v>
      </c>
      <c r="D8" s="21" t="n">
        <v>27</v>
      </c>
      <c r="E8" s="21" t="n">
        <f aca="false">$N$3+E$3*6+$B8</f>
        <v>46</v>
      </c>
      <c r="F8" s="21" t="n">
        <f aca="false">$N$3+F$3*6+$B8</f>
        <v>52</v>
      </c>
      <c r="G8" s="21" t="n">
        <f aca="false">$N$3+G$3*6+$B8</f>
        <v>58</v>
      </c>
      <c r="H8" s="21" t="n">
        <f aca="false">$N$3+H$3*6+$B8</f>
        <v>64</v>
      </c>
      <c r="I8" s="21" t="n">
        <f aca="false">$N$3+I$3*6+$B8</f>
        <v>70</v>
      </c>
      <c r="J8" s="21" t="n">
        <f aca="false">$N$3+J$3*6+$B8</f>
        <v>76</v>
      </c>
      <c r="K8" s="21" t="n">
        <f aca="false">$N$3+K$3*6+$B8</f>
        <v>82</v>
      </c>
      <c r="L8" s="21" t="n">
        <f aca="false">$N$3+L$3*6+$B8</f>
        <v>88</v>
      </c>
      <c r="M8" s="21"/>
    </row>
    <row r="9" customFormat="false" ht="15.75" hidden="false" customHeight="false" outlineLevel="0" collapsed="false">
      <c r="A9" s="24"/>
      <c r="B9" s="25" t="n">
        <v>6</v>
      </c>
      <c r="C9" s="21" t="n">
        <v>1</v>
      </c>
      <c r="D9" s="21" t="n">
        <v>27</v>
      </c>
      <c r="E9" s="21" t="n">
        <f aca="false">$N$3+E$3*6+$B9</f>
        <v>47</v>
      </c>
      <c r="F9" s="21" t="n">
        <f aca="false">$N$3+F$3*6+$B9</f>
        <v>53</v>
      </c>
      <c r="G9" s="21" t="n">
        <f aca="false">$N$3+G$3*6+$B9</f>
        <v>59</v>
      </c>
      <c r="H9" s="21" t="n">
        <f aca="false">$N$3+H$3*6+$B9</f>
        <v>65</v>
      </c>
      <c r="I9" s="21" t="n">
        <f aca="false">$N$3+I$3*6+$B9</f>
        <v>71</v>
      </c>
      <c r="J9" s="21" t="n">
        <f aca="false">$N$3+J$3*6+$B9</f>
        <v>77</v>
      </c>
      <c r="K9" s="21" t="n">
        <f aca="false">$N$3+K$3*6+$B9</f>
        <v>83</v>
      </c>
      <c r="L9" s="21" t="n">
        <f aca="false">$N$3+L$3*6+$B9</f>
        <v>89</v>
      </c>
      <c r="M9" s="21"/>
    </row>
    <row r="10" customFormat="false" ht="15.75" hidden="false" customHeight="false" outlineLevel="0" collapsed="false">
      <c r="A10" s="24"/>
      <c r="B10" s="25" t="n">
        <v>7</v>
      </c>
      <c r="C10" s="21" t="n">
        <v>1</v>
      </c>
      <c r="D10" s="21" t="n">
        <v>27</v>
      </c>
      <c r="E10" s="21" t="n">
        <f aca="false">$N$3+E$3*6+$B10</f>
        <v>48</v>
      </c>
      <c r="F10" s="21" t="n">
        <f aca="false">$N$3+F$3*6+$B10</f>
        <v>54</v>
      </c>
      <c r="G10" s="21" t="n">
        <f aca="false">$N$3+G$3*6+$B10</f>
        <v>60</v>
      </c>
      <c r="H10" s="21" t="n">
        <f aca="false">$N$3+H$3*6+$B10</f>
        <v>66</v>
      </c>
      <c r="I10" s="21" t="n">
        <f aca="false">$N$3+I$3*6+$B10</f>
        <v>72</v>
      </c>
      <c r="J10" s="21" t="n">
        <f aca="false">$N$3+J$3*6+$B10</f>
        <v>78</v>
      </c>
      <c r="K10" s="21" t="n">
        <f aca="false">$N$3+K$3*6+$B10</f>
        <v>84</v>
      </c>
      <c r="L10" s="21" t="n">
        <f aca="false">$N$3+L$3*6+$B10</f>
        <v>90</v>
      </c>
      <c r="M10" s="21"/>
    </row>
    <row r="11" customFormat="false" ht="15.75" hidden="false" customHeight="false" outlineLevel="0" collapsed="false">
      <c r="A11" s="24"/>
      <c r="B11" s="25" t="n">
        <v>8</v>
      </c>
      <c r="C11" s="21" t="n">
        <v>1</v>
      </c>
      <c r="D11" s="21" t="n">
        <v>27</v>
      </c>
      <c r="E11" s="21" t="n">
        <f aca="false">$N$3+E$3*6+$B11</f>
        <v>49</v>
      </c>
      <c r="F11" s="21" t="n">
        <f aca="false">$N$3+F$3*6+$B11</f>
        <v>55</v>
      </c>
      <c r="G11" s="21" t="n">
        <f aca="false">$N$3+G$3*6+$B11</f>
        <v>61</v>
      </c>
      <c r="H11" s="21" t="n">
        <f aca="false">$N$3+H$3*6+$B11</f>
        <v>67</v>
      </c>
      <c r="I11" s="21" t="n">
        <f aca="false">$N$3+I$3*6+$B11</f>
        <v>73</v>
      </c>
      <c r="J11" s="21" t="n">
        <f aca="false">$N$3+J$3*6+$B11</f>
        <v>79</v>
      </c>
      <c r="K11" s="21" t="n">
        <f aca="false">$N$3+K$3*6+$B11</f>
        <v>85</v>
      </c>
      <c r="L11" s="21" t="n">
        <f aca="false">$N$3+L$3*6+$B11</f>
        <v>91</v>
      </c>
      <c r="M11" s="21"/>
    </row>
    <row r="12" customFormat="false" ht="15.75" hidden="false" customHeight="false" outlineLevel="0" collapsed="false">
      <c r="A12" s="24"/>
      <c r="B12" s="25" t="n">
        <v>9</v>
      </c>
      <c r="C12" s="21" t="n">
        <v>1</v>
      </c>
      <c r="D12" s="21" t="n">
        <v>27</v>
      </c>
      <c r="E12" s="21" t="n">
        <f aca="false">$N$3+E$3*6+$B12</f>
        <v>50</v>
      </c>
      <c r="F12" s="21" t="n">
        <f aca="false">$N$3+F$3*6+$B12</f>
        <v>56</v>
      </c>
      <c r="G12" s="21" t="n">
        <f aca="false">$N$3+G$3*6+$B12</f>
        <v>62</v>
      </c>
      <c r="H12" s="21" t="n">
        <f aca="false">$N$3+H$3*6+$B12</f>
        <v>68</v>
      </c>
      <c r="I12" s="21" t="n">
        <f aca="false">$N$3+I$3*6+$B12</f>
        <v>74</v>
      </c>
      <c r="J12" s="21" t="n">
        <f aca="false">$N$3+J$3*6+$B12</f>
        <v>80</v>
      </c>
      <c r="K12" s="21" t="n">
        <f aca="false">$N$3+K$3*6+$B12</f>
        <v>86</v>
      </c>
      <c r="L12" s="21" t="n">
        <f aca="false">$N$3+L$3*6+$B12</f>
        <v>92</v>
      </c>
      <c r="M12" s="21"/>
    </row>
    <row r="13" customFormat="false" ht="15.75" hidden="false" customHeight="false" outlineLevel="0" collapsed="false">
      <c r="A13" s="24"/>
      <c r="B13" s="25" t="n">
        <v>10</v>
      </c>
      <c r="C13" s="21" t="n">
        <v>1</v>
      </c>
      <c r="D13" s="21" t="n">
        <v>27</v>
      </c>
      <c r="E13" s="21" t="n">
        <f aca="false">$N$3+E$3*6+$B13</f>
        <v>51</v>
      </c>
      <c r="F13" s="21" t="n">
        <f aca="false">$N$3+F$3*6+$B13</f>
        <v>57</v>
      </c>
      <c r="G13" s="21" t="n">
        <f aca="false">$N$3+G$3*6+$B13</f>
        <v>63</v>
      </c>
      <c r="H13" s="21" t="n">
        <f aca="false">$N$3+H$3*6+$B13</f>
        <v>69</v>
      </c>
      <c r="I13" s="21" t="n">
        <f aca="false">$N$3+I$3*6+$B13</f>
        <v>75</v>
      </c>
      <c r="J13" s="21" t="n">
        <f aca="false">$N$3+J$3*6+$B13</f>
        <v>81</v>
      </c>
      <c r="K13" s="21" t="n">
        <f aca="false">$N$3+K$3*6+$B13</f>
        <v>87</v>
      </c>
      <c r="L13" s="21" t="n">
        <f aca="false">$N$3+L$3*6+$B13</f>
        <v>93</v>
      </c>
      <c r="M13" s="21"/>
    </row>
    <row r="14" customFormat="false" ht="15.75" hidden="false" customHeight="false" outlineLevel="0" collapsed="false">
      <c r="A14" s="24"/>
      <c r="B14" s="25" t="n">
        <v>11</v>
      </c>
      <c r="C14" s="21" t="n">
        <v>1</v>
      </c>
      <c r="D14" s="21" t="n">
        <v>27</v>
      </c>
      <c r="E14" s="21" t="n">
        <f aca="false">$N$3+E$3*6+$B14</f>
        <v>52</v>
      </c>
      <c r="F14" s="21" t="n">
        <f aca="false">$N$3+F$3*6+$B14</f>
        <v>58</v>
      </c>
      <c r="G14" s="21" t="n">
        <f aca="false">$N$3+G$3*6+$B14</f>
        <v>64</v>
      </c>
      <c r="H14" s="21" t="n">
        <f aca="false">$N$3+H$3*6+$B14</f>
        <v>70</v>
      </c>
      <c r="I14" s="21" t="n">
        <f aca="false">$N$3+I$3*6+$B14</f>
        <v>76</v>
      </c>
      <c r="J14" s="21" t="n">
        <f aca="false">$N$3+J$3*6+$B14</f>
        <v>82</v>
      </c>
      <c r="K14" s="21" t="n">
        <f aca="false">$N$3+K$3*6+$B14</f>
        <v>88</v>
      </c>
      <c r="L14" s="21" t="n">
        <f aca="false">$N$3+L$3*6+$B14</f>
        <v>94</v>
      </c>
      <c r="M14" s="21"/>
    </row>
    <row r="15" customFormat="false" ht="15.75" hidden="false" customHeight="false" outlineLevel="0" collapsed="false">
      <c r="A15" s="24"/>
      <c r="B15" s="25" t="n">
        <v>12</v>
      </c>
      <c r="C15" s="21" t="n">
        <v>1</v>
      </c>
      <c r="D15" s="21" t="n">
        <v>27</v>
      </c>
      <c r="E15" s="21" t="n">
        <f aca="false">$N$3+E$3*6+$B15</f>
        <v>53</v>
      </c>
      <c r="F15" s="21" t="n">
        <f aca="false">$N$3+F$3*6+$B15</f>
        <v>59</v>
      </c>
      <c r="G15" s="21" t="n">
        <f aca="false">$N$3+G$3*6+$B15</f>
        <v>65</v>
      </c>
      <c r="H15" s="21" t="n">
        <f aca="false">$N$3+H$3*6+$B15</f>
        <v>71</v>
      </c>
      <c r="I15" s="21" t="n">
        <f aca="false">$N$3+I$3*6+$B15</f>
        <v>77</v>
      </c>
      <c r="J15" s="21" t="n">
        <f aca="false">$N$3+J$3*6+$B15</f>
        <v>83</v>
      </c>
      <c r="K15" s="21" t="n">
        <f aca="false">$N$3+K$3*6+$B15</f>
        <v>89</v>
      </c>
      <c r="L15" s="21" t="n">
        <f aca="false">$N$3+L$3*6+$B15</f>
        <v>95</v>
      </c>
      <c r="M15" s="21"/>
    </row>
    <row r="16" customFormat="false" ht="15.75" hidden="false" customHeight="false" outlineLevel="0" collapsed="false">
      <c r="A16" s="24"/>
      <c r="B16" s="25" t="n">
        <v>13</v>
      </c>
      <c r="C16" s="21" t="n">
        <v>1</v>
      </c>
      <c r="D16" s="21" t="n">
        <v>27</v>
      </c>
      <c r="E16" s="21" t="n">
        <f aca="false">$N$3+E$3*6+$B16</f>
        <v>54</v>
      </c>
      <c r="F16" s="21" t="n">
        <f aca="false">$N$3+F$3*6+$B16</f>
        <v>60</v>
      </c>
      <c r="G16" s="21" t="n">
        <f aca="false">$N$3+G$3*6+$B16</f>
        <v>66</v>
      </c>
      <c r="H16" s="21" t="n">
        <f aca="false">$N$3+H$3*6+$B16</f>
        <v>72</v>
      </c>
      <c r="I16" s="21" t="n">
        <f aca="false">$N$3+I$3*6+$B16</f>
        <v>78</v>
      </c>
      <c r="J16" s="21" t="n">
        <f aca="false">$N$3+J$3*6+$B16</f>
        <v>84</v>
      </c>
      <c r="K16" s="21" t="n">
        <f aca="false">$N$3+K$3*6+$B16</f>
        <v>90</v>
      </c>
      <c r="L16" s="21" t="n">
        <f aca="false">$N$3+L$3*6+$B16</f>
        <v>96</v>
      </c>
      <c r="M16" s="21"/>
    </row>
    <row r="17" customFormat="false" ht="15.75" hidden="false" customHeight="false" outlineLevel="0" collapsed="false">
      <c r="A17" s="24"/>
      <c r="B17" s="25" t="n">
        <v>14</v>
      </c>
      <c r="C17" s="21" t="n">
        <v>1</v>
      </c>
      <c r="D17" s="21" t="n">
        <v>27</v>
      </c>
      <c r="E17" s="21" t="n">
        <f aca="false">$N$3+E$3*6+$B17</f>
        <v>55</v>
      </c>
      <c r="F17" s="21" t="n">
        <f aca="false">$N$3+F$3*6+$B17</f>
        <v>61</v>
      </c>
      <c r="G17" s="21" t="n">
        <f aca="false">$N$3+G$3*6+$B17</f>
        <v>67</v>
      </c>
      <c r="H17" s="21" t="n">
        <f aca="false">$N$3+H$3*6+$B17</f>
        <v>73</v>
      </c>
      <c r="I17" s="21" t="n">
        <f aca="false">$N$3+I$3*6+$B17</f>
        <v>79</v>
      </c>
      <c r="J17" s="21" t="n">
        <f aca="false">$N$3+J$3*6+$B17</f>
        <v>85</v>
      </c>
      <c r="K17" s="21" t="n">
        <f aca="false">$N$3+K$3*6+$B17</f>
        <v>91</v>
      </c>
      <c r="L17" s="21" t="n">
        <f aca="false">$N$3+L$3*6+$B17</f>
        <v>97</v>
      </c>
      <c r="M17" s="21"/>
    </row>
    <row r="18" customFormat="false" ht="15.75" hidden="false" customHeight="false" outlineLevel="0" collapsed="false">
      <c r="A18" s="24"/>
      <c r="B18" s="25" t="n">
        <v>15</v>
      </c>
      <c r="C18" s="21" t="n">
        <v>1</v>
      </c>
      <c r="D18" s="21" t="n">
        <v>27</v>
      </c>
      <c r="E18" s="21" t="n">
        <f aca="false">$N$3+E$3*6+$B18</f>
        <v>56</v>
      </c>
      <c r="F18" s="21" t="n">
        <f aca="false">$N$3+F$3*6+$B18</f>
        <v>62</v>
      </c>
      <c r="G18" s="21" t="n">
        <f aca="false">$N$3+G$3*6+$B18</f>
        <v>68</v>
      </c>
      <c r="H18" s="21" t="n">
        <f aca="false">$N$3+H$3*6+$B18</f>
        <v>74</v>
      </c>
      <c r="I18" s="21" t="n">
        <f aca="false">$N$3+I$3*6+$B18</f>
        <v>80</v>
      </c>
      <c r="J18" s="21" t="n">
        <f aca="false">$N$3+J$3*6+$B18</f>
        <v>86</v>
      </c>
      <c r="K18" s="21" t="n">
        <f aca="false">$N$3+K$3*6+$B18</f>
        <v>92</v>
      </c>
      <c r="L18" s="21" t="n">
        <f aca="false">$N$3+L$3*6+$B18</f>
        <v>98</v>
      </c>
      <c r="M18" s="21"/>
    </row>
    <row r="19" customFormat="false" ht="15.75" hidden="false" customHeight="false" outlineLevel="0" collapsed="false">
      <c r="A19" s="24"/>
      <c r="B19" s="25" t="n">
        <v>16</v>
      </c>
      <c r="C19" s="21" t="n">
        <v>1</v>
      </c>
      <c r="D19" s="21" t="n">
        <v>27</v>
      </c>
      <c r="E19" s="21" t="n">
        <f aca="false">$N$3+E$3*6+$B19</f>
        <v>57</v>
      </c>
      <c r="F19" s="21" t="n">
        <f aca="false">$N$3+F$3*6+$B19</f>
        <v>63</v>
      </c>
      <c r="G19" s="21" t="n">
        <f aca="false">$N$3+G$3*6+$B19</f>
        <v>69</v>
      </c>
      <c r="H19" s="21" t="n">
        <f aca="false">$N$3+H$3*6+$B19</f>
        <v>75</v>
      </c>
      <c r="I19" s="21" t="n">
        <f aca="false">$N$3+I$3*6+$B19</f>
        <v>81</v>
      </c>
      <c r="J19" s="21" t="n">
        <f aca="false">$N$3+J$3*6+$B19</f>
        <v>87</v>
      </c>
      <c r="K19" s="21" t="n">
        <f aca="false">$N$3+K$3*6+$B19</f>
        <v>93</v>
      </c>
      <c r="L19" s="21" t="n">
        <f aca="false">$N$3+L$3*6+$B19</f>
        <v>99</v>
      </c>
      <c r="M19" s="21"/>
    </row>
    <row r="20" customFormat="false" ht="15.75" hidden="false" customHeight="false" outlineLevel="0" collapsed="false">
      <c r="A20" s="24"/>
      <c r="B20" s="25" t="n">
        <v>17</v>
      </c>
      <c r="C20" s="21" t="n">
        <v>1</v>
      </c>
      <c r="D20" s="21" t="n">
        <v>27</v>
      </c>
      <c r="E20" s="21" t="n">
        <f aca="false">$N$3+E$3*6+$B20</f>
        <v>58</v>
      </c>
      <c r="F20" s="21" t="n">
        <f aca="false">$N$3+F$3*6+$B20</f>
        <v>64</v>
      </c>
      <c r="G20" s="21" t="n">
        <f aca="false">$N$3+G$3*6+$B20</f>
        <v>70</v>
      </c>
      <c r="H20" s="21" t="n">
        <f aca="false">$N$3+H$3*6+$B20</f>
        <v>76</v>
      </c>
      <c r="I20" s="21" t="n">
        <f aca="false">$N$3+I$3*6+$B20</f>
        <v>82</v>
      </c>
      <c r="J20" s="21" t="n">
        <f aca="false">$N$3+J$3*6+$B20</f>
        <v>88</v>
      </c>
      <c r="K20" s="21" t="n">
        <f aca="false">$N$3+K$3*6+$B20</f>
        <v>94</v>
      </c>
      <c r="L20" s="21" t="n">
        <f aca="false">$N$3+L$3*6+$B20</f>
        <v>100</v>
      </c>
      <c r="M20" s="21"/>
    </row>
    <row r="21" customFormat="false" ht="15.75" hidden="false" customHeight="false" outlineLevel="0" collapsed="false">
      <c r="A21" s="24"/>
      <c r="B21" s="25" t="n">
        <v>18</v>
      </c>
      <c r="C21" s="21" t="n">
        <v>1</v>
      </c>
      <c r="D21" s="21" t="n">
        <v>27</v>
      </c>
      <c r="E21" s="21" t="n">
        <f aca="false">$N$3+E$3*6+$B21</f>
        <v>59</v>
      </c>
      <c r="F21" s="21" t="n">
        <f aca="false">$N$3+F$3*6+$B21</f>
        <v>65</v>
      </c>
      <c r="G21" s="21" t="n">
        <f aca="false">$N$3+G$3*6+$B21</f>
        <v>71</v>
      </c>
      <c r="H21" s="21" t="n">
        <f aca="false">$N$3+H$3*6+$B21</f>
        <v>77</v>
      </c>
      <c r="I21" s="21" t="n">
        <f aca="false">$N$3+I$3*6+$B21</f>
        <v>83</v>
      </c>
      <c r="J21" s="21" t="n">
        <f aca="false">$N$3+J$3*6+$B21</f>
        <v>89</v>
      </c>
      <c r="K21" s="21" t="n">
        <f aca="false">$N$3+K$3*6+$B21</f>
        <v>95</v>
      </c>
      <c r="L21" s="21" t="n">
        <f aca="false">$N$3+L$3*6+$B21</f>
        <v>101</v>
      </c>
      <c r="M21" s="21"/>
    </row>
    <row r="22" customFormat="false" ht="15.75" hidden="false" customHeight="false" outlineLevel="0" collapsed="false">
      <c r="A22" s="24"/>
      <c r="B22" s="25" t="n">
        <v>19</v>
      </c>
      <c r="C22" s="21" t="n">
        <v>1</v>
      </c>
      <c r="D22" s="21" t="n">
        <v>27</v>
      </c>
      <c r="E22" s="21" t="n">
        <f aca="false">$N$3+E$3*6+$B22</f>
        <v>60</v>
      </c>
      <c r="F22" s="21" t="n">
        <f aca="false">$N$3+F$3*6+$B22</f>
        <v>66</v>
      </c>
      <c r="G22" s="21" t="n">
        <f aca="false">$N$3+G$3*6+$B22</f>
        <v>72</v>
      </c>
      <c r="H22" s="21" t="n">
        <f aca="false">$N$3+H$3*6+$B22</f>
        <v>78</v>
      </c>
      <c r="I22" s="21" t="n">
        <f aca="false">$N$3+I$3*6+$B22</f>
        <v>84</v>
      </c>
      <c r="J22" s="21" t="n">
        <f aca="false">$N$3+J$3*6+$B22</f>
        <v>90</v>
      </c>
      <c r="K22" s="21" t="n">
        <f aca="false">$N$3+K$3*6+$B22</f>
        <v>96</v>
      </c>
      <c r="L22" s="21" t="n">
        <f aca="false">$N$3+L$3*6+$B22</f>
        <v>102</v>
      </c>
      <c r="M22" s="21"/>
    </row>
    <row r="23" customFormat="false" ht="15.75" hidden="false" customHeight="false" outlineLevel="0" collapsed="false">
      <c r="A23" s="24"/>
      <c r="B23" s="25" t="n">
        <v>20</v>
      </c>
      <c r="C23" s="21" t="n">
        <v>1</v>
      </c>
      <c r="D23" s="21" t="n">
        <v>27</v>
      </c>
      <c r="E23" s="21" t="n">
        <f aca="false">$N$3+E$3*6+$B23</f>
        <v>61</v>
      </c>
      <c r="F23" s="21" t="n">
        <f aca="false">$N$3+F$3*6+$B23</f>
        <v>67</v>
      </c>
      <c r="G23" s="21" t="n">
        <f aca="false">$N$3+G$3*6+$B23</f>
        <v>73</v>
      </c>
      <c r="H23" s="21" t="n">
        <f aca="false">$N$3+H$3*6+$B23</f>
        <v>79</v>
      </c>
      <c r="I23" s="21" t="n">
        <f aca="false">$N$3+I$3*6+$B23</f>
        <v>85</v>
      </c>
      <c r="J23" s="21" t="n">
        <f aca="false">$N$3+J$3*6+$B23</f>
        <v>91</v>
      </c>
      <c r="K23" s="21" t="n">
        <f aca="false">$N$3+K$3*6+$B23</f>
        <v>97</v>
      </c>
      <c r="L23" s="21" t="n">
        <f aca="false">$N$3+L$3*6+$B23</f>
        <v>103</v>
      </c>
      <c r="M23" s="21"/>
    </row>
    <row r="24" customFormat="false" ht="15.75" hidden="false" customHeight="false" outlineLevel="0" collapsed="false">
      <c r="A24" s="24"/>
      <c r="B24" s="25" t="n">
        <v>21</v>
      </c>
      <c r="C24" s="21" t="n">
        <v>1</v>
      </c>
      <c r="D24" s="21" t="n">
        <v>27</v>
      </c>
      <c r="E24" s="21" t="n">
        <f aca="false">$N$3+E$3*6+$B24</f>
        <v>62</v>
      </c>
      <c r="F24" s="21" t="n">
        <f aca="false">$N$3+F$3*6+$B24</f>
        <v>68</v>
      </c>
      <c r="G24" s="21" t="n">
        <f aca="false">$N$3+G$3*6+$B24</f>
        <v>74</v>
      </c>
      <c r="H24" s="21" t="n">
        <f aca="false">$N$3+H$3*6+$B24</f>
        <v>80</v>
      </c>
      <c r="I24" s="21" t="n">
        <f aca="false">$N$3+I$3*6+$B24</f>
        <v>86</v>
      </c>
      <c r="J24" s="21" t="n">
        <f aca="false">$N$3+J$3*6+$B24</f>
        <v>92</v>
      </c>
      <c r="K24" s="21" t="n">
        <f aca="false">$N$3+K$3*6+$B24</f>
        <v>98</v>
      </c>
      <c r="L24" s="21" t="n">
        <f aca="false">$N$3+L$3*6+$B24</f>
        <v>104</v>
      </c>
      <c r="M24" s="21"/>
    </row>
    <row r="25" customFormat="false" ht="15.75" hidden="false" customHeight="false" outlineLevel="0" collapsed="false">
      <c r="A25" s="24"/>
      <c r="B25" s="25" t="n">
        <v>22</v>
      </c>
      <c r="C25" s="21" t="n">
        <v>1</v>
      </c>
      <c r="D25" s="21" t="n">
        <v>27</v>
      </c>
      <c r="E25" s="21" t="n">
        <f aca="false">$N$3+E$3*6+$B25</f>
        <v>63</v>
      </c>
      <c r="F25" s="21" t="n">
        <f aca="false">$N$3+F$3*6+$B25</f>
        <v>69</v>
      </c>
      <c r="G25" s="21" t="n">
        <f aca="false">$N$3+G$3*6+$B25</f>
        <v>75</v>
      </c>
      <c r="H25" s="21" t="n">
        <f aca="false">$N$3+H$3*6+$B25</f>
        <v>81</v>
      </c>
      <c r="I25" s="21" t="n">
        <f aca="false">$N$3+I$3*6+$B25</f>
        <v>87</v>
      </c>
      <c r="J25" s="21" t="n">
        <f aca="false">$N$3+J$3*6+$B25</f>
        <v>93</v>
      </c>
      <c r="K25" s="21" t="n">
        <f aca="false">$N$3+K$3*6+$B25</f>
        <v>99</v>
      </c>
      <c r="L25" s="21" t="n">
        <f aca="false">$N$3+L$3*6+$B25</f>
        <v>105</v>
      </c>
      <c r="M25" s="21"/>
    </row>
    <row r="26" customFormat="false" ht="15.75" hidden="false" customHeight="false" outlineLevel="0" collapsed="false">
      <c r="A26" s="24"/>
      <c r="B26" s="25" t="n">
        <v>23</v>
      </c>
      <c r="C26" s="21" t="n">
        <v>1</v>
      </c>
      <c r="D26" s="21" t="n">
        <v>27</v>
      </c>
      <c r="E26" s="21" t="n">
        <f aca="false">$N$3+E$3*6+$B26</f>
        <v>64</v>
      </c>
      <c r="F26" s="21" t="n">
        <f aca="false">$N$3+F$3*6+$B26</f>
        <v>70</v>
      </c>
      <c r="G26" s="21" t="n">
        <f aca="false">$N$3+G$3*6+$B26</f>
        <v>76</v>
      </c>
      <c r="H26" s="21" t="n">
        <f aca="false">$N$3+H$3*6+$B26</f>
        <v>82</v>
      </c>
      <c r="I26" s="21" t="n">
        <f aca="false">$N$3+I$3*6+$B26</f>
        <v>88</v>
      </c>
      <c r="J26" s="21" t="n">
        <f aca="false">$N$3+J$3*6+$B26</f>
        <v>94</v>
      </c>
      <c r="K26" s="21" t="n">
        <f aca="false">$N$3+K$3*6+$B26</f>
        <v>100</v>
      </c>
      <c r="L26" s="21" t="n">
        <f aca="false">$N$3+L$3*6+$B26</f>
        <v>106</v>
      </c>
      <c r="M26" s="21"/>
    </row>
    <row r="27" customFormat="false" ht="15.75" hidden="false" customHeight="false" outlineLevel="0" collapsed="false">
      <c r="A27" s="24"/>
      <c r="B27" s="25" t="n">
        <v>24</v>
      </c>
      <c r="C27" s="21" t="n">
        <v>1</v>
      </c>
      <c r="D27" s="21" t="n">
        <v>27</v>
      </c>
      <c r="E27" s="21" t="n">
        <f aca="false">$N$3+E$3*6+$B27</f>
        <v>65</v>
      </c>
      <c r="F27" s="21" t="n">
        <f aca="false">$N$3+F$3*6+$B27</f>
        <v>71</v>
      </c>
      <c r="G27" s="21" t="n">
        <f aca="false">$N$3+G$3*6+$B27</f>
        <v>77</v>
      </c>
      <c r="H27" s="21" t="n">
        <f aca="false">$N$3+H$3*6+$B27</f>
        <v>83</v>
      </c>
      <c r="I27" s="21" t="n">
        <f aca="false">$N$3+I$3*6+$B27</f>
        <v>89</v>
      </c>
      <c r="J27" s="21" t="n">
        <f aca="false">$N$3+J$3*6+$B27</f>
        <v>95</v>
      </c>
      <c r="K27" s="21" t="n">
        <f aca="false">$N$3+K$3*6+$B27</f>
        <v>101</v>
      </c>
      <c r="L27" s="21" t="n">
        <f aca="false">$N$3+L$3*6+$B27</f>
        <v>107</v>
      </c>
      <c r="M27" s="21"/>
    </row>
    <row r="28" customFormat="false" ht="15.75" hidden="false" customHeight="false" outlineLevel="0" collapsed="false">
      <c r="A28" s="24"/>
      <c r="B28" s="25" t="n">
        <v>25</v>
      </c>
      <c r="C28" s="21" t="n">
        <v>1</v>
      </c>
      <c r="D28" s="21" t="n">
        <v>27</v>
      </c>
      <c r="E28" s="21" t="n">
        <f aca="false">$N$3+E$3*6+$B28</f>
        <v>66</v>
      </c>
      <c r="F28" s="21" t="n">
        <f aca="false">$N$3+F$3*6+$B28</f>
        <v>72</v>
      </c>
      <c r="G28" s="21" t="n">
        <f aca="false">$N$3+G$3*6+$B28</f>
        <v>78</v>
      </c>
      <c r="H28" s="21" t="n">
        <f aca="false">$N$3+H$3*6+$B28</f>
        <v>84</v>
      </c>
      <c r="I28" s="21" t="n">
        <f aca="false">$N$3+I$3*6+$B28</f>
        <v>90</v>
      </c>
      <c r="J28" s="21" t="n">
        <f aca="false">$N$3+J$3*6+$B28</f>
        <v>96</v>
      </c>
      <c r="K28" s="21" t="n">
        <f aca="false">$N$3+K$3*6+$B28</f>
        <v>102</v>
      </c>
      <c r="L28" s="21" t="n">
        <f aca="false">$N$3+L$3*6+$B28</f>
        <v>108</v>
      </c>
      <c r="M28" s="21"/>
    </row>
    <row r="29" customFormat="false" ht="15.75" hidden="false" customHeight="false" outlineLevel="0" collapsed="false">
      <c r="A29" s="24"/>
      <c r="B29" s="25" t="n">
        <v>26</v>
      </c>
      <c r="C29" s="21" t="n">
        <v>1</v>
      </c>
      <c r="D29" s="21" t="n">
        <v>27</v>
      </c>
      <c r="E29" s="21" t="n">
        <f aca="false">$N$3+E$3*6+$B29</f>
        <v>67</v>
      </c>
      <c r="F29" s="21" t="n">
        <f aca="false">$N$3+F$3*6+$B29</f>
        <v>73</v>
      </c>
      <c r="G29" s="21" t="n">
        <f aca="false">$N$3+G$3*6+$B29</f>
        <v>79</v>
      </c>
      <c r="H29" s="21" t="n">
        <f aca="false">$N$3+H$3*6+$B29</f>
        <v>85</v>
      </c>
      <c r="I29" s="21" t="n">
        <f aca="false">$N$3+I$3*6+$B29</f>
        <v>91</v>
      </c>
      <c r="J29" s="21" t="n">
        <f aca="false">$N$3+J$3*6+$B29</f>
        <v>97</v>
      </c>
      <c r="K29" s="21" t="n">
        <f aca="false">$N$3+K$3*6+$B29</f>
        <v>103</v>
      </c>
      <c r="L29" s="21" t="n">
        <f aca="false">$N$3+L$3*6+$B29</f>
        <v>109</v>
      </c>
      <c r="M29" s="21"/>
    </row>
    <row r="30" customFormat="false" ht="15.75" hidden="false" customHeight="false" outlineLevel="0" collapsed="false">
      <c r="A30" s="24"/>
      <c r="B30" s="25" t="n">
        <v>27</v>
      </c>
      <c r="C30" s="21" t="n">
        <v>1</v>
      </c>
      <c r="D30" s="21" t="n">
        <v>27</v>
      </c>
      <c r="E30" s="21" t="n">
        <f aca="false">$N$3+E$3*6+$B30</f>
        <v>68</v>
      </c>
      <c r="F30" s="21" t="n">
        <f aca="false">$N$3+F$3*6+$B30</f>
        <v>74</v>
      </c>
      <c r="G30" s="21" t="n">
        <f aca="false">$N$3+G$3*6+$B30</f>
        <v>80</v>
      </c>
      <c r="H30" s="21" t="n">
        <f aca="false">$N$3+H$3*6+$B30</f>
        <v>86</v>
      </c>
      <c r="I30" s="21" t="n">
        <f aca="false">$N$3+I$3*6+$B30</f>
        <v>92</v>
      </c>
      <c r="J30" s="21" t="n">
        <f aca="false">$N$3+J$3*6+$B30</f>
        <v>98</v>
      </c>
      <c r="K30" s="21" t="n">
        <f aca="false">$N$3+K$3*6+$B30</f>
        <v>104</v>
      </c>
      <c r="L30" s="21" t="n">
        <f aca="false">$N$3+L$3*6+$B30</f>
        <v>110</v>
      </c>
      <c r="M30" s="21"/>
    </row>
    <row r="31" customFormat="false" ht="15.75" hidden="false" customHeight="false" outlineLevel="0" collapsed="false">
      <c r="A31" s="24"/>
      <c r="B31" s="25" t="n">
        <v>28</v>
      </c>
      <c r="C31" s="21" t="n">
        <v>1</v>
      </c>
      <c r="D31" s="21" t="n">
        <v>27</v>
      </c>
      <c r="E31" s="21" t="n">
        <f aca="false">$N$3+E$3*6+$B31</f>
        <v>69</v>
      </c>
      <c r="F31" s="21" t="n">
        <f aca="false">$N$3+F$3*6+$B31</f>
        <v>75</v>
      </c>
      <c r="G31" s="21" t="n">
        <f aca="false">$N$3+G$3*6+$B31</f>
        <v>81</v>
      </c>
      <c r="H31" s="21" t="n">
        <f aca="false">$N$3+H$3*6+$B31</f>
        <v>87</v>
      </c>
      <c r="I31" s="21" t="n">
        <f aca="false">$N$3+I$3*6+$B31</f>
        <v>93</v>
      </c>
      <c r="J31" s="21" t="n">
        <f aca="false">$N$3+J$3*6+$B31</f>
        <v>99</v>
      </c>
      <c r="K31" s="21" t="n">
        <f aca="false">$N$3+K$3*6+$B31</f>
        <v>105</v>
      </c>
      <c r="L31" s="21" t="n">
        <f aca="false">$N$3+L$3*6+$B31</f>
        <v>111</v>
      </c>
      <c r="M31" s="21"/>
    </row>
    <row r="32" customFormat="false" ht="15.75" hidden="false" customHeight="false" outlineLevel="0" collapsed="false">
      <c r="A32" s="24"/>
      <c r="B32" s="25" t="n">
        <v>29</v>
      </c>
      <c r="C32" s="21" t="n">
        <v>1</v>
      </c>
      <c r="D32" s="21" t="n">
        <v>27</v>
      </c>
      <c r="E32" s="21" t="n">
        <f aca="false">$N$3+E$3*6+$B32</f>
        <v>70</v>
      </c>
      <c r="F32" s="21" t="n">
        <f aca="false">$N$3+F$3*6+$B32</f>
        <v>76</v>
      </c>
      <c r="G32" s="21" t="n">
        <f aca="false">$N$3+G$3*6+$B32</f>
        <v>82</v>
      </c>
      <c r="H32" s="21" t="n">
        <f aca="false">$N$3+H$3*6+$B32</f>
        <v>88</v>
      </c>
      <c r="I32" s="21" t="n">
        <f aca="false">$N$3+I$3*6+$B32</f>
        <v>94</v>
      </c>
      <c r="J32" s="21" t="n">
        <f aca="false">$N$3+J$3*6+$B32</f>
        <v>100</v>
      </c>
      <c r="K32" s="21" t="n">
        <f aca="false">$N$3+K$3*6+$B32</f>
        <v>106</v>
      </c>
      <c r="L32" s="21" t="n">
        <f aca="false">$N$3+L$3*6+$B32</f>
        <v>112</v>
      </c>
      <c r="M32" s="21"/>
    </row>
    <row r="33" customFormat="false" ht="15.75" hidden="false" customHeight="false" outlineLevel="0" collapsed="false">
      <c r="A33" s="24"/>
      <c r="B33" s="25" t="n">
        <v>30</v>
      </c>
      <c r="C33" s="21" t="n">
        <v>1</v>
      </c>
      <c r="D33" s="21" t="n">
        <v>27</v>
      </c>
      <c r="E33" s="21" t="n">
        <f aca="false">$N$3+E$3*6+$B33</f>
        <v>71</v>
      </c>
      <c r="F33" s="21" t="n">
        <f aca="false">$N$3+F$3*6+$B33</f>
        <v>77</v>
      </c>
      <c r="G33" s="21" t="n">
        <f aca="false">$N$3+G$3*6+$B33</f>
        <v>83</v>
      </c>
      <c r="H33" s="21" t="n">
        <f aca="false">$N$3+H$3*6+$B33</f>
        <v>89</v>
      </c>
      <c r="I33" s="21" t="n">
        <f aca="false">$N$3+I$3*6+$B33</f>
        <v>95</v>
      </c>
      <c r="J33" s="21" t="n">
        <f aca="false">$N$3+J$3*6+$B33</f>
        <v>101</v>
      </c>
      <c r="K33" s="21" t="n">
        <f aca="false">$N$3+K$3*6+$B33</f>
        <v>107</v>
      </c>
      <c r="L33" s="21" t="n">
        <f aca="false">$N$3+L$3*6+$B33</f>
        <v>113</v>
      </c>
      <c r="M33" s="21"/>
    </row>
    <row r="34" customFormat="false" ht="15.75" hidden="false" customHeight="false" outlineLevel="0" collapsed="false">
      <c r="C34" s="21"/>
      <c r="D34" s="21"/>
      <c r="E34" s="21"/>
      <c r="F34" s="21"/>
      <c r="G34" s="21"/>
      <c r="H34" s="21"/>
      <c r="I34" s="21"/>
      <c r="J34" s="21"/>
      <c r="K34" s="21"/>
      <c r="L34" s="21"/>
    </row>
  </sheetData>
  <mergeCells count="2">
    <mergeCell ref="C2:L2"/>
    <mergeCell ref="A4:A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3.72"/>
    <col collapsed="false" customWidth="true" hidden="false" outlineLevel="0" max="2" min="2" style="0" width="3.1"/>
  </cols>
  <sheetData>
    <row r="1" customFormat="false" ht="15.75" hidden="false" customHeight="false" outlineLevel="0" collapsed="false">
      <c r="A1" s="26" t="n">
        <v>1</v>
      </c>
      <c r="B1" s="26" t="n">
        <v>1</v>
      </c>
    </row>
    <row r="2" customFormat="false" ht="15.75" hidden="false" customHeight="false" outlineLevel="0" collapsed="false">
      <c r="A2" s="26" t="n">
        <v>2</v>
      </c>
      <c r="B2" s="26" t="n">
        <v>1</v>
      </c>
    </row>
    <row r="3" customFormat="false" ht="15.75" hidden="false" customHeight="false" outlineLevel="0" collapsed="false">
      <c r="A3" s="26" t="n">
        <v>3</v>
      </c>
      <c r="B3" s="26" t="n">
        <v>1</v>
      </c>
    </row>
    <row r="4" customFormat="false" ht="15.75" hidden="false" customHeight="false" outlineLevel="0" collapsed="false">
      <c r="A4" s="26" t="n">
        <v>4</v>
      </c>
      <c r="B4" s="26" t="n">
        <v>1</v>
      </c>
    </row>
    <row r="5" customFormat="false" ht="15.75" hidden="false" customHeight="false" outlineLevel="0" collapsed="false">
      <c r="A5" s="26" t="n">
        <v>5</v>
      </c>
      <c r="B5" s="26" t="n">
        <v>1</v>
      </c>
    </row>
    <row r="6" customFormat="false" ht="15.75" hidden="false" customHeight="false" outlineLevel="0" collapsed="false">
      <c r="A6" s="26" t="n">
        <v>6</v>
      </c>
      <c r="B6" s="26" t="n">
        <v>1</v>
      </c>
    </row>
    <row r="7" customFormat="false" ht="15.75" hidden="false" customHeight="false" outlineLevel="0" collapsed="false">
      <c r="A7" s="26" t="n">
        <v>7</v>
      </c>
      <c r="B7" s="26" t="n">
        <v>1</v>
      </c>
    </row>
    <row r="8" customFormat="false" ht="15.75" hidden="false" customHeight="false" outlineLevel="0" collapsed="false">
      <c r="A8" s="26" t="n">
        <v>8</v>
      </c>
      <c r="B8" s="26" t="n">
        <v>1</v>
      </c>
    </row>
    <row r="9" customFormat="false" ht="15.75" hidden="false" customHeight="false" outlineLevel="0" collapsed="false">
      <c r="A9" s="26" t="n">
        <v>9</v>
      </c>
      <c r="B9" s="26" t="n">
        <v>1</v>
      </c>
    </row>
    <row r="10" customFormat="false" ht="15.75" hidden="false" customHeight="false" outlineLevel="0" collapsed="false">
      <c r="A10" s="26" t="n">
        <v>10</v>
      </c>
      <c r="B10" s="26" t="n">
        <v>1</v>
      </c>
    </row>
    <row r="11" customFormat="false" ht="15.75" hidden="false" customHeight="false" outlineLevel="0" collapsed="false">
      <c r="A11" s="26" t="n">
        <v>11</v>
      </c>
      <c r="B11" s="26" t="n">
        <v>1</v>
      </c>
    </row>
    <row r="12" customFormat="false" ht="15.75" hidden="false" customHeight="false" outlineLevel="0" collapsed="false">
      <c r="A12" s="26" t="n">
        <v>12</v>
      </c>
      <c r="B12" s="26" t="n">
        <v>1</v>
      </c>
    </row>
    <row r="13" customFormat="false" ht="15.75" hidden="false" customHeight="false" outlineLevel="0" collapsed="false">
      <c r="A13" s="26" t="n">
        <v>13</v>
      </c>
      <c r="B13" s="26" t="n">
        <v>1</v>
      </c>
    </row>
    <row r="14" customFormat="false" ht="15.75" hidden="false" customHeight="false" outlineLevel="0" collapsed="false">
      <c r="A14" s="26" t="n">
        <v>14</v>
      </c>
      <c r="B14" s="26" t="n">
        <v>1</v>
      </c>
    </row>
    <row r="15" customFormat="false" ht="15.75" hidden="false" customHeight="false" outlineLevel="0" collapsed="false">
      <c r="A15" s="26" t="n">
        <v>15</v>
      </c>
      <c r="B15" s="26" t="n">
        <v>1</v>
      </c>
    </row>
    <row r="16" customFormat="false" ht="15.75" hidden="false" customHeight="false" outlineLevel="0" collapsed="false">
      <c r="A16" s="26" t="n">
        <v>16</v>
      </c>
      <c r="B16" s="26" t="n">
        <v>1</v>
      </c>
    </row>
    <row r="17" customFormat="false" ht="15.75" hidden="false" customHeight="false" outlineLevel="0" collapsed="false">
      <c r="A17" s="26" t="n">
        <v>17</v>
      </c>
      <c r="B17" s="26" t="n">
        <v>1</v>
      </c>
    </row>
    <row r="18" customFormat="false" ht="15.75" hidden="false" customHeight="false" outlineLevel="0" collapsed="false">
      <c r="A18" s="26" t="n">
        <v>18</v>
      </c>
      <c r="B18" s="26" t="n">
        <v>1</v>
      </c>
    </row>
    <row r="19" customFormat="false" ht="15.75" hidden="false" customHeight="false" outlineLevel="0" collapsed="false">
      <c r="A19" s="26" t="n">
        <v>19</v>
      </c>
      <c r="B19" s="26" t="n">
        <v>1</v>
      </c>
    </row>
    <row r="20" customFormat="false" ht="15.75" hidden="false" customHeight="false" outlineLevel="0" collapsed="false">
      <c r="A20" s="26" t="n">
        <v>20</v>
      </c>
      <c r="B20" s="26" t="n">
        <v>1</v>
      </c>
    </row>
    <row r="21" customFormat="false" ht="15.75" hidden="false" customHeight="false" outlineLevel="0" collapsed="false">
      <c r="A21" s="26" t="n">
        <v>21</v>
      </c>
      <c r="B21" s="26" t="n">
        <v>1</v>
      </c>
    </row>
    <row r="22" customFormat="false" ht="15.75" hidden="false" customHeight="false" outlineLevel="0" collapsed="false">
      <c r="A22" s="26" t="n">
        <v>22</v>
      </c>
      <c r="B22" s="26" t="n">
        <v>1</v>
      </c>
    </row>
    <row r="23" customFormat="false" ht="15.75" hidden="false" customHeight="false" outlineLevel="0" collapsed="false">
      <c r="A23" s="26" t="n">
        <v>23</v>
      </c>
      <c r="B23" s="26" t="n">
        <v>1</v>
      </c>
    </row>
    <row r="24" customFormat="false" ht="15.75" hidden="false" customHeight="false" outlineLevel="0" collapsed="false">
      <c r="A24" s="26" t="n">
        <v>24</v>
      </c>
      <c r="B24" s="26" t="n">
        <v>1</v>
      </c>
    </row>
    <row r="25" customFormat="false" ht="15.75" hidden="false" customHeight="false" outlineLevel="0" collapsed="false">
      <c r="A25" s="26" t="n">
        <v>25</v>
      </c>
      <c r="B25" s="26" t="n">
        <v>1</v>
      </c>
    </row>
    <row r="26" customFormat="false" ht="15.75" hidden="false" customHeight="false" outlineLevel="0" collapsed="false">
      <c r="A26" s="26" t="n">
        <v>26</v>
      </c>
      <c r="B26" s="26" t="n">
        <v>1</v>
      </c>
    </row>
    <row r="27" customFormat="false" ht="15.75" hidden="false" customHeight="false" outlineLevel="0" collapsed="false">
      <c r="A27" s="26" t="n">
        <v>27</v>
      </c>
      <c r="B27" s="26" t="n">
        <v>2</v>
      </c>
    </row>
    <row r="28" customFormat="false" ht="15.75" hidden="false" customHeight="false" outlineLevel="0" collapsed="false">
      <c r="A28" s="26" t="n">
        <v>28</v>
      </c>
      <c r="B28" s="26" t="n">
        <v>2</v>
      </c>
    </row>
    <row r="29" customFormat="false" ht="15.75" hidden="false" customHeight="false" outlineLevel="0" collapsed="false">
      <c r="A29" s="26" t="n">
        <v>29</v>
      </c>
      <c r="B29" s="26" t="n">
        <v>2</v>
      </c>
    </row>
    <row r="30" customFormat="false" ht="15.75" hidden="false" customHeight="false" outlineLevel="0" collapsed="false">
      <c r="A30" s="26" t="n">
        <v>30</v>
      </c>
      <c r="B30" s="26" t="n">
        <v>2</v>
      </c>
    </row>
    <row r="31" customFormat="false" ht="15.75" hidden="false" customHeight="false" outlineLevel="0" collapsed="false">
      <c r="A31" s="26" t="n">
        <v>31</v>
      </c>
      <c r="B31" s="26" t="n">
        <v>2</v>
      </c>
    </row>
    <row r="32" customFormat="false" ht="15.75" hidden="false" customHeight="false" outlineLevel="0" collapsed="false">
      <c r="A32" s="26" t="n">
        <v>32</v>
      </c>
      <c r="B32" s="26" t="n">
        <v>2</v>
      </c>
    </row>
    <row r="33" customFormat="false" ht="15.75" hidden="false" customHeight="false" outlineLevel="0" collapsed="false">
      <c r="A33" s="26" t="n">
        <v>33</v>
      </c>
      <c r="B33" s="26" t="n">
        <v>2</v>
      </c>
    </row>
    <row r="34" customFormat="false" ht="15.75" hidden="false" customHeight="false" outlineLevel="0" collapsed="false">
      <c r="A34" s="26" t="n">
        <v>34</v>
      </c>
      <c r="B34" s="26" t="n">
        <v>2</v>
      </c>
    </row>
    <row r="35" customFormat="false" ht="15.75" hidden="false" customHeight="false" outlineLevel="0" collapsed="false">
      <c r="A35" s="26" t="n">
        <v>35</v>
      </c>
      <c r="B35" s="26" t="n">
        <v>2</v>
      </c>
    </row>
    <row r="36" customFormat="false" ht="15.75" hidden="false" customHeight="false" outlineLevel="0" collapsed="false">
      <c r="A36" s="26" t="n">
        <v>36</v>
      </c>
      <c r="B36" s="26" t="n">
        <v>2</v>
      </c>
    </row>
    <row r="37" customFormat="false" ht="15.75" hidden="false" customHeight="false" outlineLevel="0" collapsed="false">
      <c r="A37" s="26" t="n">
        <v>37</v>
      </c>
      <c r="B37" s="26" t="n">
        <v>2</v>
      </c>
    </row>
    <row r="38" customFormat="false" ht="15.75" hidden="false" customHeight="false" outlineLevel="0" collapsed="false">
      <c r="A38" s="26" t="n">
        <v>38</v>
      </c>
      <c r="B38" s="26" t="n">
        <v>2</v>
      </c>
    </row>
    <row r="39" customFormat="false" ht="15.75" hidden="false" customHeight="false" outlineLevel="0" collapsed="false">
      <c r="A39" s="26" t="n">
        <v>39</v>
      </c>
      <c r="B39" s="26" t="n">
        <v>2</v>
      </c>
    </row>
    <row r="40" customFormat="false" ht="15.75" hidden="false" customHeight="false" outlineLevel="0" collapsed="false">
      <c r="A40" s="26" t="n">
        <v>40</v>
      </c>
      <c r="B40" s="26" t="n">
        <v>2</v>
      </c>
    </row>
    <row r="41" customFormat="false" ht="15.75" hidden="false" customHeight="false" outlineLevel="0" collapsed="false">
      <c r="A41" s="26" t="n">
        <v>41</v>
      </c>
      <c r="B41" s="26" t="n">
        <v>3</v>
      </c>
    </row>
    <row r="42" customFormat="false" ht="15.75" hidden="false" customHeight="false" outlineLevel="0" collapsed="false">
      <c r="A42" s="26" t="n">
        <v>42</v>
      </c>
      <c r="B42" s="26" t="n">
        <v>3</v>
      </c>
    </row>
    <row r="43" customFormat="false" ht="15.75" hidden="false" customHeight="false" outlineLevel="0" collapsed="false">
      <c r="A43" s="26" t="n">
        <v>43</v>
      </c>
      <c r="B43" s="26" t="n">
        <v>3</v>
      </c>
    </row>
    <row r="44" customFormat="false" ht="15.75" hidden="false" customHeight="false" outlineLevel="0" collapsed="false">
      <c r="A44" s="26" t="n">
        <v>44</v>
      </c>
      <c r="B44" s="26" t="n">
        <v>3</v>
      </c>
    </row>
    <row r="45" customFormat="false" ht="15.75" hidden="false" customHeight="false" outlineLevel="0" collapsed="false">
      <c r="A45" s="26" t="n">
        <v>45</v>
      </c>
      <c r="B45" s="26" t="n">
        <v>3</v>
      </c>
    </row>
    <row r="46" customFormat="false" ht="15.75" hidden="false" customHeight="false" outlineLevel="0" collapsed="false">
      <c r="A46" s="26" t="n">
        <v>46</v>
      </c>
      <c r="B46" s="26" t="n">
        <v>3</v>
      </c>
    </row>
    <row r="47" customFormat="false" ht="15.75" hidden="false" customHeight="false" outlineLevel="0" collapsed="false">
      <c r="A47" s="26" t="n">
        <v>47</v>
      </c>
      <c r="B47" s="26" t="n">
        <v>3</v>
      </c>
    </row>
    <row r="48" customFormat="false" ht="15.75" hidden="false" customHeight="false" outlineLevel="0" collapsed="false">
      <c r="A48" s="26" t="n">
        <v>48</v>
      </c>
      <c r="B48" s="26" t="n">
        <v>3</v>
      </c>
    </row>
    <row r="49" customFormat="false" ht="15.75" hidden="false" customHeight="false" outlineLevel="0" collapsed="false">
      <c r="A49" s="26" t="n">
        <v>49</v>
      </c>
      <c r="B49" s="26" t="n">
        <v>3</v>
      </c>
    </row>
    <row r="50" customFormat="false" ht="15.75" hidden="false" customHeight="false" outlineLevel="0" collapsed="false">
      <c r="A50" s="26" t="n">
        <v>50</v>
      </c>
      <c r="B50" s="26" t="n">
        <v>3</v>
      </c>
    </row>
    <row r="51" customFormat="false" ht="15.75" hidden="false" customHeight="false" outlineLevel="0" collapsed="false">
      <c r="A51" s="26" t="n">
        <v>51</v>
      </c>
      <c r="B51" s="26" t="n">
        <v>3</v>
      </c>
    </row>
    <row r="52" customFormat="false" ht="15.75" hidden="false" customHeight="false" outlineLevel="0" collapsed="false">
      <c r="A52" s="26" t="n">
        <v>52</v>
      </c>
      <c r="B52" s="26" t="n">
        <v>3</v>
      </c>
    </row>
    <row r="53" customFormat="false" ht="15.75" hidden="false" customHeight="false" outlineLevel="0" collapsed="false">
      <c r="A53" s="26" t="n">
        <v>53</v>
      </c>
      <c r="B53" s="26" t="n">
        <v>3</v>
      </c>
    </row>
    <row r="54" customFormat="false" ht="15.75" hidden="false" customHeight="false" outlineLevel="0" collapsed="false">
      <c r="A54" s="26" t="n">
        <v>54</v>
      </c>
      <c r="B54" s="26" t="n">
        <v>4</v>
      </c>
    </row>
    <row r="55" customFormat="false" ht="15.75" hidden="false" customHeight="false" outlineLevel="0" collapsed="false">
      <c r="A55" s="26" t="n">
        <v>55</v>
      </c>
      <c r="B55" s="26" t="n">
        <v>4</v>
      </c>
    </row>
    <row r="56" customFormat="false" ht="15.75" hidden="false" customHeight="false" outlineLevel="0" collapsed="false">
      <c r="A56" s="26" t="n">
        <v>56</v>
      </c>
      <c r="B56" s="26" t="n">
        <v>4</v>
      </c>
    </row>
    <row r="57" customFormat="false" ht="15.75" hidden="false" customHeight="false" outlineLevel="0" collapsed="false">
      <c r="A57" s="26" t="n">
        <v>57</v>
      </c>
      <c r="B57" s="26" t="n">
        <v>4</v>
      </c>
    </row>
    <row r="58" customFormat="false" ht="15.75" hidden="false" customHeight="false" outlineLevel="0" collapsed="false">
      <c r="A58" s="26" t="n">
        <v>58</v>
      </c>
      <c r="B58" s="26" t="n">
        <v>4</v>
      </c>
    </row>
    <row r="59" customFormat="false" ht="15.75" hidden="false" customHeight="false" outlineLevel="0" collapsed="false">
      <c r="A59" s="26" t="n">
        <v>59</v>
      </c>
      <c r="B59" s="26" t="n">
        <v>4</v>
      </c>
    </row>
    <row r="60" customFormat="false" ht="15.75" hidden="false" customHeight="false" outlineLevel="0" collapsed="false">
      <c r="A60" s="26" t="n">
        <v>60</v>
      </c>
      <c r="B60" s="26" t="n">
        <v>4</v>
      </c>
    </row>
    <row r="61" customFormat="false" ht="15.75" hidden="false" customHeight="false" outlineLevel="0" collapsed="false">
      <c r="A61" s="26" t="n">
        <v>61</v>
      </c>
      <c r="B61" s="26" t="n">
        <v>4</v>
      </c>
    </row>
    <row r="62" customFormat="false" ht="15.75" hidden="false" customHeight="false" outlineLevel="0" collapsed="false">
      <c r="A62" s="26" t="n">
        <v>62</v>
      </c>
      <c r="B62" s="26" t="n">
        <v>4</v>
      </c>
    </row>
    <row r="63" customFormat="false" ht="15.75" hidden="false" customHeight="false" outlineLevel="0" collapsed="false">
      <c r="A63" s="26" t="n">
        <v>63</v>
      </c>
      <c r="B63" s="26" t="n">
        <v>4</v>
      </c>
    </row>
    <row r="64" customFormat="false" ht="15.75" hidden="false" customHeight="false" outlineLevel="0" collapsed="false">
      <c r="A64" s="26" t="n">
        <v>64</v>
      </c>
      <c r="B64" s="26" t="n">
        <v>4</v>
      </c>
    </row>
    <row r="65" customFormat="false" ht="15.75" hidden="false" customHeight="false" outlineLevel="0" collapsed="false">
      <c r="A65" s="26" t="n">
        <v>65</v>
      </c>
      <c r="B65" s="26" t="n">
        <v>4</v>
      </c>
    </row>
    <row r="66" customFormat="false" ht="15.75" hidden="false" customHeight="false" outlineLevel="0" collapsed="false">
      <c r="A66" s="26" t="n">
        <v>66</v>
      </c>
      <c r="B66" s="26" t="n">
        <v>4</v>
      </c>
    </row>
    <row r="67" customFormat="false" ht="15.75" hidden="false" customHeight="false" outlineLevel="0" collapsed="false">
      <c r="A67" s="26" t="n">
        <v>67</v>
      </c>
      <c r="B67" s="26" t="n">
        <v>5</v>
      </c>
    </row>
    <row r="68" customFormat="false" ht="15.75" hidden="false" customHeight="false" outlineLevel="0" collapsed="false">
      <c r="A68" s="26" t="n">
        <v>68</v>
      </c>
      <c r="B68" s="26" t="n">
        <v>5</v>
      </c>
    </row>
    <row r="69" customFormat="false" ht="15.75" hidden="false" customHeight="false" outlineLevel="0" collapsed="false">
      <c r="A69" s="26" t="n">
        <v>69</v>
      </c>
      <c r="B69" s="26" t="n">
        <v>5</v>
      </c>
    </row>
    <row r="70" customFormat="false" ht="15.75" hidden="false" customHeight="false" outlineLevel="0" collapsed="false">
      <c r="A70" s="26" t="n">
        <v>70</v>
      </c>
      <c r="B70" s="26" t="n">
        <v>5</v>
      </c>
    </row>
    <row r="71" customFormat="false" ht="15.75" hidden="false" customHeight="false" outlineLevel="0" collapsed="false">
      <c r="A71" s="26" t="n">
        <v>71</v>
      </c>
      <c r="B71" s="26" t="n">
        <v>5</v>
      </c>
    </row>
    <row r="72" customFormat="false" ht="15.75" hidden="false" customHeight="false" outlineLevel="0" collapsed="false">
      <c r="A72" s="26" t="n">
        <v>72</v>
      </c>
      <c r="B72" s="26" t="n">
        <v>5</v>
      </c>
    </row>
    <row r="73" customFormat="false" ht="15.75" hidden="false" customHeight="false" outlineLevel="0" collapsed="false">
      <c r="A73" s="26" t="n">
        <v>73</v>
      </c>
      <c r="B73" s="26" t="n">
        <v>5</v>
      </c>
    </row>
    <row r="74" customFormat="false" ht="15.75" hidden="false" customHeight="false" outlineLevel="0" collapsed="false">
      <c r="A74" s="26" t="n">
        <v>74</v>
      </c>
      <c r="B74" s="26" t="n">
        <v>5</v>
      </c>
    </row>
    <row r="75" customFormat="false" ht="15.75" hidden="false" customHeight="false" outlineLevel="0" collapsed="false">
      <c r="A75" s="26" t="n">
        <v>75</v>
      </c>
      <c r="B75" s="26" t="n">
        <v>5</v>
      </c>
    </row>
    <row r="76" customFormat="false" ht="15.75" hidden="false" customHeight="false" outlineLevel="0" collapsed="false">
      <c r="A76" s="26" t="n">
        <v>76</v>
      </c>
      <c r="B76" s="26" t="n">
        <v>6</v>
      </c>
    </row>
    <row r="77" customFormat="false" ht="15.75" hidden="false" customHeight="false" outlineLevel="0" collapsed="false">
      <c r="A77" s="26" t="n">
        <v>77</v>
      </c>
      <c r="B77" s="26" t="n">
        <v>6</v>
      </c>
    </row>
    <row r="78" customFormat="false" ht="15.75" hidden="false" customHeight="false" outlineLevel="0" collapsed="false">
      <c r="A78" s="26" t="n">
        <v>78</v>
      </c>
      <c r="B78" s="26" t="n">
        <v>6</v>
      </c>
    </row>
    <row r="79" customFormat="false" ht="15.75" hidden="false" customHeight="false" outlineLevel="0" collapsed="false">
      <c r="A79" s="26" t="n">
        <v>79</v>
      </c>
      <c r="B79" s="26" t="n">
        <v>6</v>
      </c>
    </row>
    <row r="80" customFormat="false" ht="15.75" hidden="false" customHeight="false" outlineLevel="0" collapsed="false">
      <c r="A80" s="26" t="n">
        <v>80</v>
      </c>
      <c r="B80" s="26" t="n">
        <v>6</v>
      </c>
    </row>
    <row r="81" customFormat="false" ht="15.75" hidden="false" customHeight="false" outlineLevel="0" collapsed="false">
      <c r="A81" s="26" t="n">
        <v>81</v>
      </c>
      <c r="B81" s="26" t="n">
        <v>6</v>
      </c>
    </row>
    <row r="82" customFormat="false" ht="15.75" hidden="false" customHeight="false" outlineLevel="0" collapsed="false">
      <c r="A82" s="26" t="n">
        <v>82</v>
      </c>
      <c r="B82" s="26" t="n">
        <v>6</v>
      </c>
    </row>
    <row r="83" customFormat="false" ht="15.75" hidden="false" customHeight="false" outlineLevel="0" collapsed="false">
      <c r="A83" s="26" t="n">
        <v>83</v>
      </c>
      <c r="B83" s="26" t="n">
        <v>6</v>
      </c>
    </row>
    <row r="84" customFormat="false" ht="15.75" hidden="false" customHeight="false" outlineLevel="0" collapsed="false">
      <c r="A84" s="26" t="n">
        <v>84</v>
      </c>
      <c r="B84" s="26" t="n">
        <v>6</v>
      </c>
    </row>
    <row r="85" customFormat="false" ht="15.75" hidden="false" customHeight="false" outlineLevel="0" collapsed="false">
      <c r="A85" s="26" t="n">
        <v>85</v>
      </c>
      <c r="B85" s="26" t="n">
        <v>7</v>
      </c>
    </row>
    <row r="86" customFormat="false" ht="15.75" hidden="false" customHeight="false" outlineLevel="0" collapsed="false">
      <c r="A86" s="26" t="n">
        <v>86</v>
      </c>
      <c r="B86" s="26" t="n">
        <v>7</v>
      </c>
    </row>
    <row r="87" customFormat="false" ht="15.75" hidden="false" customHeight="false" outlineLevel="0" collapsed="false">
      <c r="A87" s="26" t="n">
        <v>87</v>
      </c>
      <c r="B87" s="26" t="n">
        <v>7</v>
      </c>
    </row>
    <row r="88" customFormat="false" ht="15.75" hidden="false" customHeight="false" outlineLevel="0" collapsed="false">
      <c r="A88" s="26" t="n">
        <v>88</v>
      </c>
      <c r="B88" s="26" t="n">
        <v>7</v>
      </c>
    </row>
    <row r="89" customFormat="false" ht="15.75" hidden="false" customHeight="false" outlineLevel="0" collapsed="false">
      <c r="A89" s="26" t="n">
        <v>89</v>
      </c>
      <c r="B89" s="26" t="n">
        <v>7</v>
      </c>
    </row>
    <row r="90" customFormat="false" ht="15.75" hidden="false" customHeight="false" outlineLevel="0" collapsed="false">
      <c r="A90" s="26" t="n">
        <v>90</v>
      </c>
      <c r="B90" s="26" t="n">
        <v>7</v>
      </c>
    </row>
    <row r="91" customFormat="false" ht="15.75" hidden="false" customHeight="false" outlineLevel="0" collapsed="false">
      <c r="A91" s="26" t="n">
        <v>91</v>
      </c>
      <c r="B91" s="26" t="n">
        <v>7</v>
      </c>
    </row>
    <row r="92" customFormat="false" ht="15.75" hidden="false" customHeight="false" outlineLevel="0" collapsed="false">
      <c r="A92" s="26" t="n">
        <v>92</v>
      </c>
      <c r="B92" s="26" t="n">
        <v>7</v>
      </c>
    </row>
    <row r="93" customFormat="false" ht="15.75" hidden="false" customHeight="false" outlineLevel="0" collapsed="false">
      <c r="A93" s="26" t="n">
        <v>93</v>
      </c>
      <c r="B93" s="26" t="n">
        <v>7</v>
      </c>
    </row>
    <row r="94" customFormat="false" ht="15.75" hidden="false" customHeight="false" outlineLevel="0" collapsed="false">
      <c r="A94" s="26" t="n">
        <v>94</v>
      </c>
      <c r="B94" s="26" t="n">
        <v>8</v>
      </c>
    </row>
    <row r="95" customFormat="false" ht="15.75" hidden="false" customHeight="false" outlineLevel="0" collapsed="false">
      <c r="A95" s="26" t="n">
        <v>95</v>
      </c>
      <c r="B95" s="26" t="n">
        <v>8</v>
      </c>
    </row>
    <row r="96" customFormat="false" ht="15.75" hidden="false" customHeight="false" outlineLevel="0" collapsed="false">
      <c r="A96" s="26" t="n">
        <v>96</v>
      </c>
      <c r="B96" s="26" t="n">
        <v>8</v>
      </c>
    </row>
    <row r="97" customFormat="false" ht="15.75" hidden="false" customHeight="false" outlineLevel="0" collapsed="false">
      <c r="A97" s="26" t="n">
        <v>97</v>
      </c>
      <c r="B97" s="26" t="n">
        <v>8</v>
      </c>
    </row>
    <row r="98" customFormat="false" ht="15.75" hidden="false" customHeight="false" outlineLevel="0" collapsed="false">
      <c r="A98" s="26" t="n">
        <v>98</v>
      </c>
      <c r="B98" s="26" t="n">
        <v>8</v>
      </c>
    </row>
    <row r="99" customFormat="false" ht="15.75" hidden="false" customHeight="false" outlineLevel="0" collapsed="false">
      <c r="A99" s="26" t="n">
        <v>99</v>
      </c>
      <c r="B99" s="26" t="n">
        <v>8</v>
      </c>
    </row>
    <row r="100" customFormat="false" ht="15.75" hidden="false" customHeight="false" outlineLevel="0" collapsed="false">
      <c r="A100" s="26" t="n">
        <v>100</v>
      </c>
      <c r="B100" s="26" t="n">
        <v>8</v>
      </c>
    </row>
    <row r="101" customFormat="false" ht="15.75" hidden="false" customHeight="false" outlineLevel="0" collapsed="false">
      <c r="A101" s="26" t="n">
        <v>101</v>
      </c>
      <c r="B101" s="26" t="n">
        <v>8</v>
      </c>
    </row>
    <row r="102" customFormat="false" ht="15.75" hidden="false" customHeight="false" outlineLevel="0" collapsed="false">
      <c r="A102" s="26" t="n">
        <v>102</v>
      </c>
      <c r="B102" s="26" t="n">
        <v>8</v>
      </c>
    </row>
    <row r="103" customFormat="false" ht="15.75" hidden="false" customHeight="false" outlineLevel="0" collapsed="false">
      <c r="A103" s="26" t="n">
        <v>103</v>
      </c>
      <c r="B103" s="26" t="n">
        <v>9</v>
      </c>
    </row>
    <row r="104" customFormat="false" ht="15.75" hidden="false" customHeight="false" outlineLevel="0" collapsed="false">
      <c r="A104" s="26" t="n">
        <v>104</v>
      </c>
      <c r="B104" s="26" t="n">
        <v>9</v>
      </c>
    </row>
    <row r="105" customFormat="false" ht="15.75" hidden="false" customHeight="false" outlineLevel="0" collapsed="false">
      <c r="A105" s="26" t="n">
        <v>105</v>
      </c>
      <c r="B105" s="26" t="n">
        <v>9</v>
      </c>
    </row>
    <row r="106" customFormat="false" ht="15.75" hidden="false" customHeight="false" outlineLevel="0" collapsed="false">
      <c r="A106" s="26" t="n">
        <v>106</v>
      </c>
      <c r="B106" s="26" t="n">
        <v>9</v>
      </c>
    </row>
    <row r="107" customFormat="false" ht="15.75" hidden="false" customHeight="false" outlineLevel="0" collapsed="false">
      <c r="A107" s="26" t="n">
        <v>107</v>
      </c>
      <c r="B107" s="26" t="n">
        <v>9</v>
      </c>
    </row>
    <row r="108" customFormat="false" ht="15.75" hidden="false" customHeight="false" outlineLevel="0" collapsed="false">
      <c r="A108" s="26" t="n">
        <v>108</v>
      </c>
      <c r="B108" s="26" t="n">
        <v>9</v>
      </c>
    </row>
    <row r="109" customFormat="false" ht="15.75" hidden="false" customHeight="false" outlineLevel="0" collapsed="false">
      <c r="A109" s="26" t="n">
        <v>109</v>
      </c>
      <c r="B109" s="26" t="n">
        <v>9</v>
      </c>
    </row>
    <row r="110" customFormat="false" ht="15.75" hidden="false" customHeight="false" outlineLevel="0" collapsed="false">
      <c r="A110" s="26" t="n">
        <v>110</v>
      </c>
      <c r="B110" s="26" t="n">
        <v>9</v>
      </c>
    </row>
    <row r="111" customFormat="false" ht="15.75" hidden="false" customHeight="false" outlineLevel="0" collapsed="false">
      <c r="A111" s="26" t="n">
        <v>111</v>
      </c>
      <c r="B111" s="26" t="n">
        <v>9</v>
      </c>
    </row>
    <row r="112" customFormat="false" ht="15.75" hidden="false" customHeight="false" outlineLevel="0" collapsed="false">
      <c r="A112" s="26" t="n">
        <v>112</v>
      </c>
      <c r="B112" s="26" t="n">
        <v>10</v>
      </c>
    </row>
    <row r="113" customFormat="false" ht="15.75" hidden="false" customHeight="false" outlineLevel="0" collapsed="false">
      <c r="A113" s="26" t="n">
        <v>113</v>
      </c>
      <c r="B113" s="26" t="n">
        <v>10</v>
      </c>
    </row>
    <row r="114" customFormat="false" ht="15.75" hidden="false" customHeight="false" outlineLevel="0" collapsed="false">
      <c r="A114" s="26" t="n">
        <v>114</v>
      </c>
      <c r="B114" s="26" t="n">
        <v>10</v>
      </c>
    </row>
    <row r="115" customFormat="false" ht="15.75" hidden="false" customHeight="false" outlineLevel="0" collapsed="false">
      <c r="A115" s="26" t="n">
        <v>115</v>
      </c>
      <c r="B115" s="26" t="n">
        <v>10</v>
      </c>
    </row>
    <row r="116" customFormat="false" ht="15.75" hidden="false" customHeight="false" outlineLevel="0" collapsed="false">
      <c r="A116" s="26" t="n">
        <v>116</v>
      </c>
      <c r="B116" s="26" t="n">
        <v>10</v>
      </c>
    </row>
    <row r="117" customFormat="false" ht="15.75" hidden="false" customHeight="false" outlineLevel="0" collapsed="false">
      <c r="A117" s="26" t="n">
        <v>117</v>
      </c>
      <c r="B117" s="26" t="n">
        <v>10</v>
      </c>
    </row>
    <row r="118" customFormat="false" ht="15.75" hidden="false" customHeight="false" outlineLevel="0" collapsed="false">
      <c r="A118" s="26" t="n">
        <v>118</v>
      </c>
      <c r="B118" s="26" t="n">
        <v>10</v>
      </c>
    </row>
    <row r="119" customFormat="false" ht="15.75" hidden="false" customHeight="false" outlineLevel="0" collapsed="false">
      <c r="A119" s="26" t="n">
        <v>119</v>
      </c>
      <c r="B119" s="26" t="n">
        <v>10</v>
      </c>
    </row>
    <row r="120" customFormat="false" ht="15.75" hidden="false" customHeight="false" outlineLevel="0" collapsed="false">
      <c r="A120" s="26" t="n">
        <v>120</v>
      </c>
      <c r="B120" s="26" t="n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5234375" defaultRowHeight="15.75" zeroHeight="false" outlineLevelRow="0" outlineLevelCol="0"/>
  <cols>
    <col collapsed="false" customWidth="true" hidden="false" outlineLevel="0" max="1" min="1" style="0" width="4.28"/>
    <col collapsed="false" customWidth="true" hidden="false" outlineLevel="0" max="2" min="2" style="0" width="2.36"/>
    <col collapsed="false" customWidth="true" hidden="false" outlineLevel="0" max="3" min="3" style="0" width="2.72"/>
    <col collapsed="false" customWidth="true" hidden="false" outlineLevel="0" max="13" min="4" style="0" width="4.45"/>
    <col collapsed="false" customWidth="true" hidden="false" outlineLevel="0" max="17" min="14" style="0" width="4.63"/>
  </cols>
  <sheetData>
    <row r="1" customFormat="false" ht="15.75" hidden="false" customHeight="true" outlineLevel="0" collapsed="false">
      <c r="A1" s="7" t="n">
        <f aca="false">Отчет!C3</f>
        <v>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</row>
    <row r="2" customFormat="false" ht="15.75" hidden="false" customHeight="true" outlineLevel="0" collapsed="false">
      <c r="A2" s="7" t="n">
        <f aca="false">Отчет!C2</f>
        <v>23</v>
      </c>
      <c r="B2" s="7"/>
      <c r="C2" s="7"/>
      <c r="D2" s="7" t="n">
        <v>1</v>
      </c>
      <c r="E2" s="7" t="n">
        <v>2</v>
      </c>
      <c r="F2" s="7" t="n">
        <v>3</v>
      </c>
      <c r="G2" s="7" t="n">
        <v>4</v>
      </c>
      <c r="H2" s="7" t="n">
        <v>5</v>
      </c>
      <c r="I2" s="7" t="n">
        <v>6</v>
      </c>
      <c r="J2" s="7" t="n">
        <v>7</v>
      </c>
      <c r="K2" s="7" t="n">
        <v>8</v>
      </c>
      <c r="L2" s="7" t="n">
        <v>9</v>
      </c>
      <c r="M2" s="7" t="n">
        <v>10</v>
      </c>
      <c r="N2" s="7"/>
      <c r="O2" s="7"/>
      <c r="P2" s="7"/>
      <c r="Q2" s="7"/>
    </row>
    <row r="3" customFormat="false" ht="15.75" hidden="false" customHeight="true" outlineLevel="0" collapsed="false">
      <c r="A3" s="7" t="n">
        <v>30</v>
      </c>
      <c r="B3" s="7"/>
      <c r="C3" s="27"/>
      <c r="D3" s="27" t="n">
        <f aca="false" t="array" ref="D3:D3">INDEX('Служебная 1'!$C$4:$L$33,MATCH($A3,'Служебная 1'!$B$4:$B$33,0),MATCH($D$2,'Служебная 1'!$C$3:$L$3,0))</f>
        <v>1</v>
      </c>
      <c r="E3" s="27" t="n">
        <f aca="false" t="array" ref="E3:E3">INDEX('Служебная 1'!$C$4:$L$33,MATCH($A3,'Служебная 1'!$B$4:$B$33,0),MATCH($E$2,'Служебная 1'!$C$3:$L$3,0))</f>
        <v>27</v>
      </c>
      <c r="F3" s="27" t="n">
        <f aca="false" t="array" ref="F3:F3">INDEX('Служебная 1'!$C$4:$L$33,MATCH($A3,'Служебная 1'!$B$4:$B$33,0),MATCH($F$2,'Служебная 1'!$C$3:$L$3,0))</f>
        <v>71</v>
      </c>
      <c r="G3" s="27" t="n">
        <f aca="false" t="array" ref="G3:G3">INDEX('Служебная 1'!$C$4:$L$33,MATCH($A3,'Служебная 1'!$B$4:$B$33,0),MATCH($G$2,'Служебная 1'!$C$3:$L$3,0))</f>
        <v>77</v>
      </c>
      <c r="H3" s="27" t="n">
        <f aca="false" t="array" ref="H3:H3">INDEX('Служебная 1'!$C$4:$L$33,MATCH($A3,'Служебная 1'!$B$4:$B$33,0),MATCH($H$2,'Служебная 1'!$C$3:$L$3,0))</f>
        <v>83</v>
      </c>
      <c r="I3" s="27" t="n">
        <f aca="false" t="array" ref="I3:I3">INDEX('Служебная 1'!$C$4:$L$33,MATCH($A3,'Служебная 1'!$B$4:$B$33,0),MATCH($I$2,'Служебная 1'!$C$3:$L$3,0))</f>
        <v>89</v>
      </c>
      <c r="J3" s="27" t="n">
        <f aca="false" t="array" ref="J3:J3">INDEX('Служебная 1'!$C$4:$L$33,MATCH($A3,'Служебная 1'!$B$4:$B$33,0),MATCH($J$2,'Служебная 1'!$C$3:$L$3,0))</f>
        <v>95</v>
      </c>
      <c r="K3" s="27" t="n">
        <f aca="false" t="array" ref="K3:K3">INDEX('Служебная 1'!$C$4:$L$33,MATCH($A3,'Служебная 1'!$B$4:$B$33,0),MATCH($K$2,'Служебная 1'!$C$3:$L$3,0))</f>
        <v>101</v>
      </c>
      <c r="L3" s="27" t="n">
        <f aca="false" t="array" ref="L3:L3">INDEX('Служебная 1'!$C$4:$L$33,MATCH($A3,'Служебная 1'!$B$4:$B$33,0),MATCH($L$2,'Служебная 1'!$C$3:$L$3,0))</f>
        <v>107</v>
      </c>
      <c r="M3" s="27" t="n">
        <f aca="false" t="array" ref="M3:M3">INDEX('Служебная 1'!$C$4:$L$33,MATCH($A3,'Служебная 1'!$B$4:$B$33,0),MATCH($M$2,'Служебная 1'!$C$3:$L$3,0))</f>
        <v>113</v>
      </c>
      <c r="N3" s="7"/>
      <c r="O3" s="7"/>
      <c r="P3" s="7"/>
      <c r="Q3" s="7"/>
    </row>
    <row r="4" customFormat="false" ht="15.75" hidden="false" customHeight="true" outlineLevel="0" collapsed="false">
      <c r="A4" s="7" t="n">
        <v>30</v>
      </c>
      <c r="B4" s="7"/>
      <c r="C4" s="27"/>
      <c r="D4" s="27" t="n">
        <f aca="false">VLOOKUP(D3,'Служебная 2'!$A$1:$B$120,2,0)</f>
        <v>1</v>
      </c>
      <c r="E4" s="27" t="n">
        <f aca="false">VLOOKUP(E3,'Служебная 2'!$A$1:$B$120,2,0)</f>
        <v>2</v>
      </c>
      <c r="F4" s="27" t="n">
        <f aca="false">VLOOKUP(F3,'Служебная 2'!$A$1:$B$120,2,0)</f>
        <v>4</v>
      </c>
      <c r="G4" s="27" t="n">
        <f aca="false">VLOOKUP(G3,'Служебная 2'!$A$1:$B$120,2,0)</f>
        <v>5</v>
      </c>
      <c r="H4" s="27" t="n">
        <f aca="false">VLOOKUP(H3,'Служебная 2'!$A$1:$B$120,2,0)</f>
        <v>5</v>
      </c>
      <c r="I4" s="27" t="n">
        <f aca="false">VLOOKUP(I3,'Служебная 2'!$A$1:$B$120,2,0)</f>
        <v>6</v>
      </c>
      <c r="J4" s="27" t="n">
        <f aca="false">VLOOKUP(J3,'Служебная 2'!$A$1:$B$120,2,0)</f>
        <v>7</v>
      </c>
      <c r="K4" s="27" t="n">
        <f aca="false">VLOOKUP(K3,'Служебная 2'!$A$1:$B$120,2,0)</f>
        <v>7</v>
      </c>
      <c r="L4" s="27" t="n">
        <f aca="false">VLOOKUP(L3,'Служебная 2'!$A$1:$B$120,2,0)</f>
        <v>8</v>
      </c>
      <c r="M4" s="27" t="n">
        <f aca="false">VLOOKUP(M3,'Служебная 2'!$A$1:$B$120,2,0)</f>
        <v>9</v>
      </c>
      <c r="N4" s="7" t="n">
        <v>3</v>
      </c>
      <c r="O4" s="7" t="n">
        <f aca="false">IF(NOT(N4=-1),N4,"")</f>
        <v>3</v>
      </c>
      <c r="P4" s="7" t="n">
        <f aca="false">IF(O4=$O$65,A4,"")</f>
        <v>30</v>
      </c>
      <c r="Q4" s="7" t="str">
        <f aca="false">IF(A4=$O$68,O4,"")</f>
        <v/>
      </c>
    </row>
    <row r="5" customFormat="false" ht="15.75" hidden="false" customHeight="true" outlineLevel="0" collapsed="false">
      <c r="A5" s="7" t="n">
        <v>29</v>
      </c>
      <c r="B5" s="7"/>
      <c r="C5" s="7"/>
      <c r="D5" s="27" t="n">
        <f aca="false" t="array" ref="D5:D5">INDEX('Служебная 1'!$C$4:$L$33,MATCH($A5,'Служебная 1'!$B$4:$B$33,0),MATCH($D$2,'Служебная 1'!$C$3:$L$3,0))</f>
        <v>1</v>
      </c>
      <c r="E5" s="27" t="n">
        <f aca="false" t="array" ref="E5:E5">INDEX('Служебная 1'!$C$4:$L$33,MATCH($A5,'Служебная 1'!$B$4:$B$33,0),MATCH($E$2,'Служебная 1'!$C$3:$L$3,0))</f>
        <v>27</v>
      </c>
      <c r="F5" s="27" t="n">
        <f aca="false" t="array" ref="F5:F5">INDEX('Служебная 1'!$C$4:$L$33,MATCH($A5,'Служебная 1'!$B$4:$B$33,0),MATCH($F$2,'Служебная 1'!$C$3:$L$3,0))</f>
        <v>70</v>
      </c>
      <c r="G5" s="27" t="n">
        <f aca="false" t="array" ref="G5:G5">INDEX('Служебная 1'!$C$4:$L$33,MATCH($A5,'Служебная 1'!$B$4:$B$33,0),MATCH($G$2,'Служебная 1'!$C$3:$L$3,0))</f>
        <v>76</v>
      </c>
      <c r="H5" s="27" t="n">
        <f aca="false" t="array" ref="H5:H5">INDEX('Служебная 1'!$C$4:$L$33,MATCH($A5,'Служебная 1'!$B$4:$B$33,0),MATCH($H$2,'Служебная 1'!$C$3:$L$3,0))</f>
        <v>82</v>
      </c>
      <c r="I5" s="27" t="n">
        <f aca="false" t="array" ref="I5:I5">INDEX('Служебная 1'!$C$4:$L$33,MATCH($A5,'Служебная 1'!$B$4:$B$33,0),MATCH($I$2,'Служебная 1'!$C$3:$L$3,0))</f>
        <v>88</v>
      </c>
      <c r="J5" s="27" t="n">
        <f aca="false" t="array" ref="J5:J5">INDEX('Служебная 1'!$C$4:$L$33,MATCH($A5,'Служебная 1'!$B$4:$B$33,0),MATCH($J$2,'Служебная 1'!$C$3:$L$3,0))</f>
        <v>94</v>
      </c>
      <c r="K5" s="27" t="n">
        <f aca="false" t="array" ref="K5:K5">INDEX('Служебная 1'!$C$4:$L$33,MATCH($A5,'Служебная 1'!$B$4:$B$33,0),MATCH($K$2,'Служебная 1'!$C$3:$L$3,0))</f>
        <v>100</v>
      </c>
      <c r="L5" s="27" t="n">
        <f aca="false" t="array" ref="L5:L5">INDEX('Служебная 1'!$C$4:$L$33,MATCH($A5,'Служебная 1'!$B$4:$B$33,0),MATCH($L$2,'Служебная 1'!$C$3:$L$3,0))</f>
        <v>106</v>
      </c>
      <c r="M5" s="27" t="n">
        <f aca="false" t="array" ref="M5:M5">INDEX('Служебная 1'!$C$4:$L$33,MATCH($A5,'Служебная 1'!$B$4:$B$33,0),MATCH($M$2,'Служебная 1'!$C$3:$L$3,0))</f>
        <v>112</v>
      </c>
      <c r="N5" s="7"/>
      <c r="O5" s="7"/>
      <c r="P5" s="7" t="str">
        <f aca="false">IF(O5=$O$65,A5,"")</f>
        <v/>
      </c>
      <c r="Q5" s="7" t="str">
        <f aca="false">IF(A5=$O$68,O5,"")</f>
        <v/>
      </c>
    </row>
    <row r="6" customFormat="false" ht="15.75" hidden="false" customHeight="true" outlineLevel="0" collapsed="false">
      <c r="A6" s="7" t="n">
        <v>29</v>
      </c>
      <c r="B6" s="7"/>
      <c r="C6" s="7"/>
      <c r="D6" s="27" t="n">
        <f aca="false">VLOOKUP(D5,'Служебная 2'!$A$1:$B$120,2,0)</f>
        <v>1</v>
      </c>
      <c r="E6" s="27" t="n">
        <f aca="false">VLOOKUP(E5,'Служебная 2'!$A$1:$B$120,2,0)</f>
        <v>2</v>
      </c>
      <c r="F6" s="27" t="n">
        <f aca="false">VLOOKUP(F5,'Служебная 2'!$A$1:$B$120,2,0)</f>
        <v>4</v>
      </c>
      <c r="G6" s="27" t="n">
        <f aca="false">VLOOKUP(G5,'Служебная 2'!$A$1:$B$120,2,0)</f>
        <v>5</v>
      </c>
      <c r="H6" s="27" t="n">
        <f aca="false">VLOOKUP(H5,'Служебная 2'!$A$1:$B$120,2,0)</f>
        <v>5</v>
      </c>
      <c r="I6" s="27" t="n">
        <f aca="false">VLOOKUP(I5,'Служебная 2'!$A$1:$B$120,2,0)</f>
        <v>6</v>
      </c>
      <c r="J6" s="27" t="n">
        <f aca="false">VLOOKUP(J5,'Служебная 2'!$A$1:$B$120,2,0)</f>
        <v>7</v>
      </c>
      <c r="K6" s="27" t="n">
        <f aca="false">VLOOKUP(K5,'Служебная 2'!$A$1:$B$120,2,0)</f>
        <v>7</v>
      </c>
      <c r="L6" s="27" t="n">
        <f aca="false">VLOOKUP(L5,'Служебная 2'!$A$1:$B$120,2,0)</f>
        <v>8</v>
      </c>
      <c r="M6" s="27" t="n">
        <f aca="false">VLOOKUP(M5,'Служебная 2'!$A$1:$B$120,2,0)</f>
        <v>9</v>
      </c>
      <c r="N6" s="7" t="n">
        <v>3</v>
      </c>
      <c r="O6" s="7" t="n">
        <f aca="false">IF(NOT(N6=-1),N6,"")</f>
        <v>3</v>
      </c>
      <c r="P6" s="7" t="n">
        <f aca="false">IF(O6=$O$65,A6,"")</f>
        <v>29</v>
      </c>
      <c r="Q6" s="7" t="str">
        <f aca="false">IF(A6=$O$68,O6,"")</f>
        <v/>
      </c>
    </row>
    <row r="7" customFormat="false" ht="15.75" hidden="false" customHeight="true" outlineLevel="0" collapsed="false">
      <c r="A7" s="7" t="n">
        <f aca="false">A5-1</f>
        <v>28</v>
      </c>
      <c r="B7" s="7"/>
      <c r="C7" s="7"/>
      <c r="D7" s="27" t="n">
        <f aca="false" t="array" ref="D7:D7">INDEX('Служебная 1'!$C$4:$L$33,MATCH($A7,'Служебная 1'!$B$4:$B$33,0),MATCH($D$2,'Служебная 1'!$C$3:$L$3,0))</f>
        <v>1</v>
      </c>
      <c r="E7" s="27" t="n">
        <f aca="false" t="array" ref="E7:E7">INDEX('Служебная 1'!$C$4:$L$33,MATCH($A7,'Служебная 1'!$B$4:$B$33,0),MATCH($E$2,'Служебная 1'!$C$3:$L$3,0))</f>
        <v>27</v>
      </c>
      <c r="F7" s="27" t="n">
        <f aca="false" t="array" ref="F7:F7">INDEX('Служебная 1'!$C$4:$L$33,MATCH($A7,'Служебная 1'!$B$4:$B$33,0),MATCH($F$2,'Служебная 1'!$C$3:$L$3,0))</f>
        <v>69</v>
      </c>
      <c r="G7" s="27" t="n">
        <f aca="false" t="array" ref="G7:G7">INDEX('Служебная 1'!$C$4:$L$33,MATCH($A7,'Служебная 1'!$B$4:$B$33,0),MATCH($G$2,'Служебная 1'!$C$3:$L$3,0))</f>
        <v>75</v>
      </c>
      <c r="H7" s="27" t="n">
        <f aca="false" t="array" ref="H7:H7">INDEX('Служебная 1'!$C$4:$L$33,MATCH($A7,'Служебная 1'!$B$4:$B$33,0),MATCH($H$2,'Служебная 1'!$C$3:$L$3,0))</f>
        <v>81</v>
      </c>
      <c r="I7" s="27" t="n">
        <f aca="false" t="array" ref="I7:I7">INDEX('Служебная 1'!$C$4:$L$33,MATCH($A7,'Служебная 1'!$B$4:$B$33,0),MATCH($I$2,'Служебная 1'!$C$3:$L$3,0))</f>
        <v>87</v>
      </c>
      <c r="J7" s="27" t="n">
        <f aca="false" t="array" ref="J7:J7">INDEX('Служебная 1'!$C$4:$L$33,MATCH($A7,'Служебная 1'!$B$4:$B$33,0),MATCH($J$2,'Служебная 1'!$C$3:$L$3,0))</f>
        <v>93</v>
      </c>
      <c r="K7" s="27" t="n">
        <f aca="false" t="array" ref="K7:K7">INDEX('Служебная 1'!$C$4:$L$33,MATCH($A7,'Служебная 1'!$B$4:$B$33,0),MATCH($K$2,'Служебная 1'!$C$3:$L$3,0))</f>
        <v>99</v>
      </c>
      <c r="L7" s="27" t="n">
        <f aca="false" t="array" ref="L7:L7">INDEX('Служебная 1'!$C$4:$L$33,MATCH($A7,'Служебная 1'!$B$4:$B$33,0),MATCH($L$2,'Служебная 1'!$C$3:$L$3,0))</f>
        <v>105</v>
      </c>
      <c r="M7" s="27" t="n">
        <f aca="false" t="array" ref="M7:M7">INDEX('Служебная 1'!$C$4:$L$33,MATCH($A7,'Служебная 1'!$B$4:$B$33,0),MATCH($M$2,'Служебная 1'!$C$3:$L$3,0))</f>
        <v>111</v>
      </c>
      <c r="N7" s="7"/>
      <c r="O7" s="7"/>
      <c r="P7" s="7" t="str">
        <f aca="false">IF(O7=$O$65,A7,"")</f>
        <v/>
      </c>
      <c r="Q7" s="7" t="str">
        <f aca="false">IF(A7=$O$68,O7,"")</f>
        <v/>
      </c>
    </row>
    <row r="8" customFormat="false" ht="15.75" hidden="false" customHeight="true" outlineLevel="0" collapsed="false">
      <c r="A8" s="7" t="n">
        <v>28</v>
      </c>
      <c r="B8" s="7"/>
      <c r="C8" s="7"/>
      <c r="D8" s="27" t="n">
        <f aca="false">VLOOKUP(D7,'Служебная 2'!$A$1:$B$120,2,0)</f>
        <v>1</v>
      </c>
      <c r="E8" s="27" t="n">
        <f aca="false">VLOOKUP(E7,'Служебная 2'!$A$1:$B$120,2,0)</f>
        <v>2</v>
      </c>
      <c r="F8" s="27" t="n">
        <f aca="false">VLOOKUP(F7,'Служебная 2'!$A$1:$B$120,2,0)</f>
        <v>4</v>
      </c>
      <c r="G8" s="27" t="n">
        <f aca="false">VLOOKUP(G7,'Служебная 2'!$A$1:$B$120,2,0)</f>
        <v>5</v>
      </c>
      <c r="H8" s="27" t="n">
        <f aca="false">VLOOKUP(H7,'Служебная 2'!$A$1:$B$120,2,0)</f>
        <v>5</v>
      </c>
      <c r="I8" s="27" t="n">
        <f aca="false">VLOOKUP(I7,'Служебная 2'!$A$1:$B$120,2,0)</f>
        <v>6</v>
      </c>
      <c r="J8" s="27" t="n">
        <f aca="false">VLOOKUP(J7,'Служебная 2'!$A$1:$B$120,2,0)</f>
        <v>7</v>
      </c>
      <c r="K8" s="27" t="n">
        <f aca="false">VLOOKUP(K7,'Служебная 2'!$A$1:$B$120,2,0)</f>
        <v>7</v>
      </c>
      <c r="L8" s="27" t="n">
        <f aca="false">VLOOKUP(L7,'Служебная 2'!$A$1:$B$120,2,0)</f>
        <v>8</v>
      </c>
      <c r="M8" s="27" t="n">
        <f aca="false">VLOOKUP(M7,'Служебная 2'!$A$1:$B$120,2,0)</f>
        <v>9</v>
      </c>
      <c r="N8" s="7" t="n">
        <v>3</v>
      </c>
      <c r="O8" s="7" t="n">
        <f aca="false">IF(NOT(N8=-1),N8,"")</f>
        <v>3</v>
      </c>
      <c r="P8" s="7" t="n">
        <f aca="false">IF(O8=$O$65,A8,"")</f>
        <v>28</v>
      </c>
      <c r="Q8" s="7" t="str">
        <f aca="false">IF(A8=$O$68,O8,"")</f>
        <v/>
      </c>
    </row>
    <row r="9" customFormat="false" ht="15.75" hidden="false" customHeight="true" outlineLevel="0" collapsed="false">
      <c r="A9" s="7" t="n">
        <f aca="false">A7-1</f>
        <v>27</v>
      </c>
      <c r="B9" s="7"/>
      <c r="C9" s="7"/>
      <c r="D9" s="27" t="n">
        <f aca="false" t="array" ref="D9:D9">INDEX('Служебная 1'!$C$4:$L$33,MATCH($A9,'Служебная 1'!$B$4:$B$33,0),MATCH($D$2,'Служебная 1'!$C$3:$L$3,0))</f>
        <v>1</v>
      </c>
      <c r="E9" s="27" t="n">
        <f aca="false" t="array" ref="E9:E9">INDEX('Служебная 1'!$C$4:$L$33,MATCH($A9,'Служебная 1'!$B$4:$B$33,0),MATCH($E$2,'Служебная 1'!$C$3:$L$3,0))</f>
        <v>27</v>
      </c>
      <c r="F9" s="27" t="n">
        <f aca="false" t="array" ref="F9:F9">INDEX('Служебная 1'!$C$4:$L$33,MATCH($A9,'Служебная 1'!$B$4:$B$33,0),MATCH($F$2,'Служебная 1'!$C$3:$L$3,0))</f>
        <v>68</v>
      </c>
      <c r="G9" s="27" t="n">
        <f aca="false" t="array" ref="G9:G9">INDEX('Служебная 1'!$C$4:$L$33,MATCH($A9,'Служебная 1'!$B$4:$B$33,0),MATCH($G$2,'Служебная 1'!$C$3:$L$3,0))</f>
        <v>74</v>
      </c>
      <c r="H9" s="27" t="n">
        <f aca="false" t="array" ref="H9:H9">INDEX('Служебная 1'!$C$4:$L$33,MATCH($A9,'Служебная 1'!$B$4:$B$33,0),MATCH($H$2,'Служебная 1'!$C$3:$L$3,0))</f>
        <v>80</v>
      </c>
      <c r="I9" s="27" t="n">
        <f aca="false" t="array" ref="I9:I9">INDEX('Служебная 1'!$C$4:$L$33,MATCH($A9,'Служебная 1'!$B$4:$B$33,0),MATCH($I$2,'Служебная 1'!$C$3:$L$3,0))</f>
        <v>86</v>
      </c>
      <c r="J9" s="27" t="n">
        <f aca="false" t="array" ref="J9:J9">INDEX('Служебная 1'!$C$4:$L$33,MATCH($A9,'Служебная 1'!$B$4:$B$33,0),MATCH($J$2,'Служебная 1'!$C$3:$L$3,0))</f>
        <v>92</v>
      </c>
      <c r="K9" s="27" t="n">
        <f aca="false" t="array" ref="K9:K9">INDEX('Служебная 1'!$C$4:$L$33,MATCH($A9,'Служебная 1'!$B$4:$B$33,0),MATCH($K$2,'Служебная 1'!$C$3:$L$3,0))</f>
        <v>98</v>
      </c>
      <c r="L9" s="27" t="n">
        <f aca="false" t="array" ref="L9:L9">INDEX('Служебная 1'!$C$4:$L$33,MATCH($A9,'Служебная 1'!$B$4:$B$33,0),MATCH($L$2,'Служебная 1'!$C$3:$L$3,0))</f>
        <v>104</v>
      </c>
      <c r="M9" s="27" t="n">
        <f aca="false" t="array" ref="M9:M9">INDEX('Служебная 1'!$C$4:$L$33,MATCH($A9,'Служебная 1'!$B$4:$B$33,0),MATCH($M$2,'Служебная 1'!$C$3:$L$3,0))</f>
        <v>110</v>
      </c>
      <c r="N9" s="7"/>
      <c r="O9" s="7"/>
      <c r="P9" s="7" t="str">
        <f aca="false">IF(O9=$O$65,A9,"")</f>
        <v/>
      </c>
      <c r="Q9" s="7" t="str">
        <f aca="false">IF(A9=$O$68,O9,"")</f>
        <v/>
      </c>
    </row>
    <row r="10" customFormat="false" ht="15.75" hidden="false" customHeight="true" outlineLevel="0" collapsed="false">
      <c r="A10" s="7" t="n">
        <v>27</v>
      </c>
      <c r="B10" s="7"/>
      <c r="C10" s="7"/>
      <c r="D10" s="27" t="n">
        <f aca="false">VLOOKUP(D9,'Служебная 2'!$A$1:$B$120,2,0)</f>
        <v>1</v>
      </c>
      <c r="E10" s="27" t="n">
        <f aca="false">VLOOKUP(E9,'Служебная 2'!$A$1:$B$120,2,0)</f>
        <v>2</v>
      </c>
      <c r="F10" s="27" t="n">
        <f aca="false">VLOOKUP(F9,'Служебная 2'!$A$1:$B$120,2,0)</f>
        <v>4</v>
      </c>
      <c r="G10" s="27" t="n">
        <f aca="false">VLOOKUP(G9,'Служебная 2'!$A$1:$B$120,2,0)</f>
        <v>4</v>
      </c>
      <c r="H10" s="27" t="n">
        <f aca="false">VLOOKUP(H9,'Служебная 2'!$A$1:$B$120,2,0)</f>
        <v>5</v>
      </c>
      <c r="I10" s="27" t="n">
        <f aca="false">VLOOKUP(I9,'Служебная 2'!$A$1:$B$120,2,0)</f>
        <v>6</v>
      </c>
      <c r="J10" s="27" t="n">
        <f aca="false">VLOOKUP(J9,'Служебная 2'!$A$1:$B$120,2,0)</f>
        <v>6</v>
      </c>
      <c r="K10" s="27" t="n">
        <f aca="false">VLOOKUP(K9,'Служебная 2'!$A$1:$B$120,2,0)</f>
        <v>7</v>
      </c>
      <c r="L10" s="27" t="n">
        <f aca="false">VLOOKUP(L9,'Служебная 2'!$A$1:$B$120,2,0)</f>
        <v>8</v>
      </c>
      <c r="M10" s="27" t="n">
        <f aca="false">VLOOKUP(M9,'Служебная 2'!$A$1:$B$120,2,0)</f>
        <v>8</v>
      </c>
      <c r="N10" s="7" t="n">
        <v>3</v>
      </c>
      <c r="O10" s="7" t="n">
        <f aca="false">IF(NOT(N10=-1),N10,"")</f>
        <v>3</v>
      </c>
      <c r="P10" s="7" t="n">
        <f aca="false">IF(O10=$O$65,A10,"")</f>
        <v>27</v>
      </c>
      <c r="Q10" s="7" t="str">
        <f aca="false">IF(A10=$O$68,O10,"")</f>
        <v/>
      </c>
    </row>
    <row r="11" customFormat="false" ht="15.75" hidden="false" customHeight="true" outlineLevel="0" collapsed="false">
      <c r="A11" s="7" t="n">
        <f aca="false">A9-1</f>
        <v>26</v>
      </c>
      <c r="B11" s="7"/>
      <c r="C11" s="7"/>
      <c r="D11" s="27" t="n">
        <f aca="false" t="array" ref="D11:D11">INDEX('Служебная 1'!$C$4:$L$33,MATCH($A11,'Служебная 1'!$B$4:$B$33,0),MATCH($D$2,'Служебная 1'!$C$3:$L$3,0))</f>
        <v>1</v>
      </c>
      <c r="E11" s="27" t="n">
        <f aca="false" t="array" ref="E11:E11">INDEX('Служебная 1'!$C$4:$L$33,MATCH($A11,'Служебная 1'!$B$4:$B$33,0),MATCH($E$2,'Служебная 1'!$C$3:$L$3,0))</f>
        <v>27</v>
      </c>
      <c r="F11" s="27" t="n">
        <f aca="false" t="array" ref="F11:F11">INDEX('Служебная 1'!$C$4:$L$33,MATCH($A11,'Служебная 1'!$B$4:$B$33,0),MATCH($F$2,'Служебная 1'!$C$3:$L$3,0))</f>
        <v>67</v>
      </c>
      <c r="G11" s="27" t="n">
        <f aca="false" t="array" ref="G11:G11">INDEX('Служебная 1'!$C$4:$L$33,MATCH($A11,'Служебная 1'!$B$4:$B$33,0),MATCH($G$2,'Служебная 1'!$C$3:$L$3,0))</f>
        <v>73</v>
      </c>
      <c r="H11" s="27" t="n">
        <f aca="false" t="array" ref="H11:H11">INDEX('Служебная 1'!$C$4:$L$33,MATCH($A11,'Служебная 1'!$B$4:$B$33,0),MATCH($H$2,'Служебная 1'!$C$3:$L$3,0))</f>
        <v>79</v>
      </c>
      <c r="I11" s="27" t="n">
        <f aca="false" t="array" ref="I11:I11">INDEX('Служебная 1'!$C$4:$L$33,MATCH($A11,'Служебная 1'!$B$4:$B$33,0),MATCH($I$2,'Служебная 1'!$C$3:$L$3,0))</f>
        <v>85</v>
      </c>
      <c r="J11" s="27" t="n">
        <f aca="false" t="array" ref="J11:J11">INDEX('Служебная 1'!$C$4:$L$33,MATCH($A11,'Служебная 1'!$B$4:$B$33,0),MATCH($J$2,'Служебная 1'!$C$3:$L$3,0))</f>
        <v>91</v>
      </c>
      <c r="K11" s="27" t="n">
        <f aca="false" t="array" ref="K11:K11">INDEX('Служебная 1'!$C$4:$L$33,MATCH($A11,'Служебная 1'!$B$4:$B$33,0),MATCH($K$2,'Служебная 1'!$C$3:$L$3,0))</f>
        <v>97</v>
      </c>
      <c r="L11" s="27" t="n">
        <f aca="false" t="array" ref="L11:L11">INDEX('Служебная 1'!$C$4:$L$33,MATCH($A11,'Служебная 1'!$B$4:$B$33,0),MATCH($L$2,'Служебная 1'!$C$3:$L$3,0))</f>
        <v>103</v>
      </c>
      <c r="M11" s="27" t="n">
        <f aca="false" t="array" ref="M11:M11">INDEX('Служебная 1'!$C$4:$L$33,MATCH($A11,'Служебная 1'!$B$4:$B$33,0),MATCH($M$2,'Служебная 1'!$C$3:$L$3,0))</f>
        <v>109</v>
      </c>
      <c r="N11" s="7"/>
      <c r="O11" s="7"/>
      <c r="P11" s="7" t="str">
        <f aca="false">IF(O11=$O$65,A11,"")</f>
        <v/>
      </c>
      <c r="Q11" s="7" t="str">
        <f aca="false">IF(A11=$O$68,O11,"")</f>
        <v/>
      </c>
    </row>
    <row r="12" customFormat="false" ht="15.75" hidden="false" customHeight="true" outlineLevel="0" collapsed="false">
      <c r="A12" s="7" t="n">
        <v>26</v>
      </c>
      <c r="B12" s="7"/>
      <c r="C12" s="7"/>
      <c r="D12" s="27" t="n">
        <f aca="false">VLOOKUP(D11,'Служебная 2'!$A$1:$B$120,2,0)</f>
        <v>1</v>
      </c>
      <c r="E12" s="27" t="n">
        <f aca="false">VLOOKUP(E11,'Служебная 2'!$A$1:$B$120,2,0)</f>
        <v>2</v>
      </c>
      <c r="F12" s="27" t="n">
        <f aca="false">VLOOKUP(F11,'Служебная 2'!$A$1:$B$120,2,0)</f>
        <v>4</v>
      </c>
      <c r="G12" s="27" t="n">
        <f aca="false">VLOOKUP(G11,'Служебная 2'!$A$1:$B$120,2,0)</f>
        <v>4</v>
      </c>
      <c r="H12" s="27" t="n">
        <f aca="false">VLOOKUP(H11,'Служебная 2'!$A$1:$B$120,2,0)</f>
        <v>5</v>
      </c>
      <c r="I12" s="27" t="n">
        <f aca="false">VLOOKUP(I11,'Служебная 2'!$A$1:$B$120,2,0)</f>
        <v>6</v>
      </c>
      <c r="J12" s="27" t="n">
        <f aca="false">VLOOKUP(J11,'Служебная 2'!$A$1:$B$120,2,0)</f>
        <v>6</v>
      </c>
      <c r="K12" s="27" t="n">
        <f aca="false">VLOOKUP(K11,'Служебная 2'!$A$1:$B$120,2,0)</f>
        <v>7</v>
      </c>
      <c r="L12" s="27" t="n">
        <f aca="false">VLOOKUP(L11,'Служебная 2'!$A$1:$B$120,2,0)</f>
        <v>8</v>
      </c>
      <c r="M12" s="27" t="n">
        <f aca="false">VLOOKUP(M11,'Служебная 2'!$A$1:$B$120,2,0)</f>
        <v>8</v>
      </c>
      <c r="N12" s="7" t="n">
        <v>3</v>
      </c>
      <c r="O12" s="7" t="n">
        <f aca="false">IF(NOT(N12=-1),N12,"")</f>
        <v>3</v>
      </c>
      <c r="P12" s="7" t="n">
        <f aca="false">IF(O12=$O$65,A12,"")</f>
        <v>26</v>
      </c>
      <c r="Q12" s="7" t="str">
        <f aca="false">IF(A12=$O$68,O12,"")</f>
        <v/>
      </c>
    </row>
    <row r="13" customFormat="false" ht="15.75" hidden="false" customHeight="true" outlineLevel="0" collapsed="false">
      <c r="A13" s="7" t="n">
        <f aca="false">A11-1</f>
        <v>25</v>
      </c>
      <c r="B13" s="7"/>
      <c r="C13" s="7"/>
      <c r="D13" s="27" t="n">
        <f aca="false" t="array" ref="D13:D13">INDEX('Служебная 1'!$C$4:$L$33,MATCH($A13,'Служебная 1'!$B$4:$B$33,0),MATCH($D$2,'Служебная 1'!$C$3:$L$3,0))</f>
        <v>1</v>
      </c>
      <c r="E13" s="27" t="n">
        <f aca="false" t="array" ref="E13:E13">INDEX('Служебная 1'!$C$4:$L$33,MATCH($A13,'Служебная 1'!$B$4:$B$33,0),MATCH($E$2,'Служебная 1'!$C$3:$L$3,0))</f>
        <v>27</v>
      </c>
      <c r="F13" s="27" t="n">
        <f aca="false" t="array" ref="F13:F13">INDEX('Служебная 1'!$C$4:$L$33,MATCH($A13,'Служебная 1'!$B$4:$B$33,0),MATCH($F$2,'Служебная 1'!$C$3:$L$3,0))</f>
        <v>66</v>
      </c>
      <c r="G13" s="27" t="n">
        <f aca="false" t="array" ref="G13:G13">INDEX('Служебная 1'!$C$4:$L$33,MATCH($A13,'Служебная 1'!$B$4:$B$33,0),MATCH($G$2,'Служебная 1'!$C$3:$L$3,0))</f>
        <v>72</v>
      </c>
      <c r="H13" s="27" t="n">
        <f aca="false" t="array" ref="H13:H13">INDEX('Служебная 1'!$C$4:$L$33,MATCH($A13,'Служебная 1'!$B$4:$B$33,0),MATCH($H$2,'Служебная 1'!$C$3:$L$3,0))</f>
        <v>78</v>
      </c>
      <c r="I13" s="27" t="n">
        <f aca="false" t="array" ref="I13:I13">INDEX('Служебная 1'!$C$4:$L$33,MATCH($A13,'Служебная 1'!$B$4:$B$33,0),MATCH($I$2,'Служебная 1'!$C$3:$L$3,0))</f>
        <v>84</v>
      </c>
      <c r="J13" s="27" t="n">
        <f aca="false" t="array" ref="J13:J13">INDEX('Служебная 1'!$C$4:$L$33,MATCH($A13,'Служебная 1'!$B$4:$B$33,0),MATCH($J$2,'Служебная 1'!$C$3:$L$3,0))</f>
        <v>90</v>
      </c>
      <c r="K13" s="27" t="n">
        <f aca="false" t="array" ref="K13:K13">INDEX('Служебная 1'!$C$4:$L$33,MATCH($A13,'Служебная 1'!$B$4:$B$33,0),MATCH($K$2,'Служебная 1'!$C$3:$L$3,0))</f>
        <v>96</v>
      </c>
      <c r="L13" s="27" t="n">
        <f aca="false" t="array" ref="L13:L13">INDEX('Служебная 1'!$C$4:$L$33,MATCH($A13,'Служебная 1'!$B$4:$B$33,0),MATCH($L$2,'Служебная 1'!$C$3:$L$3,0))</f>
        <v>102</v>
      </c>
      <c r="M13" s="27" t="n">
        <f aca="false" t="array" ref="M13:M13">INDEX('Служебная 1'!$C$4:$L$33,MATCH($A13,'Служебная 1'!$B$4:$B$33,0),MATCH($M$2,'Служебная 1'!$C$3:$L$3,0))</f>
        <v>108</v>
      </c>
      <c r="N13" s="7"/>
      <c r="O13" s="7"/>
      <c r="P13" s="7" t="str">
        <f aca="false">IF(O13=$O$65,A13,"")</f>
        <v/>
      </c>
      <c r="Q13" s="7" t="str">
        <f aca="false">IF(A13=$O$68,O13,"")</f>
        <v/>
      </c>
    </row>
    <row r="14" customFormat="false" ht="15.75" hidden="false" customHeight="true" outlineLevel="0" collapsed="false">
      <c r="A14" s="7" t="n">
        <v>25</v>
      </c>
      <c r="B14" s="7"/>
      <c r="C14" s="7"/>
      <c r="D14" s="27" t="n">
        <f aca="false">VLOOKUP(D13,'Служебная 2'!$A$1:$B$120,2,0)</f>
        <v>1</v>
      </c>
      <c r="E14" s="27" t="n">
        <f aca="false">VLOOKUP(E13,'Служебная 2'!$A$1:$B$120,2,0)</f>
        <v>2</v>
      </c>
      <c r="F14" s="27" t="n">
        <f aca="false">VLOOKUP(F13,'Служебная 2'!$A$1:$B$120,2,0)</f>
        <v>4</v>
      </c>
      <c r="G14" s="27" t="n">
        <f aca="false">VLOOKUP(G13,'Служебная 2'!$A$1:$B$120,2,0)</f>
        <v>4</v>
      </c>
      <c r="H14" s="27" t="n">
        <f aca="false">VLOOKUP(H13,'Служебная 2'!$A$1:$B$120,2,0)</f>
        <v>5</v>
      </c>
      <c r="I14" s="27" t="n">
        <f aca="false">VLOOKUP(I13,'Служебная 2'!$A$1:$B$120,2,0)</f>
        <v>6</v>
      </c>
      <c r="J14" s="27" t="n">
        <f aca="false">VLOOKUP(J13,'Служебная 2'!$A$1:$B$120,2,0)</f>
        <v>6</v>
      </c>
      <c r="K14" s="27" t="n">
        <f aca="false">VLOOKUP(K13,'Служебная 2'!$A$1:$B$120,2,0)</f>
        <v>7</v>
      </c>
      <c r="L14" s="27" t="n">
        <f aca="false">VLOOKUP(L13,'Служебная 2'!$A$1:$B$120,2,0)</f>
        <v>8</v>
      </c>
      <c r="M14" s="27" t="n">
        <f aca="false">VLOOKUP(M13,'Служебная 2'!$A$1:$B$120,2,0)</f>
        <v>8</v>
      </c>
      <c r="N14" s="7" t="n">
        <v>3</v>
      </c>
      <c r="O14" s="7" t="n">
        <f aca="false">IF(NOT(N14=-1),N14,"")</f>
        <v>3</v>
      </c>
      <c r="P14" s="7" t="n">
        <f aca="false">IF(O14=$O$65,A14,"")</f>
        <v>25</v>
      </c>
      <c r="Q14" s="7" t="str">
        <f aca="false">IF(A14=$O$68,O14,"")</f>
        <v/>
      </c>
    </row>
    <row r="15" customFormat="false" ht="15.75" hidden="false" customHeight="true" outlineLevel="0" collapsed="false">
      <c r="A15" s="7" t="n">
        <v>24</v>
      </c>
      <c r="B15" s="7"/>
      <c r="C15" s="7"/>
      <c r="D15" s="27" t="n">
        <f aca="false" t="array" ref="D15:D15">INDEX('Служебная 1'!$C$4:$L$33,MATCH($A15,'Служебная 1'!$B$4:$B$33,0),MATCH($D$2,'Служебная 1'!$C$3:$L$3,0))</f>
        <v>1</v>
      </c>
      <c r="E15" s="27" t="n">
        <f aca="false" t="array" ref="E15:E15">INDEX('Служебная 1'!$C$4:$L$33,MATCH($A15,'Служебная 1'!$B$4:$B$33,0),MATCH($E$2,'Служебная 1'!$C$3:$L$3,0))</f>
        <v>27</v>
      </c>
      <c r="F15" s="27" t="n">
        <f aca="false" t="array" ref="F15:F15">INDEX('Служебная 1'!$C$4:$L$33,MATCH($A15,'Служебная 1'!$B$4:$B$33,0),MATCH($F$2,'Служебная 1'!$C$3:$L$3,0))</f>
        <v>65</v>
      </c>
      <c r="G15" s="27" t="n">
        <f aca="false" t="array" ref="G15:G15">INDEX('Служебная 1'!$C$4:$L$33,MATCH($A15,'Служебная 1'!$B$4:$B$33,0),MATCH($G$2,'Служебная 1'!$C$3:$L$3,0))</f>
        <v>71</v>
      </c>
      <c r="H15" s="27" t="n">
        <f aca="false" t="array" ref="H15:H15">INDEX('Служебная 1'!$C$4:$L$33,MATCH($A15,'Служебная 1'!$B$4:$B$33,0),MATCH($H$2,'Служебная 1'!$C$3:$L$3,0))</f>
        <v>77</v>
      </c>
      <c r="I15" s="27" t="n">
        <f aca="false" t="array" ref="I15:I15">INDEX('Служебная 1'!$C$4:$L$33,MATCH($A15,'Служебная 1'!$B$4:$B$33,0),MATCH($I$2,'Служебная 1'!$C$3:$L$3,0))</f>
        <v>83</v>
      </c>
      <c r="J15" s="27" t="n">
        <f aca="false" t="array" ref="J15:J15">INDEX('Служебная 1'!$C$4:$L$33,MATCH($A15,'Служебная 1'!$B$4:$B$33,0),MATCH($J$2,'Служебная 1'!$C$3:$L$3,0))</f>
        <v>89</v>
      </c>
      <c r="K15" s="27" t="n">
        <f aca="false" t="array" ref="K15:K15">INDEX('Служебная 1'!$C$4:$L$33,MATCH($A15,'Служебная 1'!$B$4:$B$33,0),MATCH($K$2,'Служебная 1'!$C$3:$L$3,0))</f>
        <v>95</v>
      </c>
      <c r="L15" s="27" t="n">
        <f aca="false" t="array" ref="L15:L15">INDEX('Служебная 1'!$C$4:$L$33,MATCH($A15,'Служебная 1'!$B$4:$B$33,0),MATCH($L$2,'Служебная 1'!$C$3:$L$3,0))</f>
        <v>101</v>
      </c>
      <c r="M15" s="27" t="n">
        <f aca="false" t="array" ref="M15:M15">INDEX('Служебная 1'!$C$4:$L$33,MATCH($A15,'Служебная 1'!$B$4:$B$33,0),MATCH($M$2,'Служебная 1'!$C$3:$L$3,0))</f>
        <v>107</v>
      </c>
      <c r="N15" s="7"/>
      <c r="O15" s="7"/>
      <c r="P15" s="7" t="str">
        <f aca="false">IF(O15=$O$65,A15,"")</f>
        <v/>
      </c>
      <c r="Q15" s="7" t="str">
        <f aca="false">IF(A15=$O$68,O15,"")</f>
        <v/>
      </c>
    </row>
    <row r="16" customFormat="false" ht="15.75" hidden="false" customHeight="true" outlineLevel="0" collapsed="false">
      <c r="A16" s="7" t="n">
        <v>24</v>
      </c>
      <c r="B16" s="7"/>
      <c r="C16" s="7"/>
      <c r="D16" s="27" t="n">
        <f aca="false">VLOOKUP(D15,'Служебная 2'!$A$1:$B$120,2,0)</f>
        <v>1</v>
      </c>
      <c r="E16" s="27" t="n">
        <f aca="false">VLOOKUP(E15,'Служебная 2'!$A$1:$B$120,2,0)</f>
        <v>2</v>
      </c>
      <c r="F16" s="27" t="n">
        <f aca="false">VLOOKUP(F15,'Служебная 2'!$A$1:$B$120,2,0)</f>
        <v>4</v>
      </c>
      <c r="G16" s="27" t="n">
        <f aca="false">VLOOKUP(G15,'Служебная 2'!$A$1:$B$120,2,0)</f>
        <v>4</v>
      </c>
      <c r="H16" s="27" t="n">
        <f aca="false">VLOOKUP(H15,'Служебная 2'!$A$1:$B$120,2,0)</f>
        <v>5</v>
      </c>
      <c r="I16" s="27" t="n">
        <f aca="false">VLOOKUP(I15,'Служебная 2'!$A$1:$B$120,2,0)</f>
        <v>5</v>
      </c>
      <c r="J16" s="27" t="n">
        <f aca="false">VLOOKUP(J15,'Служебная 2'!$A$1:$B$120,2,0)</f>
        <v>6</v>
      </c>
      <c r="K16" s="27" t="n">
        <f aca="false">VLOOKUP(K15,'Служебная 2'!$A$1:$B$120,2,0)</f>
        <v>7</v>
      </c>
      <c r="L16" s="27" t="n">
        <f aca="false">VLOOKUP(L15,'Служебная 2'!$A$1:$B$120,2,0)</f>
        <v>7</v>
      </c>
      <c r="M16" s="27" t="n">
        <f aca="false">VLOOKUP(M15,'Служебная 2'!$A$1:$B$120,2,0)</f>
        <v>8</v>
      </c>
      <c r="N16" s="7" t="n">
        <v>3</v>
      </c>
      <c r="O16" s="7" t="n">
        <f aca="false">IF(NOT(N16=-1),N16,"")</f>
        <v>3</v>
      </c>
      <c r="P16" s="7" t="n">
        <f aca="false">IF(O16=$O$65,A16,"")</f>
        <v>24</v>
      </c>
      <c r="Q16" s="7" t="str">
        <f aca="false">IF(A16=$O$68,O16,"")</f>
        <v/>
      </c>
    </row>
    <row r="17" customFormat="false" ht="15.75" hidden="false" customHeight="true" outlineLevel="0" collapsed="false">
      <c r="A17" s="7" t="n">
        <f aca="false">A15-1</f>
        <v>23</v>
      </c>
      <c r="B17" s="7"/>
      <c r="C17" s="7"/>
      <c r="D17" s="27" t="n">
        <f aca="false" t="array" ref="D17:D17">INDEX('Служебная 1'!$C$4:$L$33,MATCH($A17,'Служебная 1'!$B$4:$B$33,0),MATCH($D$2,'Служебная 1'!$C$3:$L$3,0))</f>
        <v>1</v>
      </c>
      <c r="E17" s="27" t="n">
        <f aca="false" t="array" ref="E17:E17">INDEX('Служебная 1'!$C$4:$L$33,MATCH($A17,'Служебная 1'!$B$4:$B$33,0),MATCH($E$2,'Служебная 1'!$C$3:$L$3,0))</f>
        <v>27</v>
      </c>
      <c r="F17" s="27" t="n">
        <f aca="false" t="array" ref="F17:F17">INDEX('Служебная 1'!$C$4:$L$33,MATCH($A17,'Служебная 1'!$B$4:$B$33,0),MATCH($F$2,'Служебная 1'!$C$3:$L$3,0))</f>
        <v>64</v>
      </c>
      <c r="G17" s="27" t="n">
        <f aca="false" t="array" ref="G17:G17">INDEX('Служебная 1'!$C$4:$L$33,MATCH($A17,'Служебная 1'!$B$4:$B$33,0),MATCH($G$2,'Служебная 1'!$C$3:$L$3,0))</f>
        <v>70</v>
      </c>
      <c r="H17" s="27" t="n">
        <f aca="false" t="array" ref="H17:H17">INDEX('Служебная 1'!$C$4:$L$33,MATCH($A17,'Служебная 1'!$B$4:$B$33,0),MATCH($H$2,'Служебная 1'!$C$3:$L$3,0))</f>
        <v>76</v>
      </c>
      <c r="I17" s="27" t="n">
        <f aca="false" t="array" ref="I17:I17">INDEX('Служебная 1'!$C$4:$L$33,MATCH($A17,'Служебная 1'!$B$4:$B$33,0),MATCH($I$2,'Служебная 1'!$C$3:$L$3,0))</f>
        <v>82</v>
      </c>
      <c r="J17" s="27" t="n">
        <f aca="false" t="array" ref="J17:J17">INDEX('Служебная 1'!$C$4:$L$33,MATCH($A17,'Служебная 1'!$B$4:$B$33,0),MATCH($J$2,'Служебная 1'!$C$3:$L$3,0))</f>
        <v>88</v>
      </c>
      <c r="K17" s="27" t="n">
        <f aca="false" t="array" ref="K17:K17">INDEX('Служебная 1'!$C$4:$L$33,MATCH($A17,'Служебная 1'!$B$4:$B$33,0),MATCH($K$2,'Служебная 1'!$C$3:$L$3,0))</f>
        <v>94</v>
      </c>
      <c r="L17" s="27" t="n">
        <f aca="false" t="array" ref="L17:L17">INDEX('Служебная 1'!$C$4:$L$33,MATCH($A17,'Служебная 1'!$B$4:$B$33,0),MATCH($L$2,'Служебная 1'!$C$3:$L$3,0))</f>
        <v>100</v>
      </c>
      <c r="M17" s="27" t="n">
        <f aca="false" t="array" ref="M17:M17">INDEX('Служебная 1'!$C$4:$L$33,MATCH($A17,'Служебная 1'!$B$4:$B$33,0),MATCH($M$2,'Служебная 1'!$C$3:$L$3,0))</f>
        <v>106</v>
      </c>
      <c r="N17" s="7"/>
      <c r="O17" s="7"/>
      <c r="P17" s="7" t="str">
        <f aca="false">IF(O17=$O$65,A17,"")</f>
        <v/>
      </c>
      <c r="Q17" s="7" t="str">
        <f aca="false">IF(A17=$O$68,O17,"")</f>
        <v/>
      </c>
    </row>
    <row r="18" customFormat="false" ht="15.75" hidden="false" customHeight="true" outlineLevel="0" collapsed="false">
      <c r="A18" s="7" t="n">
        <v>23</v>
      </c>
      <c r="B18" s="7"/>
      <c r="C18" s="7"/>
      <c r="D18" s="27" t="n">
        <f aca="false">VLOOKUP(D17,'Служебная 2'!$A$1:$B$120,2,0)</f>
        <v>1</v>
      </c>
      <c r="E18" s="27" t="n">
        <f aca="false">VLOOKUP(E17,'Служебная 2'!$A$1:$B$120,2,0)</f>
        <v>2</v>
      </c>
      <c r="F18" s="27" t="n">
        <f aca="false">VLOOKUP(F17,'Служебная 2'!$A$1:$B$120,2,0)</f>
        <v>4</v>
      </c>
      <c r="G18" s="27" t="n">
        <f aca="false">VLOOKUP(G17,'Служебная 2'!$A$1:$B$120,2,0)</f>
        <v>4</v>
      </c>
      <c r="H18" s="27" t="n">
        <f aca="false">VLOOKUP(H17,'Служебная 2'!$A$1:$B$120,2,0)</f>
        <v>5</v>
      </c>
      <c r="I18" s="27" t="n">
        <f aca="false">VLOOKUP(I17,'Служебная 2'!$A$1:$B$120,2,0)</f>
        <v>5</v>
      </c>
      <c r="J18" s="27" t="n">
        <f aca="false">VLOOKUP(J17,'Служебная 2'!$A$1:$B$120,2,0)</f>
        <v>6</v>
      </c>
      <c r="K18" s="27" t="n">
        <f aca="false">VLOOKUP(K17,'Служебная 2'!$A$1:$B$120,2,0)</f>
        <v>7</v>
      </c>
      <c r="L18" s="27" t="n">
        <f aca="false">VLOOKUP(L17,'Служебная 2'!$A$1:$B$120,2,0)</f>
        <v>7</v>
      </c>
      <c r="M18" s="27" t="n">
        <f aca="false">VLOOKUP(M17,'Служебная 2'!$A$1:$B$120,2,0)</f>
        <v>8</v>
      </c>
      <c r="N18" s="7" t="n">
        <v>3</v>
      </c>
      <c r="O18" s="7" t="n">
        <f aca="false">IF(NOT(N18=-1),N18,"")</f>
        <v>3</v>
      </c>
      <c r="P18" s="7" t="n">
        <f aca="false">IF(O18=$O$65,A18,"")</f>
        <v>23</v>
      </c>
      <c r="Q18" s="7" t="str">
        <f aca="false">IF(A18=$O$68,O18,"")</f>
        <v/>
      </c>
    </row>
    <row r="19" customFormat="false" ht="15.75" hidden="false" customHeight="true" outlineLevel="0" collapsed="false">
      <c r="A19" s="7" t="n">
        <f aca="false">A17-1</f>
        <v>22</v>
      </c>
      <c r="B19" s="7"/>
      <c r="C19" s="7"/>
      <c r="D19" s="27" t="n">
        <f aca="false" t="array" ref="D19:D19">INDEX('Служебная 1'!$C$4:$L$33,MATCH($A19,'Служебная 1'!$B$4:$B$33,0),MATCH($D$2,'Служебная 1'!$C$3:$L$3,0))</f>
        <v>1</v>
      </c>
      <c r="E19" s="27" t="n">
        <f aca="false" t="array" ref="E19:E19">INDEX('Служебная 1'!$C$4:$L$33,MATCH($A19,'Служебная 1'!$B$4:$B$33,0),MATCH($E$2,'Служебная 1'!$C$3:$L$3,0))</f>
        <v>27</v>
      </c>
      <c r="F19" s="27" t="n">
        <f aca="false" t="array" ref="F19:F19">INDEX('Служебная 1'!$C$4:$L$33,MATCH($A19,'Служебная 1'!$B$4:$B$33,0),MATCH($F$2,'Служебная 1'!$C$3:$L$3,0))</f>
        <v>63</v>
      </c>
      <c r="G19" s="27" t="n">
        <f aca="false" t="array" ref="G19:G19">INDEX('Служебная 1'!$C$4:$L$33,MATCH($A19,'Служебная 1'!$B$4:$B$33,0),MATCH($G$2,'Служебная 1'!$C$3:$L$3,0))</f>
        <v>69</v>
      </c>
      <c r="H19" s="27" t="n">
        <f aca="false" t="array" ref="H19:H19">INDEX('Служебная 1'!$C$4:$L$33,MATCH($A19,'Служебная 1'!$B$4:$B$33,0),MATCH($H$2,'Служебная 1'!$C$3:$L$3,0))</f>
        <v>75</v>
      </c>
      <c r="I19" s="27" t="n">
        <f aca="false" t="array" ref="I19:I19">INDEX('Служебная 1'!$C$4:$L$33,MATCH($A19,'Служебная 1'!$B$4:$B$33,0),MATCH($I$2,'Служебная 1'!$C$3:$L$3,0))</f>
        <v>81</v>
      </c>
      <c r="J19" s="27" t="n">
        <f aca="false" t="array" ref="J19:J19">INDEX('Служебная 1'!$C$4:$L$33,MATCH($A19,'Служебная 1'!$B$4:$B$33,0),MATCH($J$2,'Служебная 1'!$C$3:$L$3,0))</f>
        <v>87</v>
      </c>
      <c r="K19" s="27" t="n">
        <f aca="false" t="array" ref="K19:K19">INDEX('Служебная 1'!$C$4:$L$33,MATCH($A19,'Служебная 1'!$B$4:$B$33,0),MATCH($K$2,'Служебная 1'!$C$3:$L$3,0))</f>
        <v>93</v>
      </c>
      <c r="L19" s="27" t="n">
        <f aca="false" t="array" ref="L19:L19">INDEX('Служебная 1'!$C$4:$L$33,MATCH($A19,'Служебная 1'!$B$4:$B$33,0),MATCH($L$2,'Служебная 1'!$C$3:$L$3,0))</f>
        <v>99</v>
      </c>
      <c r="M19" s="27" t="n">
        <f aca="false" t="array" ref="M19:M19">INDEX('Служебная 1'!$C$4:$L$33,MATCH($A19,'Служебная 1'!$B$4:$B$33,0),MATCH($M$2,'Служебная 1'!$C$3:$L$3,0))</f>
        <v>105</v>
      </c>
      <c r="N19" s="7"/>
      <c r="O19" s="7"/>
      <c r="P19" s="7" t="str">
        <f aca="false">IF(O19=$O$65,A19,"")</f>
        <v/>
      </c>
      <c r="Q19" s="7" t="str">
        <f aca="false">IF(A19=$O$68,O19,"")</f>
        <v/>
      </c>
    </row>
    <row r="20" customFormat="false" ht="15.75" hidden="false" customHeight="true" outlineLevel="0" collapsed="false">
      <c r="A20" s="7" t="n">
        <v>22</v>
      </c>
      <c r="B20" s="7"/>
      <c r="C20" s="7"/>
      <c r="D20" s="27" t="n">
        <f aca="false">VLOOKUP(D19,'Служебная 2'!$A$1:$B$120,2,0)</f>
        <v>1</v>
      </c>
      <c r="E20" s="27" t="n">
        <f aca="false">VLOOKUP(E19,'Служебная 2'!$A$1:$B$120,2,0)</f>
        <v>2</v>
      </c>
      <c r="F20" s="27" t="n">
        <f aca="false">VLOOKUP(F19,'Служебная 2'!$A$1:$B$120,2,0)</f>
        <v>4</v>
      </c>
      <c r="G20" s="27" t="n">
        <f aca="false">VLOOKUP(G19,'Служебная 2'!$A$1:$B$120,2,0)</f>
        <v>4</v>
      </c>
      <c r="H20" s="27" t="n">
        <f aca="false">VLOOKUP(H19,'Служебная 2'!$A$1:$B$120,2,0)</f>
        <v>5</v>
      </c>
      <c r="I20" s="27" t="n">
        <f aca="false">VLOOKUP(I19,'Служебная 2'!$A$1:$B$120,2,0)</f>
        <v>5</v>
      </c>
      <c r="J20" s="27" t="n">
        <f aca="false">VLOOKUP(J19,'Служебная 2'!$A$1:$B$120,2,0)</f>
        <v>6</v>
      </c>
      <c r="K20" s="27" t="n">
        <f aca="false">VLOOKUP(K19,'Служебная 2'!$A$1:$B$120,2,0)</f>
        <v>7</v>
      </c>
      <c r="L20" s="27" t="n">
        <f aca="false">VLOOKUP(L19,'Служебная 2'!$A$1:$B$120,2,0)</f>
        <v>7</v>
      </c>
      <c r="M20" s="27" t="n">
        <f aca="false">VLOOKUP(M19,'Служебная 2'!$A$1:$B$120,2,0)</f>
        <v>8</v>
      </c>
      <c r="N20" s="7" t="n">
        <v>3</v>
      </c>
      <c r="O20" s="7" t="n">
        <f aca="false">IF(NOT(N20=-1),N20,"")</f>
        <v>3</v>
      </c>
      <c r="P20" s="7" t="n">
        <f aca="false">IF(O20=$O$65,A20,"")</f>
        <v>22</v>
      </c>
      <c r="Q20" s="7" t="str">
        <f aca="false">IF(A20=$O$68,O20,"")</f>
        <v/>
      </c>
    </row>
    <row r="21" customFormat="false" ht="15.75" hidden="false" customHeight="true" outlineLevel="0" collapsed="false">
      <c r="A21" s="7" t="n">
        <f aca="false">A19-1</f>
        <v>21</v>
      </c>
      <c r="B21" s="7"/>
      <c r="C21" s="7"/>
      <c r="D21" s="27" t="n">
        <f aca="false" t="array" ref="D21:D21">INDEX('Служебная 1'!$C$4:$L$33,MATCH($A21,'Служебная 1'!$B$4:$B$33,0),MATCH($D$2,'Служебная 1'!$C$3:$L$3,0))</f>
        <v>1</v>
      </c>
      <c r="E21" s="27" t="n">
        <f aca="false" t="array" ref="E21:E21">INDEX('Служебная 1'!$C$4:$L$33,MATCH($A21,'Служебная 1'!$B$4:$B$33,0),MATCH($E$2,'Служебная 1'!$C$3:$L$3,0))</f>
        <v>27</v>
      </c>
      <c r="F21" s="27" t="n">
        <f aca="false" t="array" ref="F21:F21">INDEX('Служебная 1'!$C$4:$L$33,MATCH($A21,'Служебная 1'!$B$4:$B$33,0),MATCH($F$2,'Служебная 1'!$C$3:$L$3,0))</f>
        <v>62</v>
      </c>
      <c r="G21" s="27" t="n">
        <f aca="false" t="array" ref="G21:G21">INDEX('Служебная 1'!$C$4:$L$33,MATCH($A21,'Служебная 1'!$B$4:$B$33,0),MATCH($G$2,'Служебная 1'!$C$3:$L$3,0))</f>
        <v>68</v>
      </c>
      <c r="H21" s="27" t="n">
        <f aca="false" t="array" ref="H21:H21">INDEX('Служебная 1'!$C$4:$L$33,MATCH($A21,'Служебная 1'!$B$4:$B$33,0),MATCH($H$2,'Служебная 1'!$C$3:$L$3,0))</f>
        <v>74</v>
      </c>
      <c r="I21" s="27" t="n">
        <f aca="false" t="array" ref="I21:I21">INDEX('Служебная 1'!$C$4:$L$33,MATCH($A21,'Служебная 1'!$B$4:$B$33,0),MATCH($I$2,'Служебная 1'!$C$3:$L$3,0))</f>
        <v>80</v>
      </c>
      <c r="J21" s="27" t="n">
        <f aca="false" t="array" ref="J21:J21">INDEX('Служебная 1'!$C$4:$L$33,MATCH($A21,'Служебная 1'!$B$4:$B$33,0),MATCH($J$2,'Служебная 1'!$C$3:$L$3,0))</f>
        <v>86</v>
      </c>
      <c r="K21" s="27" t="n">
        <f aca="false" t="array" ref="K21:K21">INDEX('Служебная 1'!$C$4:$L$33,MATCH($A21,'Служебная 1'!$B$4:$B$33,0),MATCH($K$2,'Служебная 1'!$C$3:$L$3,0))</f>
        <v>92</v>
      </c>
      <c r="L21" s="27" t="n">
        <f aca="false" t="array" ref="L21:L21">INDEX('Служебная 1'!$C$4:$L$33,MATCH($A21,'Служебная 1'!$B$4:$B$33,0),MATCH($L$2,'Служебная 1'!$C$3:$L$3,0))</f>
        <v>98</v>
      </c>
      <c r="M21" s="27" t="n">
        <f aca="false" t="array" ref="M21:M21">INDEX('Служебная 1'!$C$4:$L$33,MATCH($A21,'Служебная 1'!$B$4:$B$33,0),MATCH($M$2,'Служебная 1'!$C$3:$L$3,0))</f>
        <v>104</v>
      </c>
      <c r="N21" s="7"/>
      <c r="O21" s="7"/>
      <c r="P21" s="7" t="str">
        <f aca="false">IF(O21=$O$65,A21,"")</f>
        <v/>
      </c>
      <c r="Q21" s="7" t="str">
        <f aca="false">IF(A21=$O$68,O21,"")</f>
        <v/>
      </c>
    </row>
    <row r="22" customFormat="false" ht="15.75" hidden="false" customHeight="true" outlineLevel="0" collapsed="false">
      <c r="A22" s="7" t="n">
        <v>21</v>
      </c>
      <c r="B22" s="7"/>
      <c r="C22" s="7"/>
      <c r="D22" s="27" t="n">
        <f aca="false">VLOOKUP(D21,'Служебная 2'!$A$1:$B$120,2,0)</f>
        <v>1</v>
      </c>
      <c r="E22" s="27" t="n">
        <f aca="false">VLOOKUP(E21,'Служебная 2'!$A$1:$B$120,2,0)</f>
        <v>2</v>
      </c>
      <c r="F22" s="27" t="n">
        <f aca="false">VLOOKUP(F21,'Служебная 2'!$A$1:$B$120,2,0)</f>
        <v>4</v>
      </c>
      <c r="G22" s="27" t="n">
        <f aca="false">VLOOKUP(G21,'Служебная 2'!$A$1:$B$120,2,0)</f>
        <v>4</v>
      </c>
      <c r="H22" s="27" t="n">
        <f aca="false">VLOOKUP(H21,'Служебная 2'!$A$1:$B$120,2,0)</f>
        <v>4</v>
      </c>
      <c r="I22" s="27" t="n">
        <f aca="false">VLOOKUP(I21,'Служебная 2'!$A$1:$B$120,2,0)</f>
        <v>5</v>
      </c>
      <c r="J22" s="27" t="n">
        <f aca="false">VLOOKUP(J21,'Служебная 2'!$A$1:$B$120,2,0)</f>
        <v>6</v>
      </c>
      <c r="K22" s="27" t="n">
        <f aca="false">VLOOKUP(K21,'Служебная 2'!$A$1:$B$120,2,0)</f>
        <v>6</v>
      </c>
      <c r="L22" s="27" t="n">
        <f aca="false">VLOOKUP(L21,'Служебная 2'!$A$1:$B$120,2,0)</f>
        <v>7</v>
      </c>
      <c r="M22" s="27" t="n">
        <f aca="false">VLOOKUP(M21,'Служебная 2'!$A$1:$B$120,2,0)</f>
        <v>8</v>
      </c>
      <c r="N22" s="7" t="n">
        <v>4</v>
      </c>
      <c r="O22" s="7" t="n">
        <f aca="false">IF(NOT(N22=-1),N22,"")</f>
        <v>4</v>
      </c>
      <c r="P22" s="7" t="str">
        <f aca="false">IF(O22=$O$65,A22,"")</f>
        <v/>
      </c>
      <c r="Q22" s="7" t="str">
        <f aca="false">IF(A22=$O$68,O22,"")</f>
        <v/>
      </c>
    </row>
    <row r="23" customFormat="false" ht="15.75" hidden="false" customHeight="true" outlineLevel="0" collapsed="false">
      <c r="A23" s="7" t="n">
        <f aca="false">A21-1</f>
        <v>20</v>
      </c>
      <c r="B23" s="7"/>
      <c r="C23" s="7"/>
      <c r="D23" s="27" t="n">
        <f aca="false" t="array" ref="D23:D23">INDEX('Служебная 1'!$C$4:$L$33,MATCH($A23,'Служебная 1'!$B$4:$B$33,0),MATCH($D$2,'Служебная 1'!$C$3:$L$3,0))</f>
        <v>1</v>
      </c>
      <c r="E23" s="27" t="n">
        <f aca="false" t="array" ref="E23:E23">INDEX('Служебная 1'!$C$4:$L$33,MATCH($A23,'Служебная 1'!$B$4:$B$33,0),MATCH($E$2,'Служебная 1'!$C$3:$L$3,0))</f>
        <v>27</v>
      </c>
      <c r="F23" s="27" t="n">
        <f aca="false" t="array" ref="F23:F23">INDEX('Служебная 1'!$C$4:$L$33,MATCH($A23,'Служебная 1'!$B$4:$B$33,0),MATCH($F$2,'Служебная 1'!$C$3:$L$3,0))</f>
        <v>61</v>
      </c>
      <c r="G23" s="27" t="n">
        <f aca="false" t="array" ref="G23:G23">INDEX('Служебная 1'!$C$4:$L$33,MATCH($A23,'Служебная 1'!$B$4:$B$33,0),MATCH($G$2,'Служебная 1'!$C$3:$L$3,0))</f>
        <v>67</v>
      </c>
      <c r="H23" s="27" t="n">
        <f aca="false" t="array" ref="H23:H23">INDEX('Служебная 1'!$C$4:$L$33,MATCH($A23,'Служебная 1'!$B$4:$B$33,0),MATCH($H$2,'Служебная 1'!$C$3:$L$3,0))</f>
        <v>73</v>
      </c>
      <c r="I23" s="27" t="n">
        <f aca="false" t="array" ref="I23:I23">INDEX('Служебная 1'!$C$4:$L$33,MATCH($A23,'Служебная 1'!$B$4:$B$33,0),MATCH($I$2,'Служебная 1'!$C$3:$L$3,0))</f>
        <v>79</v>
      </c>
      <c r="J23" s="27" t="n">
        <f aca="false" t="array" ref="J23:J23">INDEX('Служебная 1'!$C$4:$L$33,MATCH($A23,'Служебная 1'!$B$4:$B$33,0),MATCH($J$2,'Служебная 1'!$C$3:$L$3,0))</f>
        <v>85</v>
      </c>
      <c r="K23" s="27" t="n">
        <f aca="false" t="array" ref="K23:K23">INDEX('Служебная 1'!$C$4:$L$33,MATCH($A23,'Служебная 1'!$B$4:$B$33,0),MATCH($K$2,'Служебная 1'!$C$3:$L$3,0))</f>
        <v>91</v>
      </c>
      <c r="L23" s="27" t="n">
        <f aca="false" t="array" ref="L23:L23">INDEX('Служебная 1'!$C$4:$L$33,MATCH($A23,'Служебная 1'!$B$4:$B$33,0),MATCH($L$2,'Служебная 1'!$C$3:$L$3,0))</f>
        <v>97</v>
      </c>
      <c r="M23" s="27" t="n">
        <f aca="false" t="array" ref="M23:M23">INDEX('Служебная 1'!$C$4:$L$33,MATCH($A23,'Служебная 1'!$B$4:$B$33,0),MATCH($M$2,'Служебная 1'!$C$3:$L$3,0))</f>
        <v>103</v>
      </c>
      <c r="N23" s="7"/>
      <c r="O23" s="7"/>
      <c r="P23" s="7" t="str">
        <f aca="false">IF(O23=$O$65,A23,"")</f>
        <v/>
      </c>
      <c r="Q23" s="7" t="str">
        <f aca="false">IF(A23=$O$68,O23,"")</f>
        <v/>
      </c>
    </row>
    <row r="24" customFormat="false" ht="15.75" hidden="false" customHeight="true" outlineLevel="0" collapsed="false">
      <c r="A24" s="7" t="n">
        <v>20</v>
      </c>
      <c r="B24" s="7"/>
      <c r="C24" s="7"/>
      <c r="D24" s="27" t="n">
        <f aca="false">VLOOKUP(D23,'Служебная 2'!$A$1:$B$120,2,0)</f>
        <v>1</v>
      </c>
      <c r="E24" s="27" t="n">
        <f aca="false">VLOOKUP(E23,'Служебная 2'!$A$1:$B$120,2,0)</f>
        <v>2</v>
      </c>
      <c r="F24" s="27" t="n">
        <f aca="false">VLOOKUP(F23,'Служебная 2'!$A$1:$B$120,2,0)</f>
        <v>3</v>
      </c>
      <c r="G24" s="27" t="n">
        <f aca="false">VLOOKUP(G23,'Служебная 2'!$A$1:$B$120,2,0)</f>
        <v>4</v>
      </c>
      <c r="H24" s="27" t="n">
        <f aca="false">VLOOKUP(H23,'Служебная 2'!$A$1:$B$120,2,0)</f>
        <v>4</v>
      </c>
      <c r="I24" s="27" t="n">
        <f aca="false">VLOOKUP(I23,'Служебная 2'!$A$1:$B$120,2,0)</f>
        <v>5</v>
      </c>
      <c r="J24" s="27" t="n">
        <f aca="false">VLOOKUP(J23,'Служебная 2'!$A$1:$B$120,2,0)</f>
        <v>6</v>
      </c>
      <c r="K24" s="27" t="n">
        <f aca="false">VLOOKUP(K23,'Служебная 2'!$A$1:$B$120,2,0)</f>
        <v>6</v>
      </c>
      <c r="L24" s="27" t="n">
        <f aca="false">VLOOKUP(L23,'Служебная 2'!$A$1:$B$120,2,0)</f>
        <v>7</v>
      </c>
      <c r="M24" s="27" t="n">
        <f aca="false">VLOOKUP(M23,'Служебная 2'!$A$1:$B$120,2,0)</f>
        <v>8</v>
      </c>
      <c r="N24" s="7" t="n">
        <v>4</v>
      </c>
      <c r="O24" s="7" t="n">
        <f aca="false">IF(NOT(N24=-1),N24,"")</f>
        <v>4</v>
      </c>
      <c r="P24" s="7" t="str">
        <f aca="false">IF(O24=$O$65,A24,"")</f>
        <v/>
      </c>
      <c r="Q24" s="7" t="str">
        <f aca="false">IF(A24=$O$68,O24,"")</f>
        <v/>
      </c>
    </row>
    <row r="25" customFormat="false" ht="15.75" hidden="false" customHeight="true" outlineLevel="0" collapsed="false">
      <c r="A25" s="7" t="n">
        <f aca="false">A23-1</f>
        <v>19</v>
      </c>
      <c r="B25" s="7"/>
      <c r="C25" s="7"/>
      <c r="D25" s="27" t="n">
        <f aca="false" t="array" ref="D25:D25">INDEX('Служебная 1'!$C$4:$L$33,MATCH($A25,'Служебная 1'!$B$4:$B$33,0),MATCH($D$2,'Служебная 1'!$C$3:$L$3,0))</f>
        <v>1</v>
      </c>
      <c r="E25" s="27" t="n">
        <f aca="false" t="array" ref="E25:E25">INDEX('Служебная 1'!$C$4:$L$33,MATCH($A25,'Служебная 1'!$B$4:$B$33,0),MATCH($E$2,'Служебная 1'!$C$3:$L$3,0))</f>
        <v>27</v>
      </c>
      <c r="F25" s="27" t="n">
        <f aca="false" t="array" ref="F25:F25">INDEX('Служебная 1'!$C$4:$L$33,MATCH($A25,'Служебная 1'!$B$4:$B$33,0),MATCH($F$2,'Служебная 1'!$C$3:$L$3,0))</f>
        <v>60</v>
      </c>
      <c r="G25" s="27" t="n">
        <f aca="false" t="array" ref="G25:G25">INDEX('Служебная 1'!$C$4:$L$33,MATCH($A25,'Служебная 1'!$B$4:$B$33,0),MATCH($G$2,'Служебная 1'!$C$3:$L$3,0))</f>
        <v>66</v>
      </c>
      <c r="H25" s="27" t="n">
        <f aca="false" t="array" ref="H25:H25">INDEX('Служебная 1'!$C$4:$L$33,MATCH($A25,'Служебная 1'!$B$4:$B$33,0),MATCH($H$2,'Служебная 1'!$C$3:$L$3,0))</f>
        <v>72</v>
      </c>
      <c r="I25" s="27" t="n">
        <f aca="false" t="array" ref="I25:I25">INDEX('Служебная 1'!$C$4:$L$33,MATCH($A25,'Служебная 1'!$B$4:$B$33,0),MATCH($I$2,'Служебная 1'!$C$3:$L$3,0))</f>
        <v>78</v>
      </c>
      <c r="J25" s="27" t="n">
        <f aca="false" t="array" ref="J25:J25">INDEX('Служебная 1'!$C$4:$L$33,MATCH($A25,'Служебная 1'!$B$4:$B$33,0),MATCH($J$2,'Служебная 1'!$C$3:$L$3,0))</f>
        <v>84</v>
      </c>
      <c r="K25" s="27" t="n">
        <f aca="false" t="array" ref="K25:K25">INDEX('Служебная 1'!$C$4:$L$33,MATCH($A25,'Служебная 1'!$B$4:$B$33,0),MATCH($K$2,'Служебная 1'!$C$3:$L$3,0))</f>
        <v>90</v>
      </c>
      <c r="L25" s="27" t="n">
        <f aca="false" t="array" ref="L25:L25">INDEX('Служебная 1'!$C$4:$L$33,MATCH($A25,'Служебная 1'!$B$4:$B$33,0),MATCH($L$2,'Служебная 1'!$C$3:$L$3,0))</f>
        <v>96</v>
      </c>
      <c r="M25" s="27" t="n">
        <f aca="false" t="array" ref="M25:M25">INDEX('Служебная 1'!$C$4:$L$33,MATCH($A25,'Служебная 1'!$B$4:$B$33,0),MATCH($M$2,'Служебная 1'!$C$3:$L$3,0))</f>
        <v>102</v>
      </c>
      <c r="N25" s="7"/>
      <c r="O25" s="7"/>
      <c r="P25" s="7" t="str">
        <f aca="false">IF(O25=$O$65,A25,"")</f>
        <v/>
      </c>
      <c r="Q25" s="7" t="str">
        <f aca="false">IF(A25=$O$68,O25,"")</f>
        <v/>
      </c>
    </row>
    <row r="26" customFormat="false" ht="15.75" hidden="false" customHeight="true" outlineLevel="0" collapsed="false">
      <c r="A26" s="7" t="n">
        <v>19</v>
      </c>
      <c r="B26" s="7"/>
      <c r="C26" s="7"/>
      <c r="D26" s="27" t="n">
        <f aca="false">VLOOKUP(D25,'Служебная 2'!$A$1:$B$120,2,0)</f>
        <v>1</v>
      </c>
      <c r="E26" s="27" t="n">
        <f aca="false">VLOOKUP(E25,'Служебная 2'!$A$1:$B$120,2,0)</f>
        <v>2</v>
      </c>
      <c r="F26" s="27" t="n">
        <f aca="false">VLOOKUP(F25,'Служебная 2'!$A$1:$B$120,2,0)</f>
        <v>3</v>
      </c>
      <c r="G26" s="27" t="n">
        <f aca="false">VLOOKUP(G25,'Служебная 2'!$A$1:$B$120,2,0)</f>
        <v>4</v>
      </c>
      <c r="H26" s="27" t="n">
        <f aca="false">VLOOKUP(H25,'Служебная 2'!$A$1:$B$120,2,0)</f>
        <v>4</v>
      </c>
      <c r="I26" s="27" t="n">
        <f aca="false">VLOOKUP(I25,'Служебная 2'!$A$1:$B$120,2,0)</f>
        <v>5</v>
      </c>
      <c r="J26" s="27" t="n">
        <f aca="false">VLOOKUP(J25,'Служебная 2'!$A$1:$B$120,2,0)</f>
        <v>6</v>
      </c>
      <c r="K26" s="27" t="n">
        <f aca="false">VLOOKUP(K25,'Служебная 2'!$A$1:$B$120,2,0)</f>
        <v>6</v>
      </c>
      <c r="L26" s="27" t="n">
        <f aca="false">VLOOKUP(L25,'Служебная 2'!$A$1:$B$120,2,0)</f>
        <v>7</v>
      </c>
      <c r="M26" s="27" t="n">
        <f aca="false">VLOOKUP(M25,'Служебная 2'!$A$1:$B$120,2,0)</f>
        <v>8</v>
      </c>
      <c r="N26" s="7" t="n">
        <v>4</v>
      </c>
      <c r="O26" s="7" t="n">
        <f aca="false">IF(NOT(N26=-1),N26,"")</f>
        <v>4</v>
      </c>
      <c r="P26" s="7" t="str">
        <f aca="false">IF(O26=$O$65,A26,"")</f>
        <v/>
      </c>
      <c r="Q26" s="7" t="str">
        <f aca="false">IF(A26=$O$68,O26,"")</f>
        <v/>
      </c>
    </row>
    <row r="27" customFormat="false" ht="15.75" hidden="false" customHeight="true" outlineLevel="0" collapsed="false">
      <c r="A27" s="7" t="n">
        <f aca="false">A25-1</f>
        <v>18</v>
      </c>
      <c r="B27" s="7"/>
      <c r="C27" s="7"/>
      <c r="D27" s="27" t="n">
        <f aca="false" t="array" ref="D27:D27">INDEX('Служебная 1'!$C$4:$L$33,MATCH($A27,'Служебная 1'!$B$4:$B$33,0),MATCH($D$2,'Служебная 1'!$C$3:$L$3,0))</f>
        <v>1</v>
      </c>
      <c r="E27" s="27" t="n">
        <f aca="false" t="array" ref="E27:E27">INDEX('Служебная 1'!$C$4:$L$33,MATCH($A27,'Служебная 1'!$B$4:$B$33,0),MATCH($E$2,'Служебная 1'!$C$3:$L$3,0))</f>
        <v>27</v>
      </c>
      <c r="F27" s="27" t="n">
        <f aca="false" t="array" ref="F27:F27">INDEX('Служебная 1'!$C$4:$L$33,MATCH($A27,'Служебная 1'!$B$4:$B$33,0),MATCH($F$2,'Служебная 1'!$C$3:$L$3,0))</f>
        <v>59</v>
      </c>
      <c r="G27" s="27" t="n">
        <f aca="false" t="array" ref="G27:G27">INDEX('Служебная 1'!$C$4:$L$33,MATCH($A27,'Служебная 1'!$B$4:$B$33,0),MATCH($G$2,'Служебная 1'!$C$3:$L$3,0))</f>
        <v>65</v>
      </c>
      <c r="H27" s="27" t="n">
        <f aca="false" t="array" ref="H27:H27">INDEX('Служебная 1'!$C$4:$L$33,MATCH($A27,'Служебная 1'!$B$4:$B$33,0),MATCH($H$2,'Служебная 1'!$C$3:$L$3,0))</f>
        <v>71</v>
      </c>
      <c r="I27" s="27" t="n">
        <f aca="false" t="array" ref="I27:I27">INDEX('Служебная 1'!$C$4:$L$33,MATCH($A27,'Служебная 1'!$B$4:$B$33,0),MATCH($I$2,'Служебная 1'!$C$3:$L$3,0))</f>
        <v>77</v>
      </c>
      <c r="J27" s="27" t="n">
        <f aca="false" t="array" ref="J27:J27">INDEX('Служебная 1'!$C$4:$L$33,MATCH($A27,'Служебная 1'!$B$4:$B$33,0),MATCH($J$2,'Служебная 1'!$C$3:$L$3,0))</f>
        <v>83</v>
      </c>
      <c r="K27" s="27" t="n">
        <f aca="false" t="array" ref="K27:K27">INDEX('Служебная 1'!$C$4:$L$33,MATCH($A27,'Служебная 1'!$B$4:$B$33,0),MATCH($K$2,'Служебная 1'!$C$3:$L$3,0))</f>
        <v>89</v>
      </c>
      <c r="L27" s="27" t="n">
        <f aca="false" t="array" ref="L27:L27">INDEX('Служебная 1'!$C$4:$L$33,MATCH($A27,'Служебная 1'!$B$4:$B$33,0),MATCH($L$2,'Служебная 1'!$C$3:$L$3,0))</f>
        <v>95</v>
      </c>
      <c r="M27" s="27" t="n">
        <f aca="false" t="array" ref="M27:M27">INDEX('Служебная 1'!$C$4:$L$33,MATCH($A27,'Служебная 1'!$B$4:$B$33,0),MATCH($M$2,'Служебная 1'!$C$3:$L$3,0))</f>
        <v>101</v>
      </c>
      <c r="N27" s="7"/>
      <c r="O27" s="7"/>
      <c r="P27" s="7" t="str">
        <f aca="false">IF(O27=$O$65,A27,"")</f>
        <v/>
      </c>
      <c r="Q27" s="7" t="str">
        <f aca="false">IF(A27=$O$68,O27,"")</f>
        <v/>
      </c>
    </row>
    <row r="28" customFormat="false" ht="15.75" hidden="false" customHeight="true" outlineLevel="0" collapsed="false">
      <c r="A28" s="7" t="n">
        <v>18</v>
      </c>
      <c r="B28" s="7"/>
      <c r="C28" s="7"/>
      <c r="D28" s="27" t="n">
        <f aca="false">VLOOKUP(D27,'Служебная 2'!$A$1:$B$120,2,0)</f>
        <v>1</v>
      </c>
      <c r="E28" s="27" t="n">
        <f aca="false">VLOOKUP(E27,'Служебная 2'!$A$1:$B$120,2,0)</f>
        <v>2</v>
      </c>
      <c r="F28" s="27" t="n">
        <f aca="false">VLOOKUP(F27,'Служебная 2'!$A$1:$B$120,2,0)</f>
        <v>3</v>
      </c>
      <c r="G28" s="27" t="n">
        <f aca="false">VLOOKUP(G27,'Служебная 2'!$A$1:$B$120,2,0)</f>
        <v>4</v>
      </c>
      <c r="H28" s="27" t="n">
        <f aca="false">VLOOKUP(H27,'Служебная 2'!$A$1:$B$120,2,0)</f>
        <v>4</v>
      </c>
      <c r="I28" s="27" t="n">
        <f aca="false">VLOOKUP(I27,'Служебная 2'!$A$1:$B$120,2,0)</f>
        <v>5</v>
      </c>
      <c r="J28" s="27" t="n">
        <f aca="false">VLOOKUP(J27,'Служебная 2'!$A$1:$B$120,2,0)</f>
        <v>5</v>
      </c>
      <c r="K28" s="27" t="n">
        <f aca="false">VLOOKUP(K27,'Служебная 2'!$A$1:$B$120,2,0)</f>
        <v>6</v>
      </c>
      <c r="L28" s="27" t="n">
        <f aca="false">VLOOKUP(L27,'Служебная 2'!$A$1:$B$120,2,0)</f>
        <v>7</v>
      </c>
      <c r="M28" s="27" t="n">
        <f aca="false">VLOOKUP(M27,'Служебная 2'!$A$1:$B$120,2,0)</f>
        <v>7</v>
      </c>
      <c r="N28" s="7" t="n">
        <v>4</v>
      </c>
      <c r="O28" s="7" t="n">
        <f aca="false">IF(NOT(N28=-1),N28,"")</f>
        <v>4</v>
      </c>
      <c r="P28" s="7" t="str">
        <f aca="false">IF(O28=$O$65,A28,"")</f>
        <v/>
      </c>
      <c r="Q28" s="7" t="str">
        <f aca="false">IF(A28=$O$68,O28,"")</f>
        <v/>
      </c>
    </row>
    <row r="29" customFormat="false" ht="15.75" hidden="false" customHeight="true" outlineLevel="0" collapsed="false">
      <c r="A29" s="7" t="n">
        <f aca="false">A27-1</f>
        <v>17</v>
      </c>
      <c r="B29" s="7"/>
      <c r="C29" s="7"/>
      <c r="D29" s="27" t="n">
        <f aca="false" t="array" ref="D29:D29">INDEX('Служебная 1'!$C$4:$L$33,MATCH($A29,'Служебная 1'!$B$4:$B$33,0),MATCH($D$2,'Служебная 1'!$C$3:$L$3,0))</f>
        <v>1</v>
      </c>
      <c r="E29" s="27" t="n">
        <f aca="false" t="array" ref="E29:E29">INDEX('Служебная 1'!$C$4:$L$33,MATCH($A29,'Служебная 1'!$B$4:$B$33,0),MATCH($E$2,'Служебная 1'!$C$3:$L$3,0))</f>
        <v>27</v>
      </c>
      <c r="F29" s="27" t="n">
        <f aca="false" t="array" ref="F29:F29">INDEX('Служебная 1'!$C$4:$L$33,MATCH($A29,'Служебная 1'!$B$4:$B$33,0),MATCH($F$2,'Служебная 1'!$C$3:$L$3,0))</f>
        <v>58</v>
      </c>
      <c r="G29" s="27" t="n">
        <f aca="false" t="array" ref="G29:G29">INDEX('Служебная 1'!$C$4:$L$33,MATCH($A29,'Служебная 1'!$B$4:$B$33,0),MATCH($G$2,'Служебная 1'!$C$3:$L$3,0))</f>
        <v>64</v>
      </c>
      <c r="H29" s="27" t="n">
        <f aca="false" t="array" ref="H29:H29">INDEX('Служебная 1'!$C$4:$L$33,MATCH($A29,'Служебная 1'!$B$4:$B$33,0),MATCH($H$2,'Служебная 1'!$C$3:$L$3,0))</f>
        <v>70</v>
      </c>
      <c r="I29" s="27" t="n">
        <f aca="false" t="array" ref="I29:I29">INDEX('Служебная 1'!$C$4:$L$33,MATCH($A29,'Служебная 1'!$B$4:$B$33,0),MATCH($I$2,'Служебная 1'!$C$3:$L$3,0))</f>
        <v>76</v>
      </c>
      <c r="J29" s="27" t="n">
        <f aca="false" t="array" ref="J29:J29">INDEX('Служебная 1'!$C$4:$L$33,MATCH($A29,'Служебная 1'!$B$4:$B$33,0),MATCH($J$2,'Служебная 1'!$C$3:$L$3,0))</f>
        <v>82</v>
      </c>
      <c r="K29" s="27" t="n">
        <f aca="false" t="array" ref="K29:K29">INDEX('Служебная 1'!$C$4:$L$33,MATCH($A29,'Служебная 1'!$B$4:$B$33,0),MATCH($K$2,'Служебная 1'!$C$3:$L$3,0))</f>
        <v>88</v>
      </c>
      <c r="L29" s="27" t="n">
        <f aca="false" t="array" ref="L29:L29">INDEX('Служебная 1'!$C$4:$L$33,MATCH($A29,'Служебная 1'!$B$4:$B$33,0),MATCH($L$2,'Служебная 1'!$C$3:$L$3,0))</f>
        <v>94</v>
      </c>
      <c r="M29" s="27" t="n">
        <f aca="false" t="array" ref="M29:M29">INDEX('Служебная 1'!$C$4:$L$33,MATCH($A29,'Служебная 1'!$B$4:$B$33,0),MATCH($M$2,'Служебная 1'!$C$3:$L$3,0))</f>
        <v>100</v>
      </c>
      <c r="N29" s="7"/>
      <c r="O29" s="7"/>
      <c r="P29" s="7" t="str">
        <f aca="false">IF(O29=$O$65,A29,"")</f>
        <v/>
      </c>
      <c r="Q29" s="7" t="str">
        <f aca="false">IF(A29=$O$68,O29,"")</f>
        <v/>
      </c>
    </row>
    <row r="30" customFormat="false" ht="15.75" hidden="false" customHeight="true" outlineLevel="0" collapsed="false">
      <c r="A30" s="7" t="n">
        <v>17</v>
      </c>
      <c r="B30" s="7"/>
      <c r="C30" s="7"/>
      <c r="D30" s="27" t="n">
        <f aca="false">VLOOKUP(D29,'Служебная 2'!$A$1:$B$120,2,0)</f>
        <v>1</v>
      </c>
      <c r="E30" s="27" t="n">
        <f aca="false">VLOOKUP(E29,'Служебная 2'!$A$1:$B$120,2,0)</f>
        <v>2</v>
      </c>
      <c r="F30" s="27" t="n">
        <f aca="false">VLOOKUP(F29,'Служебная 2'!$A$1:$B$120,2,0)</f>
        <v>3</v>
      </c>
      <c r="G30" s="27" t="n">
        <f aca="false">VLOOKUP(G29,'Служебная 2'!$A$1:$B$120,2,0)</f>
        <v>4</v>
      </c>
      <c r="H30" s="27" t="n">
        <f aca="false">VLOOKUP(H29,'Служебная 2'!$A$1:$B$120,2,0)</f>
        <v>4</v>
      </c>
      <c r="I30" s="27" t="n">
        <f aca="false">VLOOKUP(I29,'Служебная 2'!$A$1:$B$120,2,0)</f>
        <v>5</v>
      </c>
      <c r="J30" s="27" t="n">
        <f aca="false">VLOOKUP(J29,'Служебная 2'!$A$1:$B$120,2,0)</f>
        <v>5</v>
      </c>
      <c r="K30" s="27" t="n">
        <f aca="false">VLOOKUP(K29,'Служебная 2'!$A$1:$B$120,2,0)</f>
        <v>6</v>
      </c>
      <c r="L30" s="27" t="n">
        <f aca="false">VLOOKUP(L29,'Служебная 2'!$A$1:$B$120,2,0)</f>
        <v>7</v>
      </c>
      <c r="M30" s="27" t="n">
        <f aca="false">VLOOKUP(M29,'Служебная 2'!$A$1:$B$120,2,0)</f>
        <v>7</v>
      </c>
      <c r="N30" s="7" t="n">
        <v>4</v>
      </c>
      <c r="O30" s="7" t="n">
        <f aca="false">IF(NOT(N30=-1),N30,"")</f>
        <v>4</v>
      </c>
      <c r="P30" s="7" t="str">
        <f aca="false">IF(O30=$O$65,A30,"")</f>
        <v/>
      </c>
      <c r="Q30" s="7" t="str">
        <f aca="false">IF(A30=$O$68,O30,"")</f>
        <v/>
      </c>
    </row>
    <row r="31" customFormat="false" ht="15.75" hidden="false" customHeight="true" outlineLevel="0" collapsed="false">
      <c r="A31" s="7" t="n">
        <f aca="false">A29-1</f>
        <v>16</v>
      </c>
      <c r="B31" s="7"/>
      <c r="C31" s="7"/>
      <c r="D31" s="27" t="n">
        <f aca="false" t="array" ref="D31:D31">INDEX('Служебная 1'!$C$4:$L$33,MATCH($A31,'Служебная 1'!$B$4:$B$33,0),MATCH($D$2,'Служебная 1'!$C$3:$L$3,0))</f>
        <v>1</v>
      </c>
      <c r="E31" s="27" t="n">
        <f aca="false" t="array" ref="E31:E31">INDEX('Служебная 1'!$C$4:$L$33,MATCH($A31,'Служебная 1'!$B$4:$B$33,0),MATCH($E$2,'Служебная 1'!$C$3:$L$3,0))</f>
        <v>27</v>
      </c>
      <c r="F31" s="27" t="n">
        <f aca="false" t="array" ref="F31:F31">INDEX('Служебная 1'!$C$4:$L$33,MATCH($A31,'Служебная 1'!$B$4:$B$33,0),MATCH($F$2,'Служебная 1'!$C$3:$L$3,0))</f>
        <v>57</v>
      </c>
      <c r="G31" s="27" t="n">
        <f aca="false" t="array" ref="G31:G31">INDEX('Служебная 1'!$C$4:$L$33,MATCH($A31,'Служебная 1'!$B$4:$B$33,0),MATCH($G$2,'Служебная 1'!$C$3:$L$3,0))</f>
        <v>63</v>
      </c>
      <c r="H31" s="27" t="n">
        <f aca="false" t="array" ref="H31:H31">INDEX('Служебная 1'!$C$4:$L$33,MATCH($A31,'Служебная 1'!$B$4:$B$33,0),MATCH($H$2,'Служебная 1'!$C$3:$L$3,0))</f>
        <v>69</v>
      </c>
      <c r="I31" s="27" t="n">
        <f aca="false" t="array" ref="I31:I31">INDEX('Служебная 1'!$C$4:$L$33,MATCH($A31,'Служебная 1'!$B$4:$B$33,0),MATCH($I$2,'Служебная 1'!$C$3:$L$3,0))</f>
        <v>75</v>
      </c>
      <c r="J31" s="27" t="n">
        <f aca="false" t="array" ref="J31:J31">INDEX('Служебная 1'!$C$4:$L$33,MATCH($A31,'Служебная 1'!$B$4:$B$33,0),MATCH($J$2,'Служебная 1'!$C$3:$L$3,0))</f>
        <v>81</v>
      </c>
      <c r="K31" s="27" t="n">
        <f aca="false" t="array" ref="K31:K31">INDEX('Служебная 1'!$C$4:$L$33,MATCH($A31,'Служебная 1'!$B$4:$B$33,0),MATCH($K$2,'Служебная 1'!$C$3:$L$3,0))</f>
        <v>87</v>
      </c>
      <c r="L31" s="27" t="n">
        <f aca="false" t="array" ref="L31:L31">INDEX('Служебная 1'!$C$4:$L$33,MATCH($A31,'Служебная 1'!$B$4:$B$33,0),MATCH($L$2,'Служебная 1'!$C$3:$L$3,0))</f>
        <v>93</v>
      </c>
      <c r="M31" s="27" t="n">
        <f aca="false" t="array" ref="M31:M31">INDEX('Служебная 1'!$C$4:$L$33,MATCH($A31,'Служебная 1'!$B$4:$B$33,0),MATCH($M$2,'Служебная 1'!$C$3:$L$3,0))</f>
        <v>99</v>
      </c>
      <c r="N31" s="7"/>
      <c r="O31" s="7"/>
      <c r="P31" s="7" t="str">
        <f aca="false">IF(O31=$O$65,A31,"")</f>
        <v/>
      </c>
      <c r="Q31" s="7" t="str">
        <f aca="false">IF(A31=$O$68,O31,"")</f>
        <v/>
      </c>
    </row>
    <row r="32" customFormat="false" ht="14.25" hidden="false" customHeight="false" outlineLevel="0" collapsed="false">
      <c r="A32" s="7" t="n">
        <v>16</v>
      </c>
      <c r="B32" s="7"/>
      <c r="C32" s="7"/>
      <c r="D32" s="27" t="n">
        <f aca="false">VLOOKUP(D31,'Служебная 2'!$A$1:$B$120,2,0)</f>
        <v>1</v>
      </c>
      <c r="E32" s="27" t="n">
        <f aca="false">VLOOKUP(E31,'Служебная 2'!$A$1:$B$120,2,0)</f>
        <v>2</v>
      </c>
      <c r="F32" s="27" t="n">
        <f aca="false">VLOOKUP(F31,'Служебная 2'!$A$1:$B$120,2,0)</f>
        <v>3</v>
      </c>
      <c r="G32" s="27" t="n">
        <f aca="false">VLOOKUP(G31,'Служебная 2'!$A$1:$B$120,2,0)</f>
        <v>4</v>
      </c>
      <c r="H32" s="27" t="n">
        <f aca="false">VLOOKUP(H31,'Служебная 2'!$A$1:$B$120,2,0)</f>
        <v>4</v>
      </c>
      <c r="I32" s="27" t="n">
        <f aca="false">VLOOKUP(I31,'Служебная 2'!$A$1:$B$120,2,0)</f>
        <v>5</v>
      </c>
      <c r="J32" s="27" t="n">
        <f aca="false">VLOOKUP(J31,'Служебная 2'!$A$1:$B$120,2,0)</f>
        <v>5</v>
      </c>
      <c r="K32" s="27" t="n">
        <f aca="false">VLOOKUP(K31,'Служебная 2'!$A$1:$B$120,2,0)</f>
        <v>6</v>
      </c>
      <c r="L32" s="27" t="n">
        <f aca="false">VLOOKUP(L31,'Служебная 2'!$A$1:$B$120,2,0)</f>
        <v>7</v>
      </c>
      <c r="M32" s="27" t="n">
        <f aca="false">VLOOKUP(M31,'Служебная 2'!$A$1:$B$120,2,0)</f>
        <v>7</v>
      </c>
      <c r="N32" s="7" t="n">
        <v>4</v>
      </c>
      <c r="O32" s="7" t="n">
        <f aca="false">IF(NOT(N32=-1),N32,"")</f>
        <v>4</v>
      </c>
      <c r="P32" s="7" t="str">
        <f aca="false">IF(O32=$O$65,A32,"")</f>
        <v/>
      </c>
      <c r="Q32" s="7" t="str">
        <f aca="false">IF(A32=$O$68,O32,"")</f>
        <v/>
      </c>
    </row>
    <row r="33" customFormat="false" ht="14.25" hidden="false" customHeight="false" outlineLevel="0" collapsed="false">
      <c r="A33" s="7" t="n">
        <f aca="false">A31-1</f>
        <v>15</v>
      </c>
      <c r="B33" s="7"/>
      <c r="C33" s="7"/>
      <c r="D33" s="27" t="n">
        <f aca="false" t="array" ref="D33:D33">INDEX('Служебная 1'!$C$4:$L$33,MATCH($A33,'Служебная 1'!$B$4:$B$33,0),MATCH($D$2,'Служебная 1'!$C$3:$L$3,0))</f>
        <v>1</v>
      </c>
      <c r="E33" s="27" t="n">
        <f aca="false" t="array" ref="E33:E33">INDEX('Служебная 1'!$C$4:$L$33,MATCH($A33,'Служебная 1'!$B$4:$B$33,0),MATCH($E$2,'Служебная 1'!$C$3:$L$3,0))</f>
        <v>27</v>
      </c>
      <c r="F33" s="27" t="n">
        <f aca="false" t="array" ref="F33:F33">INDEX('Служебная 1'!$C$4:$L$33,MATCH($A33,'Служебная 1'!$B$4:$B$33,0),MATCH($F$2,'Служебная 1'!$C$3:$L$3,0))</f>
        <v>56</v>
      </c>
      <c r="G33" s="27" t="n">
        <f aca="false" t="array" ref="G33:G33">INDEX('Служебная 1'!$C$4:$L$33,MATCH($A33,'Служебная 1'!$B$4:$B$33,0),MATCH($G$2,'Служебная 1'!$C$3:$L$3,0))</f>
        <v>62</v>
      </c>
      <c r="H33" s="27" t="n">
        <f aca="false" t="array" ref="H33:H33">INDEX('Служебная 1'!$C$4:$L$33,MATCH($A33,'Служебная 1'!$B$4:$B$33,0),MATCH($H$2,'Служебная 1'!$C$3:$L$3,0))</f>
        <v>68</v>
      </c>
      <c r="I33" s="27" t="n">
        <f aca="false" t="array" ref="I33:I33">INDEX('Служебная 1'!$C$4:$L$33,MATCH($A33,'Служебная 1'!$B$4:$B$33,0),MATCH($I$2,'Служебная 1'!$C$3:$L$3,0))</f>
        <v>74</v>
      </c>
      <c r="J33" s="27" t="n">
        <f aca="false" t="array" ref="J33:J33">INDEX('Служебная 1'!$C$4:$L$33,MATCH($A33,'Служебная 1'!$B$4:$B$33,0),MATCH($J$2,'Служебная 1'!$C$3:$L$3,0))</f>
        <v>80</v>
      </c>
      <c r="K33" s="27" t="n">
        <f aca="false" t="array" ref="K33:K33">INDEX('Служебная 1'!$C$4:$L$33,MATCH($A33,'Служебная 1'!$B$4:$B$33,0),MATCH($K$2,'Служебная 1'!$C$3:$L$3,0))</f>
        <v>86</v>
      </c>
      <c r="L33" s="27" t="n">
        <f aca="false" t="array" ref="L33:L33">INDEX('Служебная 1'!$C$4:$L$33,MATCH($A33,'Служебная 1'!$B$4:$B$33,0),MATCH($L$2,'Служебная 1'!$C$3:$L$3,0))</f>
        <v>92</v>
      </c>
      <c r="M33" s="27" t="n">
        <f aca="false" t="array" ref="M33:M33">INDEX('Служебная 1'!$C$4:$L$33,MATCH($A33,'Служебная 1'!$B$4:$B$33,0),MATCH($M$2,'Служебная 1'!$C$3:$L$3,0))</f>
        <v>98</v>
      </c>
      <c r="N33" s="7"/>
      <c r="O33" s="7"/>
      <c r="P33" s="7" t="str">
        <f aca="false">IF(O33=$O$65,A33,"")</f>
        <v/>
      </c>
      <c r="Q33" s="7" t="str">
        <f aca="false">IF(A33=$O$68,O33,"")</f>
        <v/>
      </c>
    </row>
    <row r="34" customFormat="false" ht="14.25" hidden="false" customHeight="false" outlineLevel="0" collapsed="false">
      <c r="A34" s="7" t="n">
        <v>15</v>
      </c>
      <c r="B34" s="7"/>
      <c r="C34" s="7"/>
      <c r="D34" s="27" t="n">
        <f aca="false">VLOOKUP(D33,'Служебная 2'!$A$1:$B$120,2,0)</f>
        <v>1</v>
      </c>
      <c r="E34" s="27" t="n">
        <f aca="false">VLOOKUP(E33,'Служебная 2'!$A$1:$B$120,2,0)</f>
        <v>2</v>
      </c>
      <c r="F34" s="27" t="n">
        <f aca="false">VLOOKUP(F33,'Служебная 2'!$A$1:$B$120,2,0)</f>
        <v>3</v>
      </c>
      <c r="G34" s="27" t="n">
        <f aca="false">VLOOKUP(G33,'Служебная 2'!$A$1:$B$120,2,0)</f>
        <v>4</v>
      </c>
      <c r="H34" s="27" t="n">
        <f aca="false">VLOOKUP(H33,'Служебная 2'!$A$1:$B$120,2,0)</f>
        <v>4</v>
      </c>
      <c r="I34" s="27" t="n">
        <f aca="false">VLOOKUP(I33,'Служебная 2'!$A$1:$B$120,2,0)</f>
        <v>4</v>
      </c>
      <c r="J34" s="27" t="n">
        <f aca="false">VLOOKUP(J33,'Служебная 2'!$A$1:$B$120,2,0)</f>
        <v>5</v>
      </c>
      <c r="K34" s="27" t="n">
        <f aca="false">VLOOKUP(K33,'Служебная 2'!$A$1:$B$120,2,0)</f>
        <v>6</v>
      </c>
      <c r="L34" s="27" t="n">
        <f aca="false">VLOOKUP(L33,'Служебная 2'!$A$1:$B$120,2,0)</f>
        <v>6</v>
      </c>
      <c r="M34" s="27" t="n">
        <f aca="false">VLOOKUP(M33,'Служебная 2'!$A$1:$B$120,2,0)</f>
        <v>7</v>
      </c>
      <c r="N34" s="7" t="n">
        <v>5</v>
      </c>
      <c r="O34" s="7" t="n">
        <f aca="false">IF(NOT(N34=-1),N34,"")</f>
        <v>5</v>
      </c>
      <c r="P34" s="7" t="str">
        <f aca="false">IF(O34=$O$65,A34,"")</f>
        <v/>
      </c>
      <c r="Q34" s="7" t="str">
        <f aca="false">IF(A34=$O$68,O34,"")</f>
        <v/>
      </c>
    </row>
    <row r="35" customFormat="false" ht="14.25" hidden="false" customHeight="false" outlineLevel="0" collapsed="false">
      <c r="A35" s="7" t="n">
        <f aca="false">A33-1</f>
        <v>14</v>
      </c>
      <c r="B35" s="7"/>
      <c r="C35" s="7"/>
      <c r="D35" s="27" t="n">
        <f aca="false" t="array" ref="D35:D35">INDEX('Служебная 1'!$C$4:$L$33,MATCH($A35,'Служебная 1'!$B$4:$B$33,0),MATCH($D$2,'Служебная 1'!$C$3:$L$3,0))</f>
        <v>1</v>
      </c>
      <c r="E35" s="27" t="n">
        <f aca="false" t="array" ref="E35:E35">INDEX('Служебная 1'!$C$4:$L$33,MATCH($A35,'Служебная 1'!$B$4:$B$33,0),MATCH($E$2,'Служебная 1'!$C$3:$L$3,0))</f>
        <v>27</v>
      </c>
      <c r="F35" s="27" t="n">
        <f aca="false" t="array" ref="F35:F35">INDEX('Служебная 1'!$C$4:$L$33,MATCH($A35,'Служебная 1'!$B$4:$B$33,0),MATCH($F$2,'Служебная 1'!$C$3:$L$3,0))</f>
        <v>55</v>
      </c>
      <c r="G35" s="27" t="n">
        <f aca="false" t="array" ref="G35:G35">INDEX('Служебная 1'!$C$4:$L$33,MATCH($A35,'Служебная 1'!$B$4:$B$33,0),MATCH($G$2,'Служебная 1'!$C$3:$L$3,0))</f>
        <v>61</v>
      </c>
      <c r="H35" s="27" t="n">
        <f aca="false" t="array" ref="H35:H35">INDEX('Служебная 1'!$C$4:$L$33,MATCH($A35,'Служебная 1'!$B$4:$B$33,0),MATCH($H$2,'Служебная 1'!$C$3:$L$3,0))</f>
        <v>67</v>
      </c>
      <c r="I35" s="27" t="n">
        <f aca="false" t="array" ref="I35:I35">INDEX('Служебная 1'!$C$4:$L$33,MATCH($A35,'Служебная 1'!$B$4:$B$33,0),MATCH($I$2,'Служебная 1'!$C$3:$L$3,0))</f>
        <v>73</v>
      </c>
      <c r="J35" s="27" t="n">
        <f aca="false" t="array" ref="J35:J35">INDEX('Служебная 1'!$C$4:$L$33,MATCH($A35,'Служебная 1'!$B$4:$B$33,0),MATCH($J$2,'Служебная 1'!$C$3:$L$3,0))</f>
        <v>79</v>
      </c>
      <c r="K35" s="27" t="n">
        <f aca="false" t="array" ref="K35:K35">INDEX('Служебная 1'!$C$4:$L$33,MATCH($A35,'Служебная 1'!$B$4:$B$33,0),MATCH($K$2,'Служебная 1'!$C$3:$L$3,0))</f>
        <v>85</v>
      </c>
      <c r="L35" s="27" t="n">
        <f aca="false" t="array" ref="L35:L35">INDEX('Служебная 1'!$C$4:$L$33,MATCH($A35,'Служебная 1'!$B$4:$B$33,0),MATCH($L$2,'Служебная 1'!$C$3:$L$3,0))</f>
        <v>91</v>
      </c>
      <c r="M35" s="27" t="n">
        <f aca="false" t="array" ref="M35:M35">INDEX('Служебная 1'!$C$4:$L$33,MATCH($A35,'Служебная 1'!$B$4:$B$33,0),MATCH($M$2,'Служебная 1'!$C$3:$L$3,0))</f>
        <v>97</v>
      </c>
      <c r="N35" s="7"/>
      <c r="O35" s="7"/>
      <c r="P35" s="7" t="str">
        <f aca="false">IF(O35=$O$65,A35,"")</f>
        <v/>
      </c>
      <c r="Q35" s="7" t="str">
        <f aca="false">IF(A35=$O$68,O35,"")</f>
        <v/>
      </c>
    </row>
    <row r="36" customFormat="false" ht="14.25" hidden="false" customHeight="false" outlineLevel="0" collapsed="false">
      <c r="A36" s="7" t="n">
        <v>14</v>
      </c>
      <c r="B36" s="7"/>
      <c r="C36" s="7"/>
      <c r="D36" s="27" t="n">
        <f aca="false">VLOOKUP(D35,'Служебная 2'!$A$1:$B$120,2,0)</f>
        <v>1</v>
      </c>
      <c r="E36" s="27" t="n">
        <f aca="false">VLOOKUP(E35,'Служебная 2'!$A$1:$B$120,2,0)</f>
        <v>2</v>
      </c>
      <c r="F36" s="27" t="n">
        <f aca="false">VLOOKUP(F35,'Служебная 2'!$A$1:$B$120,2,0)</f>
        <v>3</v>
      </c>
      <c r="G36" s="27" t="n">
        <f aca="false">VLOOKUP(G35,'Служебная 2'!$A$1:$B$120,2,0)</f>
        <v>3</v>
      </c>
      <c r="H36" s="27" t="n">
        <f aca="false">VLOOKUP(H35,'Служебная 2'!$A$1:$B$120,2,0)</f>
        <v>4</v>
      </c>
      <c r="I36" s="27" t="n">
        <f aca="false">VLOOKUP(I35,'Служебная 2'!$A$1:$B$120,2,0)</f>
        <v>4</v>
      </c>
      <c r="J36" s="27" t="n">
        <f aca="false">VLOOKUP(J35,'Служебная 2'!$A$1:$B$120,2,0)</f>
        <v>5</v>
      </c>
      <c r="K36" s="27" t="n">
        <f aca="false">VLOOKUP(K35,'Служебная 2'!$A$1:$B$120,2,0)</f>
        <v>6</v>
      </c>
      <c r="L36" s="27" t="n">
        <f aca="false">VLOOKUP(L35,'Служебная 2'!$A$1:$B$120,2,0)</f>
        <v>6</v>
      </c>
      <c r="M36" s="27" t="n">
        <f aca="false">VLOOKUP(M35,'Служебная 2'!$A$1:$B$120,2,0)</f>
        <v>7</v>
      </c>
      <c r="N36" s="7" t="n">
        <v>5</v>
      </c>
      <c r="O36" s="7" t="n">
        <f aca="false">IF(NOT(N36=-1),N36,"")</f>
        <v>5</v>
      </c>
      <c r="P36" s="7" t="str">
        <f aca="false">IF(O36=$O$65,A36,"")</f>
        <v/>
      </c>
      <c r="Q36" s="7" t="str">
        <f aca="false">IF(A36=$O$68,O36,"")</f>
        <v/>
      </c>
    </row>
    <row r="37" customFormat="false" ht="14.25" hidden="false" customHeight="false" outlineLevel="0" collapsed="false">
      <c r="A37" s="7" t="n">
        <f aca="false">A35-1</f>
        <v>13</v>
      </c>
      <c r="B37" s="7"/>
      <c r="C37" s="7"/>
      <c r="D37" s="27" t="n">
        <f aca="false" t="array" ref="D37:D37">INDEX('Служебная 1'!$C$4:$L$33,MATCH($A37,'Служебная 1'!$B$4:$B$33,0),MATCH($D$2,'Служебная 1'!$C$3:$L$3,0))</f>
        <v>1</v>
      </c>
      <c r="E37" s="27" t="n">
        <f aca="false" t="array" ref="E37:E37">INDEX('Служебная 1'!$C$4:$L$33,MATCH($A37,'Служебная 1'!$B$4:$B$33,0),MATCH($E$2,'Служебная 1'!$C$3:$L$3,0))</f>
        <v>27</v>
      </c>
      <c r="F37" s="27" t="n">
        <f aca="false" t="array" ref="F37:F37">INDEX('Служебная 1'!$C$4:$L$33,MATCH($A37,'Служебная 1'!$B$4:$B$33,0),MATCH($F$2,'Служебная 1'!$C$3:$L$3,0))</f>
        <v>54</v>
      </c>
      <c r="G37" s="27" t="n">
        <f aca="false" t="array" ref="G37:G37">INDEX('Служебная 1'!$C$4:$L$33,MATCH($A37,'Служебная 1'!$B$4:$B$33,0),MATCH($G$2,'Служебная 1'!$C$3:$L$3,0))</f>
        <v>60</v>
      </c>
      <c r="H37" s="27" t="n">
        <f aca="false" t="array" ref="H37:H37">INDEX('Служебная 1'!$C$4:$L$33,MATCH($A37,'Служебная 1'!$B$4:$B$33,0),MATCH($H$2,'Служебная 1'!$C$3:$L$3,0))</f>
        <v>66</v>
      </c>
      <c r="I37" s="27" t="n">
        <f aca="false" t="array" ref="I37:I37">INDEX('Служебная 1'!$C$4:$L$33,MATCH($A37,'Служебная 1'!$B$4:$B$33,0),MATCH($I$2,'Служебная 1'!$C$3:$L$3,0))</f>
        <v>72</v>
      </c>
      <c r="J37" s="27" t="n">
        <f aca="false" t="array" ref="J37:J37">INDEX('Служебная 1'!$C$4:$L$33,MATCH($A37,'Служебная 1'!$B$4:$B$33,0),MATCH($J$2,'Служебная 1'!$C$3:$L$3,0))</f>
        <v>78</v>
      </c>
      <c r="K37" s="27" t="n">
        <f aca="false" t="array" ref="K37:K37">INDEX('Служебная 1'!$C$4:$L$33,MATCH($A37,'Служебная 1'!$B$4:$B$33,0),MATCH($K$2,'Служебная 1'!$C$3:$L$3,0))</f>
        <v>84</v>
      </c>
      <c r="L37" s="27" t="n">
        <f aca="false" t="array" ref="L37:L37">INDEX('Служебная 1'!$C$4:$L$33,MATCH($A37,'Служебная 1'!$B$4:$B$33,0),MATCH($L$2,'Служебная 1'!$C$3:$L$3,0))</f>
        <v>90</v>
      </c>
      <c r="M37" s="27" t="n">
        <f aca="false" t="array" ref="M37:M37">INDEX('Служебная 1'!$C$4:$L$33,MATCH($A37,'Служебная 1'!$B$4:$B$33,0),MATCH($M$2,'Служебная 1'!$C$3:$L$3,0))</f>
        <v>96</v>
      </c>
      <c r="N37" s="7"/>
      <c r="O37" s="7"/>
      <c r="P37" s="7" t="str">
        <f aca="false">IF(O37=$O$65,A37,"")</f>
        <v/>
      </c>
      <c r="Q37" s="7" t="str">
        <f aca="false">IF(A37=$O$68,O37,"")</f>
        <v/>
      </c>
    </row>
    <row r="38" customFormat="false" ht="14.25" hidden="false" customHeight="false" outlineLevel="0" collapsed="false">
      <c r="A38" s="7" t="n">
        <v>13</v>
      </c>
      <c r="B38" s="7"/>
      <c r="C38" s="7"/>
      <c r="D38" s="27" t="n">
        <f aca="false">VLOOKUP(D37,'Служебная 2'!$A$1:$B$120,2,0)</f>
        <v>1</v>
      </c>
      <c r="E38" s="27" t="n">
        <f aca="false">VLOOKUP(E37,'Служебная 2'!$A$1:$B$120,2,0)</f>
        <v>2</v>
      </c>
      <c r="F38" s="27" t="n">
        <f aca="false">VLOOKUP(F37,'Служебная 2'!$A$1:$B$120,2,0)</f>
        <v>3</v>
      </c>
      <c r="G38" s="27" t="n">
        <f aca="false">VLOOKUP(G37,'Служебная 2'!$A$1:$B$120,2,0)</f>
        <v>3</v>
      </c>
      <c r="H38" s="27" t="n">
        <f aca="false">VLOOKUP(H37,'Служебная 2'!$A$1:$B$120,2,0)</f>
        <v>4</v>
      </c>
      <c r="I38" s="27" t="n">
        <f aca="false">VLOOKUP(I37,'Служебная 2'!$A$1:$B$120,2,0)</f>
        <v>4</v>
      </c>
      <c r="J38" s="27" t="n">
        <f aca="false">VLOOKUP(J37,'Служебная 2'!$A$1:$B$120,2,0)</f>
        <v>5</v>
      </c>
      <c r="K38" s="27" t="n">
        <f aca="false">VLOOKUP(K37,'Служебная 2'!$A$1:$B$120,2,0)</f>
        <v>6</v>
      </c>
      <c r="L38" s="27" t="n">
        <f aca="false">VLOOKUP(L37,'Служебная 2'!$A$1:$B$120,2,0)</f>
        <v>6</v>
      </c>
      <c r="M38" s="27" t="n">
        <f aca="false">VLOOKUP(M37,'Служебная 2'!$A$1:$B$120,2,0)</f>
        <v>7</v>
      </c>
      <c r="N38" s="7" t="n">
        <v>5</v>
      </c>
      <c r="O38" s="7" t="n">
        <f aca="false">IF(NOT(N38=-1),N38,"")</f>
        <v>5</v>
      </c>
      <c r="P38" s="7" t="str">
        <f aca="false">IF(O38=$O$65,A38,"")</f>
        <v/>
      </c>
      <c r="Q38" s="7" t="str">
        <f aca="false">IF(A38=$O$68,O38,"")</f>
        <v/>
      </c>
    </row>
    <row r="39" customFormat="false" ht="14.25" hidden="false" customHeight="false" outlineLevel="0" collapsed="false">
      <c r="A39" s="7" t="n">
        <f aca="false">A37-1</f>
        <v>12</v>
      </c>
      <c r="B39" s="7"/>
      <c r="C39" s="7"/>
      <c r="D39" s="27" t="n">
        <f aca="false" t="array" ref="D39:D39">INDEX('Служебная 1'!$C$4:$L$33,MATCH($A39,'Служебная 1'!$B$4:$B$33,0),MATCH($D$2,'Служебная 1'!$C$3:$L$3,0))</f>
        <v>1</v>
      </c>
      <c r="E39" s="27" t="n">
        <f aca="false" t="array" ref="E39:E39">INDEX('Служебная 1'!$C$4:$L$33,MATCH($A39,'Служебная 1'!$B$4:$B$33,0),MATCH($E$2,'Служебная 1'!$C$3:$L$3,0))</f>
        <v>27</v>
      </c>
      <c r="F39" s="27" t="n">
        <f aca="false" t="array" ref="F39:F39">INDEX('Служебная 1'!$C$4:$L$33,MATCH($A39,'Служебная 1'!$B$4:$B$33,0),MATCH($F$2,'Служебная 1'!$C$3:$L$3,0))</f>
        <v>53</v>
      </c>
      <c r="G39" s="27" t="n">
        <f aca="false" t="array" ref="G39:G39">INDEX('Служебная 1'!$C$4:$L$33,MATCH($A39,'Служебная 1'!$B$4:$B$33,0),MATCH($G$2,'Служебная 1'!$C$3:$L$3,0))</f>
        <v>59</v>
      </c>
      <c r="H39" s="27" t="n">
        <f aca="false" t="array" ref="H39:H39">INDEX('Служебная 1'!$C$4:$L$33,MATCH($A39,'Служебная 1'!$B$4:$B$33,0),MATCH($H$2,'Служебная 1'!$C$3:$L$3,0))</f>
        <v>65</v>
      </c>
      <c r="I39" s="27" t="n">
        <f aca="false" t="array" ref="I39:I39">INDEX('Служебная 1'!$C$4:$L$33,MATCH($A39,'Служебная 1'!$B$4:$B$33,0),MATCH($I$2,'Служебная 1'!$C$3:$L$3,0))</f>
        <v>71</v>
      </c>
      <c r="J39" s="27" t="n">
        <f aca="false" t="array" ref="J39:J39">INDEX('Служебная 1'!$C$4:$L$33,MATCH($A39,'Служебная 1'!$B$4:$B$33,0),MATCH($J$2,'Служебная 1'!$C$3:$L$3,0))</f>
        <v>77</v>
      </c>
      <c r="K39" s="27" t="n">
        <f aca="false" t="array" ref="K39:K39">INDEX('Служебная 1'!$C$4:$L$33,MATCH($A39,'Служебная 1'!$B$4:$B$33,0),MATCH($K$2,'Служебная 1'!$C$3:$L$3,0))</f>
        <v>83</v>
      </c>
      <c r="L39" s="27" t="n">
        <f aca="false" t="array" ref="L39:L39">INDEX('Служебная 1'!$C$4:$L$33,MATCH($A39,'Служебная 1'!$B$4:$B$33,0),MATCH($L$2,'Служебная 1'!$C$3:$L$3,0))</f>
        <v>89</v>
      </c>
      <c r="M39" s="27" t="n">
        <f aca="false" t="array" ref="M39:M39">INDEX('Служебная 1'!$C$4:$L$33,MATCH($A39,'Служебная 1'!$B$4:$B$33,0),MATCH($M$2,'Служебная 1'!$C$3:$L$3,0))</f>
        <v>95</v>
      </c>
      <c r="N39" s="7"/>
      <c r="O39" s="7"/>
      <c r="P39" s="7" t="str">
        <f aca="false">IF(O39=$O$65,A39,"")</f>
        <v/>
      </c>
      <c r="Q39" s="7" t="str">
        <f aca="false">IF(A39=$O$68,O39,"")</f>
        <v/>
      </c>
    </row>
    <row r="40" customFormat="false" ht="14.25" hidden="false" customHeight="false" outlineLevel="0" collapsed="false">
      <c r="A40" s="7" t="n">
        <v>12</v>
      </c>
      <c r="B40" s="7"/>
      <c r="C40" s="7"/>
      <c r="D40" s="27" t="n">
        <f aca="false">VLOOKUP(D39,'Служебная 2'!$A$1:$B$120,2,0)</f>
        <v>1</v>
      </c>
      <c r="E40" s="27" t="n">
        <f aca="false">VLOOKUP(E39,'Служебная 2'!$A$1:$B$120,2,0)</f>
        <v>2</v>
      </c>
      <c r="F40" s="27" t="n">
        <f aca="false">VLOOKUP(F39,'Служебная 2'!$A$1:$B$120,2,0)</f>
        <v>3</v>
      </c>
      <c r="G40" s="27" t="n">
        <f aca="false">VLOOKUP(G39,'Служебная 2'!$A$1:$B$120,2,0)</f>
        <v>3</v>
      </c>
      <c r="H40" s="27" t="n">
        <f aca="false">VLOOKUP(H39,'Служебная 2'!$A$1:$B$120,2,0)</f>
        <v>4</v>
      </c>
      <c r="I40" s="27" t="n">
        <f aca="false">VLOOKUP(I39,'Служебная 2'!$A$1:$B$120,2,0)</f>
        <v>4</v>
      </c>
      <c r="J40" s="27" t="n">
        <f aca="false">VLOOKUP(J39,'Служебная 2'!$A$1:$B$120,2,0)</f>
        <v>5</v>
      </c>
      <c r="K40" s="27" t="n">
        <f aca="false">VLOOKUP(K39,'Служебная 2'!$A$1:$B$120,2,0)</f>
        <v>5</v>
      </c>
      <c r="L40" s="27" t="n">
        <f aca="false">VLOOKUP(L39,'Служебная 2'!$A$1:$B$120,2,0)</f>
        <v>6</v>
      </c>
      <c r="M40" s="27" t="n">
        <f aca="false">VLOOKUP(M39,'Служебная 2'!$A$1:$B$120,2,0)</f>
        <v>7</v>
      </c>
      <c r="N40" s="7" t="n">
        <v>5</v>
      </c>
      <c r="O40" s="7" t="n">
        <f aca="false">IF(NOT(N40=-1),N40,"")</f>
        <v>5</v>
      </c>
      <c r="P40" s="7" t="str">
        <f aca="false">IF(O40=$O$65,A40,"")</f>
        <v/>
      </c>
      <c r="Q40" s="7" t="str">
        <f aca="false">IF(A40=$O$68,O40,"")</f>
        <v/>
      </c>
    </row>
    <row r="41" customFormat="false" ht="14.25" hidden="false" customHeight="false" outlineLevel="0" collapsed="false">
      <c r="A41" s="7" t="n">
        <f aca="false">A39-1</f>
        <v>11</v>
      </c>
      <c r="B41" s="7"/>
      <c r="C41" s="7"/>
      <c r="D41" s="27" t="n">
        <f aca="false" t="array" ref="D41:D41">INDEX('Служебная 1'!$C$4:$L$33,MATCH($A41,'Служебная 1'!$B$4:$B$33,0),MATCH($D$2,'Служебная 1'!$C$3:$L$3,0))</f>
        <v>1</v>
      </c>
      <c r="E41" s="27" t="n">
        <f aca="false" t="array" ref="E41:E41">INDEX('Служебная 1'!$C$4:$L$33,MATCH($A41,'Служебная 1'!$B$4:$B$33,0),MATCH($E$2,'Служебная 1'!$C$3:$L$3,0))</f>
        <v>27</v>
      </c>
      <c r="F41" s="27" t="n">
        <f aca="false" t="array" ref="F41:F41">INDEX('Служебная 1'!$C$4:$L$33,MATCH($A41,'Служебная 1'!$B$4:$B$33,0),MATCH($F$2,'Служебная 1'!$C$3:$L$3,0))</f>
        <v>52</v>
      </c>
      <c r="G41" s="27" t="n">
        <f aca="false" t="array" ref="G41:G41">INDEX('Служебная 1'!$C$4:$L$33,MATCH($A41,'Служебная 1'!$B$4:$B$33,0),MATCH($G$2,'Служебная 1'!$C$3:$L$3,0))</f>
        <v>58</v>
      </c>
      <c r="H41" s="27" t="n">
        <f aca="false" t="array" ref="H41:H41">INDEX('Служебная 1'!$C$4:$L$33,MATCH($A41,'Служебная 1'!$B$4:$B$33,0),MATCH($H$2,'Служебная 1'!$C$3:$L$3,0))</f>
        <v>64</v>
      </c>
      <c r="I41" s="27" t="n">
        <f aca="false" t="array" ref="I41:I41">INDEX('Служебная 1'!$C$4:$L$33,MATCH($A41,'Служебная 1'!$B$4:$B$33,0),MATCH($I$2,'Служебная 1'!$C$3:$L$3,0))</f>
        <v>70</v>
      </c>
      <c r="J41" s="27" t="n">
        <f aca="false" t="array" ref="J41:J41">INDEX('Служебная 1'!$C$4:$L$33,MATCH($A41,'Служебная 1'!$B$4:$B$33,0),MATCH($J$2,'Служебная 1'!$C$3:$L$3,0))</f>
        <v>76</v>
      </c>
      <c r="K41" s="27" t="n">
        <f aca="false" t="array" ref="K41:K41">INDEX('Служебная 1'!$C$4:$L$33,MATCH($A41,'Служебная 1'!$B$4:$B$33,0),MATCH($K$2,'Служебная 1'!$C$3:$L$3,0))</f>
        <v>82</v>
      </c>
      <c r="L41" s="27" t="n">
        <f aca="false" t="array" ref="L41:L41">INDEX('Служебная 1'!$C$4:$L$33,MATCH($A41,'Служебная 1'!$B$4:$B$33,0),MATCH($L$2,'Служебная 1'!$C$3:$L$3,0))</f>
        <v>88</v>
      </c>
      <c r="M41" s="27" t="n">
        <f aca="false" t="array" ref="M41:M41">INDEX('Служебная 1'!$C$4:$L$33,MATCH($A41,'Служебная 1'!$B$4:$B$33,0),MATCH($M$2,'Служебная 1'!$C$3:$L$3,0))</f>
        <v>94</v>
      </c>
      <c r="N41" s="7"/>
      <c r="O41" s="7"/>
      <c r="P41" s="7" t="str">
        <f aca="false">IF(O41=$O$65,A41,"")</f>
        <v/>
      </c>
      <c r="Q41" s="7" t="str">
        <f aca="false">IF(A41=$O$68,O41,"")</f>
        <v/>
      </c>
    </row>
    <row r="42" customFormat="false" ht="14.25" hidden="false" customHeight="false" outlineLevel="0" collapsed="false">
      <c r="A42" s="7" t="n">
        <v>11</v>
      </c>
      <c r="B42" s="7"/>
      <c r="C42" s="7"/>
      <c r="D42" s="27" t="n">
        <f aca="false">VLOOKUP(D41,'Служебная 2'!$A$1:$B$120,2,0)</f>
        <v>1</v>
      </c>
      <c r="E42" s="27" t="n">
        <f aca="false">VLOOKUP(E41,'Служебная 2'!$A$1:$B$120,2,0)</f>
        <v>2</v>
      </c>
      <c r="F42" s="27" t="n">
        <f aca="false">VLOOKUP(F41,'Служебная 2'!$A$1:$B$120,2,0)</f>
        <v>3</v>
      </c>
      <c r="G42" s="27" t="n">
        <f aca="false">VLOOKUP(G41,'Служебная 2'!$A$1:$B$120,2,0)</f>
        <v>3</v>
      </c>
      <c r="H42" s="27" t="n">
        <f aca="false">VLOOKUP(H41,'Служебная 2'!$A$1:$B$120,2,0)</f>
        <v>4</v>
      </c>
      <c r="I42" s="27" t="n">
        <f aca="false">VLOOKUP(I41,'Служебная 2'!$A$1:$B$120,2,0)</f>
        <v>4</v>
      </c>
      <c r="J42" s="27" t="n">
        <f aca="false">VLOOKUP(J41,'Служебная 2'!$A$1:$B$120,2,0)</f>
        <v>5</v>
      </c>
      <c r="K42" s="27" t="n">
        <f aca="false">VLOOKUP(K41,'Служебная 2'!$A$1:$B$120,2,0)</f>
        <v>5</v>
      </c>
      <c r="L42" s="27" t="n">
        <f aca="false">VLOOKUP(L41,'Служебная 2'!$A$1:$B$120,2,0)</f>
        <v>6</v>
      </c>
      <c r="M42" s="27" t="n">
        <f aca="false">VLOOKUP(M41,'Служебная 2'!$A$1:$B$120,2,0)</f>
        <v>7</v>
      </c>
      <c r="N42" s="7" t="n">
        <v>5</v>
      </c>
      <c r="O42" s="7" t="n">
        <f aca="false">IF(NOT(N42=-1),N42,"")</f>
        <v>5</v>
      </c>
      <c r="P42" s="7" t="str">
        <f aca="false">IF(O42=$O$65,A42,"")</f>
        <v/>
      </c>
      <c r="Q42" s="7" t="str">
        <f aca="false">IF(A42=$O$68,O42,"")</f>
        <v/>
      </c>
    </row>
    <row r="43" customFormat="false" ht="14.25" hidden="false" customHeight="false" outlineLevel="0" collapsed="false">
      <c r="A43" s="7" t="n">
        <v>10</v>
      </c>
      <c r="B43" s="7"/>
      <c r="C43" s="7"/>
      <c r="D43" s="27" t="n">
        <f aca="false" t="array" ref="D43:D43">INDEX('Служебная 1'!$C$4:$L$33,MATCH($A43,'Служебная 1'!$B$4:$B$33,0),MATCH($D$2,'Служебная 1'!$C$3:$L$3,0))</f>
        <v>1</v>
      </c>
      <c r="E43" s="27" t="n">
        <f aca="false" t="array" ref="E43:E43">INDEX('Служебная 1'!$C$4:$L$33,MATCH($A43,'Служебная 1'!$B$4:$B$33,0),MATCH($E$2,'Служебная 1'!$C$3:$L$3,0))</f>
        <v>27</v>
      </c>
      <c r="F43" s="27" t="n">
        <f aca="false" t="array" ref="F43:F43">INDEX('Служебная 1'!$C$4:$L$33,MATCH($A43,'Служебная 1'!$B$4:$B$33,0),MATCH($F$2,'Служебная 1'!$C$3:$L$3,0))</f>
        <v>51</v>
      </c>
      <c r="G43" s="27" t="n">
        <f aca="false" t="array" ref="G43:G43">INDEX('Служебная 1'!$C$4:$L$33,MATCH($A43,'Служебная 1'!$B$4:$B$33,0),MATCH($G$2,'Служебная 1'!$C$3:$L$3,0))</f>
        <v>57</v>
      </c>
      <c r="H43" s="27" t="n">
        <f aca="false" t="array" ref="H43:H43">INDEX('Служебная 1'!$C$4:$L$33,MATCH($A43,'Служебная 1'!$B$4:$B$33,0),MATCH($H$2,'Служебная 1'!$C$3:$L$3,0))</f>
        <v>63</v>
      </c>
      <c r="I43" s="27" t="n">
        <f aca="false" t="array" ref="I43:I43">INDEX('Служебная 1'!$C$4:$L$33,MATCH($A43,'Служебная 1'!$B$4:$B$33,0),MATCH($I$2,'Служебная 1'!$C$3:$L$3,0))</f>
        <v>69</v>
      </c>
      <c r="J43" s="27" t="n">
        <f aca="false" t="array" ref="J43:J43">INDEX('Служебная 1'!$C$4:$L$33,MATCH($A43,'Служебная 1'!$B$4:$B$33,0),MATCH($J$2,'Служебная 1'!$C$3:$L$3,0))</f>
        <v>75</v>
      </c>
      <c r="K43" s="27" t="n">
        <f aca="false" t="array" ref="K43:K43">INDEX('Служебная 1'!$C$4:$L$33,MATCH($A43,'Служебная 1'!$B$4:$B$33,0),MATCH($K$2,'Служебная 1'!$C$3:$L$3,0))</f>
        <v>81</v>
      </c>
      <c r="L43" s="27" t="n">
        <f aca="false" t="array" ref="L43:L43">INDEX('Служебная 1'!$C$4:$L$33,MATCH($A43,'Служебная 1'!$B$4:$B$33,0),MATCH($L$2,'Служебная 1'!$C$3:$L$3,0))</f>
        <v>87</v>
      </c>
      <c r="M43" s="27" t="n">
        <f aca="false" t="array" ref="M43:M43">INDEX('Служебная 1'!$C$4:$L$33,MATCH($A43,'Служебная 1'!$B$4:$B$33,0),MATCH($M$2,'Служебная 1'!$C$3:$L$3,0))</f>
        <v>93</v>
      </c>
      <c r="N43" s="7"/>
      <c r="O43" s="7"/>
      <c r="P43" s="7" t="str">
        <f aca="false">IF(O43=$O$65,A43,"")</f>
        <v/>
      </c>
      <c r="Q43" s="7" t="str">
        <f aca="false">IF(A43=$O$68,O43,"")</f>
        <v/>
      </c>
    </row>
    <row r="44" customFormat="false" ht="14.25" hidden="false" customHeight="false" outlineLevel="0" collapsed="false">
      <c r="A44" s="7" t="n">
        <v>10</v>
      </c>
      <c r="B44" s="7"/>
      <c r="C44" s="7"/>
      <c r="D44" s="27" t="n">
        <f aca="false">VLOOKUP(D43,'Служебная 2'!$A$1:$B$120,2,0)</f>
        <v>1</v>
      </c>
      <c r="E44" s="27" t="n">
        <f aca="false">VLOOKUP(E43,'Служебная 2'!$A$1:$B$120,2,0)</f>
        <v>2</v>
      </c>
      <c r="F44" s="27" t="n">
        <f aca="false">VLOOKUP(F43,'Служебная 2'!$A$1:$B$120,2,0)</f>
        <v>3</v>
      </c>
      <c r="G44" s="27" t="n">
        <f aca="false">VLOOKUP(G43,'Служебная 2'!$A$1:$B$120,2,0)</f>
        <v>3</v>
      </c>
      <c r="H44" s="27" t="n">
        <f aca="false">VLOOKUP(H43,'Служебная 2'!$A$1:$B$120,2,0)</f>
        <v>4</v>
      </c>
      <c r="I44" s="27" t="n">
        <f aca="false">VLOOKUP(I43,'Служебная 2'!$A$1:$B$120,2,0)</f>
        <v>4</v>
      </c>
      <c r="J44" s="27" t="n">
        <f aca="false">VLOOKUP(J43,'Служебная 2'!$A$1:$B$120,2,0)</f>
        <v>5</v>
      </c>
      <c r="K44" s="27" t="n">
        <f aca="false">VLOOKUP(K43,'Служебная 2'!$A$1:$B$120,2,0)</f>
        <v>5</v>
      </c>
      <c r="L44" s="27" t="n">
        <f aca="false">VLOOKUP(L43,'Служебная 2'!$A$1:$B$120,2,0)</f>
        <v>6</v>
      </c>
      <c r="M44" s="27" t="n">
        <f aca="false">VLOOKUP(M43,'Служебная 2'!$A$1:$B$120,2,0)</f>
        <v>7</v>
      </c>
      <c r="N44" s="7" t="n">
        <v>5</v>
      </c>
      <c r="O44" s="7" t="n">
        <f aca="false">IF(NOT(N44=-1),N44,"")</f>
        <v>5</v>
      </c>
      <c r="P44" s="7" t="str">
        <f aca="false">IF(O44=$O$65,A44,"")</f>
        <v/>
      </c>
      <c r="Q44" s="7" t="str">
        <f aca="false">IF(A44=$O$68,O44,"")</f>
        <v/>
      </c>
    </row>
    <row r="45" customFormat="false" ht="14.25" hidden="false" customHeight="false" outlineLevel="0" collapsed="false">
      <c r="A45" s="7" t="n">
        <v>9</v>
      </c>
      <c r="B45" s="7"/>
      <c r="C45" s="7"/>
      <c r="D45" s="27" t="n">
        <f aca="false" t="array" ref="D45:D45">INDEX('Служебная 1'!$C$4:$L$33,MATCH($A45,'Служебная 1'!$B$4:$B$33,0),MATCH($D$2,'Служебная 1'!$C$3:$L$3,0))</f>
        <v>1</v>
      </c>
      <c r="E45" s="27" t="n">
        <f aca="false" t="array" ref="E45:E45">INDEX('Служебная 1'!$C$4:$L$33,MATCH($A45,'Служебная 1'!$B$4:$B$33,0),MATCH($E$2,'Служебная 1'!$C$3:$L$3,0))</f>
        <v>27</v>
      </c>
      <c r="F45" s="27" t="n">
        <f aca="false" t="array" ref="F45:F45">INDEX('Служебная 1'!$C$4:$L$33,MATCH($A45,'Служебная 1'!$B$4:$B$33,0),MATCH($F$2,'Служебная 1'!$C$3:$L$3,0))</f>
        <v>50</v>
      </c>
      <c r="G45" s="27" t="n">
        <f aca="false" t="array" ref="G45:G45">INDEX('Служебная 1'!$C$4:$L$33,MATCH($A45,'Служебная 1'!$B$4:$B$33,0),MATCH($G$2,'Служебная 1'!$C$3:$L$3,0))</f>
        <v>56</v>
      </c>
      <c r="H45" s="27" t="n">
        <f aca="false" t="array" ref="H45:H45">INDEX('Служебная 1'!$C$4:$L$33,MATCH($A45,'Служебная 1'!$B$4:$B$33,0),MATCH($H$2,'Служебная 1'!$C$3:$L$3,0))</f>
        <v>62</v>
      </c>
      <c r="I45" s="27" t="n">
        <f aca="false" t="array" ref="I45:I45">INDEX('Служебная 1'!$C$4:$L$33,MATCH($A45,'Служебная 1'!$B$4:$B$33,0),MATCH($I$2,'Служебная 1'!$C$3:$L$3,0))</f>
        <v>68</v>
      </c>
      <c r="J45" s="27" t="n">
        <f aca="false" t="array" ref="J45:J45">INDEX('Служебная 1'!$C$4:$L$33,MATCH($A45,'Служебная 1'!$B$4:$B$33,0),MATCH($J$2,'Служебная 1'!$C$3:$L$3,0))</f>
        <v>74</v>
      </c>
      <c r="K45" s="27" t="n">
        <f aca="false" t="array" ref="K45:K45">INDEX('Служебная 1'!$C$4:$L$33,MATCH($A45,'Служебная 1'!$B$4:$B$33,0),MATCH($K$2,'Служебная 1'!$C$3:$L$3,0))</f>
        <v>80</v>
      </c>
      <c r="L45" s="27" t="n">
        <f aca="false" t="array" ref="L45:L45">INDEX('Служебная 1'!$C$4:$L$33,MATCH($A45,'Служебная 1'!$B$4:$B$33,0),MATCH($L$2,'Служебная 1'!$C$3:$L$3,0))</f>
        <v>86</v>
      </c>
      <c r="M45" s="27" t="n">
        <f aca="false" t="array" ref="M45:M45">INDEX('Служебная 1'!$C$4:$L$33,MATCH($A45,'Служебная 1'!$B$4:$B$33,0),MATCH($M$2,'Служебная 1'!$C$3:$L$3,0))</f>
        <v>92</v>
      </c>
      <c r="N45" s="7"/>
      <c r="O45" s="7"/>
      <c r="P45" s="7" t="str">
        <f aca="false">IF(O45=$O$65,A45,"")</f>
        <v/>
      </c>
      <c r="Q45" s="7" t="str">
        <f aca="false">IF(A45=$O$68,O45,"")</f>
        <v/>
      </c>
    </row>
    <row r="46" customFormat="false" ht="14.25" hidden="false" customHeight="false" outlineLevel="0" collapsed="false">
      <c r="A46" s="7" t="n">
        <v>9</v>
      </c>
      <c r="B46" s="7"/>
      <c r="C46" s="7"/>
      <c r="D46" s="27" t="n">
        <f aca="false">VLOOKUP(D45,'Служебная 2'!$A$1:$B$120,2,0)</f>
        <v>1</v>
      </c>
      <c r="E46" s="27" t="n">
        <f aca="false">VLOOKUP(E45,'Служебная 2'!$A$1:$B$120,2,0)</f>
        <v>2</v>
      </c>
      <c r="F46" s="27" t="n">
        <f aca="false">VLOOKUP(F45,'Служебная 2'!$A$1:$B$120,2,0)</f>
        <v>3</v>
      </c>
      <c r="G46" s="27" t="n">
        <f aca="false">VLOOKUP(G45,'Служебная 2'!$A$1:$B$120,2,0)</f>
        <v>3</v>
      </c>
      <c r="H46" s="27" t="n">
        <f aca="false">VLOOKUP(H45,'Служебная 2'!$A$1:$B$120,2,0)</f>
        <v>4</v>
      </c>
      <c r="I46" s="27" t="n">
        <f aca="false">VLOOKUP(I45,'Служебная 2'!$A$1:$B$120,2,0)</f>
        <v>4</v>
      </c>
      <c r="J46" s="27" t="n">
        <f aca="false">VLOOKUP(J45,'Служебная 2'!$A$1:$B$120,2,0)</f>
        <v>4</v>
      </c>
      <c r="K46" s="27" t="n">
        <f aca="false">VLOOKUP(K45,'Служебная 2'!$A$1:$B$120,2,0)</f>
        <v>5</v>
      </c>
      <c r="L46" s="27" t="n">
        <f aca="false">VLOOKUP(L45,'Служебная 2'!$A$1:$B$120,2,0)</f>
        <v>6</v>
      </c>
      <c r="M46" s="27" t="n">
        <f aca="false">VLOOKUP(M45,'Служебная 2'!$A$1:$B$120,2,0)</f>
        <v>6</v>
      </c>
      <c r="N46" s="7" t="n">
        <v>6</v>
      </c>
      <c r="O46" s="7" t="n">
        <f aca="false">IF(NOT(N46=-1),N46,"")</f>
        <v>6</v>
      </c>
      <c r="P46" s="7" t="str">
        <f aca="false">IF(O46=$O$65,A46,"")</f>
        <v/>
      </c>
      <c r="Q46" s="7" t="str">
        <f aca="false">IF(A46=$O$68,O46,"")</f>
        <v/>
      </c>
    </row>
    <row r="47" customFormat="false" ht="14.25" hidden="false" customHeight="false" outlineLevel="0" collapsed="false">
      <c r="A47" s="7" t="n">
        <v>8</v>
      </c>
      <c r="B47" s="7"/>
      <c r="C47" s="7"/>
      <c r="D47" s="27" t="n">
        <f aca="false" t="array" ref="D47:D47">INDEX('Служебная 1'!$C$4:$L$33,MATCH($A47,'Служебная 1'!$B$4:$B$33,0),MATCH($D$2,'Служебная 1'!$C$3:$L$3,0))</f>
        <v>1</v>
      </c>
      <c r="E47" s="27" t="n">
        <f aca="false" t="array" ref="E47:E47">INDEX('Служебная 1'!$C$4:$L$33,MATCH($A47,'Служебная 1'!$B$4:$B$33,0),MATCH($E$2,'Служебная 1'!$C$3:$L$3,0))</f>
        <v>27</v>
      </c>
      <c r="F47" s="27" t="n">
        <f aca="false" t="array" ref="F47:F47">INDEX('Служебная 1'!$C$4:$L$33,MATCH($A47,'Служебная 1'!$B$4:$B$33,0),MATCH($F$2,'Служебная 1'!$C$3:$L$3,0))</f>
        <v>49</v>
      </c>
      <c r="G47" s="27" t="n">
        <f aca="false" t="array" ref="G47:G47">INDEX('Служебная 1'!$C$4:$L$33,MATCH($A47,'Служебная 1'!$B$4:$B$33,0),MATCH($G$2,'Служебная 1'!$C$3:$L$3,0))</f>
        <v>55</v>
      </c>
      <c r="H47" s="27" t="n">
        <f aca="false" t="array" ref="H47:H47">INDEX('Служебная 1'!$C$4:$L$33,MATCH($A47,'Служебная 1'!$B$4:$B$33,0),MATCH($H$2,'Служебная 1'!$C$3:$L$3,0))</f>
        <v>61</v>
      </c>
      <c r="I47" s="27" t="n">
        <f aca="false" t="array" ref="I47:I47">INDEX('Служебная 1'!$C$4:$L$33,MATCH($A47,'Служебная 1'!$B$4:$B$33,0),MATCH($I$2,'Служебная 1'!$C$3:$L$3,0))</f>
        <v>67</v>
      </c>
      <c r="J47" s="27" t="n">
        <f aca="false" t="array" ref="J47:J47">INDEX('Служебная 1'!$C$4:$L$33,MATCH($A47,'Служебная 1'!$B$4:$B$33,0),MATCH($J$2,'Служебная 1'!$C$3:$L$3,0))</f>
        <v>73</v>
      </c>
      <c r="K47" s="27" t="n">
        <f aca="false" t="array" ref="K47:K47">INDEX('Служебная 1'!$C$4:$L$33,MATCH($A47,'Служебная 1'!$B$4:$B$33,0),MATCH($K$2,'Служебная 1'!$C$3:$L$3,0))</f>
        <v>79</v>
      </c>
      <c r="L47" s="27" t="n">
        <f aca="false" t="array" ref="L47:L47">INDEX('Служебная 1'!$C$4:$L$33,MATCH($A47,'Служебная 1'!$B$4:$B$33,0),MATCH($L$2,'Служебная 1'!$C$3:$L$3,0))</f>
        <v>85</v>
      </c>
      <c r="M47" s="27" t="n">
        <f aca="false" t="array" ref="M47:M47">INDEX('Служебная 1'!$C$4:$L$33,MATCH($A47,'Служебная 1'!$B$4:$B$33,0),MATCH($M$2,'Служебная 1'!$C$3:$L$3,0))</f>
        <v>91</v>
      </c>
      <c r="N47" s="7"/>
      <c r="O47" s="7"/>
      <c r="P47" s="7" t="str">
        <f aca="false">IF(O47=$O$65,A47,"")</f>
        <v/>
      </c>
      <c r="Q47" s="7" t="str">
        <f aca="false">IF(A47=$O$68,O47,"")</f>
        <v/>
      </c>
    </row>
    <row r="48" customFormat="false" ht="14.25" hidden="false" customHeight="false" outlineLevel="0" collapsed="false">
      <c r="A48" s="7" t="n">
        <v>8</v>
      </c>
      <c r="B48" s="7"/>
      <c r="C48" s="7"/>
      <c r="D48" s="27" t="n">
        <f aca="false">VLOOKUP(D47,'Служебная 2'!$A$1:$B$120,2,0)</f>
        <v>1</v>
      </c>
      <c r="E48" s="27" t="n">
        <f aca="false">VLOOKUP(E47,'Служебная 2'!$A$1:$B$120,2,0)</f>
        <v>2</v>
      </c>
      <c r="F48" s="27" t="n">
        <f aca="false">VLOOKUP(F47,'Служебная 2'!$A$1:$B$120,2,0)</f>
        <v>3</v>
      </c>
      <c r="G48" s="27" t="n">
        <f aca="false">VLOOKUP(G47,'Служебная 2'!$A$1:$B$120,2,0)</f>
        <v>3</v>
      </c>
      <c r="H48" s="27" t="n">
        <f aca="false">VLOOKUP(H47,'Служебная 2'!$A$1:$B$120,2,0)</f>
        <v>3</v>
      </c>
      <c r="I48" s="27" t="n">
        <f aca="false">VLOOKUP(I47,'Служебная 2'!$A$1:$B$120,2,0)</f>
        <v>4</v>
      </c>
      <c r="J48" s="27" t="n">
        <f aca="false">VLOOKUP(J47,'Служебная 2'!$A$1:$B$120,2,0)</f>
        <v>4</v>
      </c>
      <c r="K48" s="27" t="n">
        <f aca="false">VLOOKUP(K47,'Служебная 2'!$A$1:$B$120,2,0)</f>
        <v>5</v>
      </c>
      <c r="L48" s="27" t="n">
        <f aca="false">VLOOKUP(L47,'Служебная 2'!$A$1:$B$120,2,0)</f>
        <v>6</v>
      </c>
      <c r="M48" s="27" t="n">
        <f aca="false">VLOOKUP(M47,'Служебная 2'!$A$1:$B$120,2,0)</f>
        <v>6</v>
      </c>
      <c r="N48" s="7" t="n">
        <v>6</v>
      </c>
      <c r="O48" s="7" t="n">
        <f aca="false">IF(NOT(N48=-1),N48,"")</f>
        <v>6</v>
      </c>
      <c r="P48" s="7" t="str">
        <f aca="false">IF(O48=$O$65,A48,"")</f>
        <v/>
      </c>
      <c r="Q48" s="7" t="str">
        <f aca="false">IF(A48=$O$68,O48,"")</f>
        <v/>
      </c>
    </row>
    <row r="49" customFormat="false" ht="14.25" hidden="false" customHeight="false" outlineLevel="0" collapsed="false">
      <c r="A49" s="7" t="n">
        <v>7</v>
      </c>
      <c r="B49" s="7"/>
      <c r="C49" s="7"/>
      <c r="D49" s="27" t="n">
        <f aca="false" t="array" ref="D49:D49">INDEX('Служебная 1'!$C$4:$L$33,MATCH($A49,'Служебная 1'!$B$4:$B$33,0),MATCH($D$2,'Служебная 1'!$C$3:$L$3,0))</f>
        <v>1</v>
      </c>
      <c r="E49" s="27" t="n">
        <f aca="false" t="array" ref="E49:E49">INDEX('Служебная 1'!$C$4:$L$33,MATCH($A49,'Служебная 1'!$B$4:$B$33,0),MATCH($E$2,'Служебная 1'!$C$3:$L$3,0))</f>
        <v>27</v>
      </c>
      <c r="F49" s="27" t="n">
        <f aca="false" t="array" ref="F49:F49">INDEX('Служебная 1'!$C$4:$L$33,MATCH($A49,'Служебная 1'!$B$4:$B$33,0),MATCH($F$2,'Служебная 1'!$C$3:$L$3,0))</f>
        <v>48</v>
      </c>
      <c r="G49" s="27" t="n">
        <f aca="false" t="array" ref="G49:G49">INDEX('Служебная 1'!$C$4:$L$33,MATCH($A49,'Служебная 1'!$B$4:$B$33,0),MATCH($G$2,'Служебная 1'!$C$3:$L$3,0))</f>
        <v>54</v>
      </c>
      <c r="H49" s="27" t="n">
        <f aca="false" t="array" ref="H49:H49">INDEX('Служебная 1'!$C$4:$L$33,MATCH($A49,'Служебная 1'!$B$4:$B$33,0),MATCH($H$2,'Служебная 1'!$C$3:$L$3,0))</f>
        <v>60</v>
      </c>
      <c r="I49" s="27" t="n">
        <f aca="false" t="array" ref="I49:I49">INDEX('Служебная 1'!$C$4:$L$33,MATCH($A49,'Служебная 1'!$B$4:$B$33,0),MATCH($I$2,'Служебная 1'!$C$3:$L$3,0))</f>
        <v>66</v>
      </c>
      <c r="J49" s="27" t="n">
        <f aca="false" t="array" ref="J49:J49">INDEX('Служебная 1'!$C$4:$L$33,MATCH($A49,'Служебная 1'!$B$4:$B$33,0),MATCH($J$2,'Служебная 1'!$C$3:$L$3,0))</f>
        <v>72</v>
      </c>
      <c r="K49" s="27" t="n">
        <f aca="false" t="array" ref="K49:K49">INDEX('Служебная 1'!$C$4:$L$33,MATCH($A49,'Служебная 1'!$B$4:$B$33,0),MATCH($K$2,'Служебная 1'!$C$3:$L$3,0))</f>
        <v>78</v>
      </c>
      <c r="L49" s="27" t="n">
        <f aca="false" t="array" ref="L49:L49">INDEX('Служебная 1'!$C$4:$L$33,MATCH($A49,'Служебная 1'!$B$4:$B$33,0),MATCH($L$2,'Служебная 1'!$C$3:$L$3,0))</f>
        <v>84</v>
      </c>
      <c r="M49" s="27" t="n">
        <f aca="false" t="array" ref="M49:M49">INDEX('Служебная 1'!$C$4:$L$33,MATCH($A49,'Служебная 1'!$B$4:$B$33,0),MATCH($M$2,'Служебная 1'!$C$3:$L$3,0))</f>
        <v>90</v>
      </c>
      <c r="N49" s="7"/>
      <c r="O49" s="7"/>
      <c r="P49" s="7" t="str">
        <f aca="false">IF(O49=$O$65,A49,"")</f>
        <v/>
      </c>
      <c r="Q49" s="7" t="str">
        <f aca="false">IF(A49=$O$68,O49,"")</f>
        <v/>
      </c>
    </row>
    <row r="50" customFormat="false" ht="14.25" hidden="false" customHeight="false" outlineLevel="0" collapsed="false">
      <c r="A50" s="7" t="n">
        <v>7</v>
      </c>
      <c r="B50" s="7"/>
      <c r="C50" s="7"/>
      <c r="D50" s="27" t="n">
        <f aca="false">VLOOKUP(D49,'Служебная 2'!$A$1:$B$120,2,0)</f>
        <v>1</v>
      </c>
      <c r="E50" s="27" t="n">
        <f aca="false">VLOOKUP(E49,'Служебная 2'!$A$1:$B$120,2,0)</f>
        <v>2</v>
      </c>
      <c r="F50" s="27" t="n">
        <f aca="false">VLOOKUP(F49,'Служебная 2'!$A$1:$B$120,2,0)</f>
        <v>2</v>
      </c>
      <c r="G50" s="27" t="n">
        <f aca="false">VLOOKUP(G49,'Служебная 2'!$A$1:$B$120,2,0)</f>
        <v>3</v>
      </c>
      <c r="H50" s="27" t="n">
        <f aca="false">VLOOKUP(H49,'Служебная 2'!$A$1:$B$120,2,0)</f>
        <v>3</v>
      </c>
      <c r="I50" s="27" t="n">
        <f aca="false">VLOOKUP(I49,'Служебная 2'!$A$1:$B$120,2,0)</f>
        <v>4</v>
      </c>
      <c r="J50" s="27" t="n">
        <f aca="false">VLOOKUP(J49,'Служебная 2'!$A$1:$B$120,2,0)</f>
        <v>4</v>
      </c>
      <c r="K50" s="27" t="n">
        <f aca="false">VLOOKUP(K49,'Служебная 2'!$A$1:$B$120,2,0)</f>
        <v>5</v>
      </c>
      <c r="L50" s="27" t="n">
        <f aca="false">VLOOKUP(L49,'Служебная 2'!$A$1:$B$120,2,0)</f>
        <v>6</v>
      </c>
      <c r="M50" s="27" t="n">
        <f aca="false">VLOOKUP(M49,'Служебная 2'!$A$1:$B$120,2,0)</f>
        <v>6</v>
      </c>
      <c r="N50" s="7" t="n">
        <v>6</v>
      </c>
      <c r="O50" s="7" t="n">
        <f aca="false">IF(NOT(N50=-1),N50,"")</f>
        <v>6</v>
      </c>
      <c r="P50" s="7" t="str">
        <f aca="false">IF(O50=$O$65,A50,"")</f>
        <v/>
      </c>
      <c r="Q50" s="7" t="str">
        <f aca="false">IF(A50=$O$68,O50,"")</f>
        <v/>
      </c>
    </row>
    <row r="51" customFormat="false" ht="14.25" hidden="false" customHeight="false" outlineLevel="0" collapsed="false">
      <c r="A51" s="7" t="n">
        <v>6</v>
      </c>
      <c r="B51" s="7"/>
      <c r="C51" s="7"/>
      <c r="D51" s="27" t="n">
        <f aca="false" t="array" ref="D51:D51">INDEX('Служебная 1'!$C$4:$L$33,MATCH($A51,'Служебная 1'!$B$4:$B$33,0),MATCH($D$2,'Служебная 1'!$C$3:$L$3,0))</f>
        <v>1</v>
      </c>
      <c r="E51" s="27" t="n">
        <f aca="false" t="array" ref="E51:E51">INDEX('Служебная 1'!$C$4:$L$33,MATCH($A51,'Служебная 1'!$B$4:$B$33,0),MATCH($E$2,'Служебная 1'!$C$3:$L$3,0))</f>
        <v>27</v>
      </c>
      <c r="F51" s="27" t="n">
        <f aca="false" t="array" ref="F51:F51">INDEX('Служебная 1'!$C$4:$L$33,MATCH($A51,'Служебная 1'!$B$4:$B$33,0),MATCH($F$2,'Служебная 1'!$C$3:$L$3,0))</f>
        <v>47</v>
      </c>
      <c r="G51" s="27" t="n">
        <f aca="false" t="array" ref="G51:G51">INDEX('Служебная 1'!$C$4:$L$33,MATCH($A51,'Служебная 1'!$B$4:$B$33,0),MATCH($G$2,'Служебная 1'!$C$3:$L$3,0))</f>
        <v>53</v>
      </c>
      <c r="H51" s="27" t="n">
        <f aca="false" t="array" ref="H51:H51">INDEX('Служебная 1'!$C$4:$L$33,MATCH($A51,'Служебная 1'!$B$4:$B$33,0),MATCH($H$2,'Служебная 1'!$C$3:$L$3,0))</f>
        <v>59</v>
      </c>
      <c r="I51" s="27" t="n">
        <f aca="false" t="array" ref="I51:I51">INDEX('Служебная 1'!$C$4:$L$33,MATCH($A51,'Служебная 1'!$B$4:$B$33,0),MATCH($I$2,'Служебная 1'!$C$3:$L$3,0))</f>
        <v>65</v>
      </c>
      <c r="J51" s="27" t="n">
        <f aca="false" t="array" ref="J51:J51">INDEX('Служебная 1'!$C$4:$L$33,MATCH($A51,'Служебная 1'!$B$4:$B$33,0),MATCH($J$2,'Служебная 1'!$C$3:$L$3,0))</f>
        <v>71</v>
      </c>
      <c r="K51" s="27" t="n">
        <f aca="false" t="array" ref="K51:K51">INDEX('Служебная 1'!$C$4:$L$33,MATCH($A51,'Служебная 1'!$B$4:$B$33,0),MATCH($K$2,'Служебная 1'!$C$3:$L$3,0))</f>
        <v>77</v>
      </c>
      <c r="L51" s="27" t="n">
        <f aca="false" t="array" ref="L51:L51">INDEX('Служебная 1'!$C$4:$L$33,MATCH($A51,'Служебная 1'!$B$4:$B$33,0),MATCH($L$2,'Служебная 1'!$C$3:$L$3,0))</f>
        <v>83</v>
      </c>
      <c r="M51" s="27" t="n">
        <f aca="false" t="array" ref="M51:M51">INDEX('Служебная 1'!$C$4:$L$33,MATCH($A51,'Служебная 1'!$B$4:$B$33,0),MATCH($M$2,'Служебная 1'!$C$3:$L$3,0))</f>
        <v>89</v>
      </c>
      <c r="N51" s="7"/>
      <c r="O51" s="7"/>
      <c r="P51" s="7" t="str">
        <f aca="false">IF(O51=$O$65,A51,"")</f>
        <v/>
      </c>
      <c r="Q51" s="7" t="str">
        <f aca="false">IF(A51=$O$68,O51,"")</f>
        <v/>
      </c>
    </row>
    <row r="52" customFormat="false" ht="14.25" hidden="false" customHeight="false" outlineLevel="0" collapsed="false">
      <c r="A52" s="7" t="n">
        <v>6</v>
      </c>
      <c r="B52" s="7"/>
      <c r="C52" s="7"/>
      <c r="D52" s="27" t="n">
        <f aca="false">VLOOKUP(D51,'Служебная 2'!$A$1:$B$120,2,0)</f>
        <v>1</v>
      </c>
      <c r="E52" s="27" t="n">
        <f aca="false">VLOOKUP(E51,'Служебная 2'!$A$1:$B$120,2,0)</f>
        <v>2</v>
      </c>
      <c r="F52" s="27" t="n">
        <f aca="false">VLOOKUP(F51,'Служебная 2'!$A$1:$B$120,2,0)</f>
        <v>2</v>
      </c>
      <c r="G52" s="27" t="n">
        <f aca="false">VLOOKUP(G51,'Служебная 2'!$A$1:$B$120,2,0)</f>
        <v>3</v>
      </c>
      <c r="H52" s="27" t="n">
        <f aca="false">VLOOKUP(H51,'Служебная 2'!$A$1:$B$120,2,0)</f>
        <v>3</v>
      </c>
      <c r="I52" s="27" t="n">
        <f aca="false">VLOOKUP(I51,'Служебная 2'!$A$1:$B$120,2,0)</f>
        <v>4</v>
      </c>
      <c r="J52" s="27" t="n">
        <f aca="false">VLOOKUP(J51,'Служебная 2'!$A$1:$B$120,2,0)</f>
        <v>4</v>
      </c>
      <c r="K52" s="27" t="n">
        <f aca="false">VLOOKUP(K51,'Служебная 2'!$A$1:$B$120,2,0)</f>
        <v>5</v>
      </c>
      <c r="L52" s="27" t="n">
        <f aca="false">VLOOKUP(L51,'Служебная 2'!$A$1:$B$120,2,0)</f>
        <v>5</v>
      </c>
      <c r="M52" s="27" t="n">
        <f aca="false">VLOOKUP(M51,'Служебная 2'!$A$1:$B$120,2,0)</f>
        <v>6</v>
      </c>
      <c r="N52" s="7" t="n">
        <v>6</v>
      </c>
      <c r="O52" s="7" t="n">
        <f aca="false">IF(NOT(N52=-1),N52,"")</f>
        <v>6</v>
      </c>
      <c r="P52" s="7" t="str">
        <f aca="false">IF(O52=$O$65,A52,"")</f>
        <v/>
      </c>
      <c r="Q52" s="7" t="str">
        <f aca="false">IF(A52=$O$68,O52,"")</f>
        <v/>
      </c>
    </row>
    <row r="53" customFormat="false" ht="14.25" hidden="false" customHeight="false" outlineLevel="0" collapsed="false">
      <c r="A53" s="7" t="n">
        <v>5</v>
      </c>
      <c r="B53" s="7"/>
      <c r="C53" s="7"/>
      <c r="D53" s="27" t="n">
        <f aca="false" t="array" ref="D53:D53">INDEX('Служебная 1'!$C$4:$L$33,MATCH($A53,'Служебная 1'!$B$4:$B$33,0),MATCH($D$2,'Служебная 1'!$C$3:$L$3,0))</f>
        <v>1</v>
      </c>
      <c r="E53" s="27" t="n">
        <f aca="false" t="array" ref="E53:E53">INDEX('Служебная 1'!$C$4:$L$33,MATCH($A53,'Служебная 1'!$B$4:$B$33,0),MATCH($E$2,'Служебная 1'!$C$3:$L$3,0))</f>
        <v>27</v>
      </c>
      <c r="F53" s="27" t="n">
        <f aca="false" t="array" ref="F53:F53">INDEX('Служебная 1'!$C$4:$L$33,MATCH($A53,'Служебная 1'!$B$4:$B$33,0),MATCH($F$2,'Служебная 1'!$C$3:$L$3,0))</f>
        <v>46</v>
      </c>
      <c r="G53" s="27" t="n">
        <f aca="false" t="array" ref="G53:G53">INDEX('Служебная 1'!$C$4:$L$33,MATCH($A53,'Служебная 1'!$B$4:$B$33,0),MATCH($G$2,'Служебная 1'!$C$3:$L$3,0))</f>
        <v>52</v>
      </c>
      <c r="H53" s="27" t="n">
        <f aca="false" t="array" ref="H53:H53">INDEX('Служебная 1'!$C$4:$L$33,MATCH($A53,'Служебная 1'!$B$4:$B$33,0),MATCH($H$2,'Служебная 1'!$C$3:$L$3,0))</f>
        <v>58</v>
      </c>
      <c r="I53" s="27" t="n">
        <f aca="false" t="array" ref="I53:I53">INDEX('Служебная 1'!$C$4:$L$33,MATCH($A53,'Служебная 1'!$B$4:$B$33,0),MATCH($I$2,'Служебная 1'!$C$3:$L$3,0))</f>
        <v>64</v>
      </c>
      <c r="J53" s="27" t="n">
        <f aca="false" t="array" ref="J53:J53">INDEX('Служебная 1'!$C$4:$L$33,MATCH($A53,'Служебная 1'!$B$4:$B$33,0),MATCH($J$2,'Служебная 1'!$C$3:$L$3,0))</f>
        <v>70</v>
      </c>
      <c r="K53" s="27" t="n">
        <f aca="false" t="array" ref="K53:K53">INDEX('Служебная 1'!$C$4:$L$33,MATCH($A53,'Служебная 1'!$B$4:$B$33,0),MATCH($K$2,'Служебная 1'!$C$3:$L$3,0))</f>
        <v>76</v>
      </c>
      <c r="L53" s="27" t="n">
        <f aca="false" t="array" ref="L53:L53">INDEX('Служебная 1'!$C$4:$L$33,MATCH($A53,'Служебная 1'!$B$4:$B$33,0),MATCH($L$2,'Служебная 1'!$C$3:$L$3,0))</f>
        <v>82</v>
      </c>
      <c r="M53" s="27" t="n">
        <f aca="false" t="array" ref="M53:M53">INDEX('Служебная 1'!$C$4:$L$33,MATCH($A53,'Служебная 1'!$B$4:$B$33,0),MATCH($M$2,'Служебная 1'!$C$3:$L$3,0))</f>
        <v>88</v>
      </c>
      <c r="N53" s="7"/>
      <c r="O53" s="7"/>
      <c r="P53" s="7" t="str">
        <f aca="false">IF(O53=$O$65,A53,"")</f>
        <v/>
      </c>
      <c r="Q53" s="7" t="str">
        <f aca="false">IF(A53=$O$68,O53,"")</f>
        <v/>
      </c>
    </row>
    <row r="54" customFormat="false" ht="14.25" hidden="false" customHeight="false" outlineLevel="0" collapsed="false">
      <c r="A54" s="7" t="n">
        <v>5</v>
      </c>
      <c r="B54" s="7"/>
      <c r="C54" s="7"/>
      <c r="D54" s="27" t="n">
        <f aca="false">VLOOKUP(D53,'Служебная 2'!$A$1:$B$120,2,0)</f>
        <v>1</v>
      </c>
      <c r="E54" s="27" t="n">
        <f aca="false">VLOOKUP(E53,'Служебная 2'!$A$1:$B$120,2,0)</f>
        <v>2</v>
      </c>
      <c r="F54" s="27" t="n">
        <f aca="false">VLOOKUP(F53,'Служебная 2'!$A$1:$B$120,2,0)</f>
        <v>2</v>
      </c>
      <c r="G54" s="27" t="n">
        <f aca="false">VLOOKUP(G53,'Служебная 2'!$A$1:$B$120,2,0)</f>
        <v>3</v>
      </c>
      <c r="H54" s="27" t="n">
        <f aca="false">VLOOKUP(H53,'Служебная 2'!$A$1:$B$120,2,0)</f>
        <v>3</v>
      </c>
      <c r="I54" s="27" t="n">
        <f aca="false">VLOOKUP(I53,'Служебная 2'!$A$1:$B$120,2,0)</f>
        <v>4</v>
      </c>
      <c r="J54" s="27" t="n">
        <f aca="false">VLOOKUP(J53,'Служебная 2'!$A$1:$B$120,2,0)</f>
        <v>4</v>
      </c>
      <c r="K54" s="27" t="n">
        <f aca="false">VLOOKUP(K53,'Служебная 2'!$A$1:$B$120,2,0)</f>
        <v>5</v>
      </c>
      <c r="L54" s="27" t="n">
        <f aca="false">VLOOKUP(L53,'Служебная 2'!$A$1:$B$120,2,0)</f>
        <v>5</v>
      </c>
      <c r="M54" s="27" t="n">
        <f aca="false">VLOOKUP(M53,'Служебная 2'!$A$1:$B$120,2,0)</f>
        <v>6</v>
      </c>
      <c r="N54" s="7" t="n">
        <v>6</v>
      </c>
      <c r="O54" s="7" t="n">
        <f aca="false">IF(NOT(N54=-1),N54,"")</f>
        <v>6</v>
      </c>
      <c r="P54" s="7" t="str">
        <f aca="false">IF(O54=$O$65,A54,"")</f>
        <v/>
      </c>
      <c r="Q54" s="7" t="str">
        <f aca="false">IF(A54=$O$68,O54,"")</f>
        <v/>
      </c>
    </row>
    <row r="55" customFormat="false" ht="14.25" hidden="false" customHeight="false" outlineLevel="0" collapsed="false">
      <c r="A55" s="7" t="n">
        <v>4</v>
      </c>
      <c r="B55" s="7"/>
      <c r="C55" s="7"/>
      <c r="D55" s="27" t="n">
        <f aca="false" t="array" ref="D55:D55">INDEX('Служебная 1'!$C$4:$L$33,MATCH($A55,'Служебная 1'!$B$4:$B$33,0),MATCH($D$2,'Служебная 1'!$C$3:$L$3,0))</f>
        <v>1</v>
      </c>
      <c r="E55" s="27" t="n">
        <f aca="false" t="array" ref="E55:E55">INDEX('Служебная 1'!$C$4:$L$33,MATCH($A55,'Служебная 1'!$B$4:$B$33,0),MATCH($E$2,'Служебная 1'!$C$3:$L$3,0))</f>
        <v>27</v>
      </c>
      <c r="F55" s="27" t="n">
        <f aca="false" t="array" ref="F55:F55">INDEX('Служебная 1'!$C$4:$L$33,MATCH($A55,'Служебная 1'!$B$4:$B$33,0),MATCH($F$2,'Служебная 1'!$C$3:$L$3,0))</f>
        <v>45</v>
      </c>
      <c r="G55" s="27" t="n">
        <f aca="false" t="array" ref="G55:G55">INDEX('Служебная 1'!$C$4:$L$33,MATCH($A55,'Служебная 1'!$B$4:$B$33,0),MATCH($G$2,'Служебная 1'!$C$3:$L$3,0))</f>
        <v>51</v>
      </c>
      <c r="H55" s="27" t="n">
        <f aca="false" t="array" ref="H55:H55">INDEX('Служебная 1'!$C$4:$L$33,MATCH($A55,'Служебная 1'!$B$4:$B$33,0),MATCH($H$2,'Служебная 1'!$C$3:$L$3,0))</f>
        <v>57</v>
      </c>
      <c r="I55" s="27" t="n">
        <f aca="false" t="array" ref="I55:I55">INDEX('Служебная 1'!$C$4:$L$33,MATCH($A55,'Служебная 1'!$B$4:$B$33,0),MATCH($I$2,'Служебная 1'!$C$3:$L$3,0))</f>
        <v>63</v>
      </c>
      <c r="J55" s="27" t="n">
        <f aca="false" t="array" ref="J55:J55">INDEX('Служебная 1'!$C$4:$L$33,MATCH($A55,'Служебная 1'!$B$4:$B$33,0),MATCH($J$2,'Служебная 1'!$C$3:$L$3,0))</f>
        <v>69</v>
      </c>
      <c r="K55" s="27" t="n">
        <f aca="false" t="array" ref="K55:K55">INDEX('Служебная 1'!$C$4:$L$33,MATCH($A55,'Служебная 1'!$B$4:$B$33,0),MATCH($K$2,'Служебная 1'!$C$3:$L$3,0))</f>
        <v>75</v>
      </c>
      <c r="L55" s="27" t="n">
        <f aca="false" t="array" ref="L55:L55">INDEX('Служебная 1'!$C$4:$L$33,MATCH($A55,'Служебная 1'!$B$4:$B$33,0),MATCH($L$2,'Служебная 1'!$C$3:$L$3,0))</f>
        <v>81</v>
      </c>
      <c r="M55" s="27" t="n">
        <f aca="false" t="array" ref="M55:M55">INDEX('Служебная 1'!$C$4:$L$33,MATCH($A55,'Служебная 1'!$B$4:$B$33,0),MATCH($M$2,'Служебная 1'!$C$3:$L$3,0))</f>
        <v>87</v>
      </c>
      <c r="N55" s="7"/>
      <c r="O55" s="7"/>
      <c r="P55" s="7" t="str">
        <f aca="false">IF(O55=$O$65,A55,"")</f>
        <v/>
      </c>
      <c r="Q55" s="7" t="str">
        <f aca="false">IF(A55=$O$68,O55,"")</f>
        <v/>
      </c>
    </row>
    <row r="56" customFormat="false" ht="14.25" hidden="false" customHeight="false" outlineLevel="0" collapsed="false">
      <c r="A56" s="7" t="n">
        <v>4</v>
      </c>
      <c r="B56" s="7"/>
      <c r="C56" s="7"/>
      <c r="D56" s="27" t="n">
        <f aca="false">VLOOKUP(D55,'Служебная 2'!$A$1:$B$120,2,0)</f>
        <v>1</v>
      </c>
      <c r="E56" s="27" t="n">
        <f aca="false">VLOOKUP(E55,'Служебная 2'!$A$1:$B$120,2,0)</f>
        <v>2</v>
      </c>
      <c r="F56" s="27" t="n">
        <f aca="false">VLOOKUP(F55,'Служебная 2'!$A$1:$B$120,2,0)</f>
        <v>2</v>
      </c>
      <c r="G56" s="27" t="n">
        <f aca="false">VLOOKUP(G55,'Служебная 2'!$A$1:$B$120,2,0)</f>
        <v>3</v>
      </c>
      <c r="H56" s="27" t="n">
        <f aca="false">VLOOKUP(H55,'Служебная 2'!$A$1:$B$120,2,0)</f>
        <v>3</v>
      </c>
      <c r="I56" s="27" t="n">
        <f aca="false">VLOOKUP(I55,'Служебная 2'!$A$1:$B$120,2,0)</f>
        <v>4</v>
      </c>
      <c r="J56" s="27" t="n">
        <f aca="false">VLOOKUP(J55,'Служебная 2'!$A$1:$B$120,2,0)</f>
        <v>4</v>
      </c>
      <c r="K56" s="27" t="n">
        <f aca="false">VLOOKUP(K55,'Служебная 2'!$A$1:$B$120,2,0)</f>
        <v>5</v>
      </c>
      <c r="L56" s="27" t="n">
        <f aca="false">VLOOKUP(L55,'Служебная 2'!$A$1:$B$120,2,0)</f>
        <v>5</v>
      </c>
      <c r="M56" s="27" t="n">
        <f aca="false">VLOOKUP(M55,'Служебная 2'!$A$1:$B$120,2,0)</f>
        <v>6</v>
      </c>
      <c r="N56" s="7" t="n">
        <v>6</v>
      </c>
      <c r="O56" s="7" t="n">
        <f aca="false">IF(NOT(N56=-1),N56,"")</f>
        <v>6</v>
      </c>
      <c r="P56" s="7" t="str">
        <f aca="false">IF(O56=$O$65,A56,"")</f>
        <v/>
      </c>
      <c r="Q56" s="7" t="str">
        <f aca="false">IF(A56=$O$68,O56,"")</f>
        <v/>
      </c>
    </row>
    <row r="57" customFormat="false" ht="14.25" hidden="false" customHeight="false" outlineLevel="0" collapsed="false">
      <c r="A57" s="7" t="n">
        <v>3</v>
      </c>
      <c r="B57" s="7"/>
      <c r="C57" s="7"/>
      <c r="D57" s="27" t="n">
        <f aca="false" t="array" ref="D57:D57">INDEX('Служебная 1'!$C$4:$L$33,MATCH($A57,'Служебная 1'!$B$4:$B$33,0),MATCH($D$2,'Служебная 1'!$C$3:$L$3,0))</f>
        <v>1</v>
      </c>
      <c r="E57" s="27" t="n">
        <f aca="false" t="array" ref="E57:E57">INDEX('Служебная 1'!$C$4:$L$33,MATCH($A57,'Служебная 1'!$B$4:$B$33,0),MATCH($E$2,'Служебная 1'!$C$3:$L$3,0))</f>
        <v>27</v>
      </c>
      <c r="F57" s="27" t="n">
        <f aca="false" t="array" ref="F57:F57">INDEX('Служебная 1'!$C$4:$L$33,MATCH($A57,'Служебная 1'!$B$4:$B$33,0),MATCH($F$2,'Служебная 1'!$C$3:$L$3,0))</f>
        <v>44</v>
      </c>
      <c r="G57" s="27" t="n">
        <f aca="false" t="array" ref="G57:G57">INDEX('Служебная 1'!$C$4:$L$33,MATCH($A57,'Служебная 1'!$B$4:$B$33,0),MATCH($G$2,'Служебная 1'!$C$3:$L$3,0))</f>
        <v>50</v>
      </c>
      <c r="H57" s="27" t="n">
        <f aca="false" t="array" ref="H57:H57">INDEX('Служебная 1'!$C$4:$L$33,MATCH($A57,'Служебная 1'!$B$4:$B$33,0),MATCH($H$2,'Служебная 1'!$C$3:$L$3,0))</f>
        <v>56</v>
      </c>
      <c r="I57" s="27" t="n">
        <f aca="false" t="array" ref="I57:I57">INDEX('Служебная 1'!$C$4:$L$33,MATCH($A57,'Служебная 1'!$B$4:$B$33,0),MATCH($I$2,'Служебная 1'!$C$3:$L$3,0))</f>
        <v>62</v>
      </c>
      <c r="J57" s="27" t="n">
        <f aca="false" t="array" ref="J57:J57">INDEX('Служебная 1'!$C$4:$L$33,MATCH($A57,'Служебная 1'!$B$4:$B$33,0),MATCH($J$2,'Служебная 1'!$C$3:$L$3,0))</f>
        <v>68</v>
      </c>
      <c r="K57" s="27" t="n">
        <f aca="false" t="array" ref="K57:K57">INDEX('Служебная 1'!$C$4:$L$33,MATCH($A57,'Служебная 1'!$B$4:$B$33,0),MATCH($K$2,'Служебная 1'!$C$3:$L$3,0))</f>
        <v>74</v>
      </c>
      <c r="L57" s="27" t="n">
        <f aca="false" t="array" ref="L57:L57">INDEX('Служебная 1'!$C$4:$L$33,MATCH($A57,'Служебная 1'!$B$4:$B$33,0),MATCH($L$2,'Служебная 1'!$C$3:$L$3,0))</f>
        <v>80</v>
      </c>
      <c r="M57" s="27" t="n">
        <f aca="false" t="array" ref="M57:M57">INDEX('Служебная 1'!$C$4:$L$33,MATCH($A57,'Служебная 1'!$B$4:$B$33,0),MATCH($M$2,'Служебная 1'!$C$3:$L$3,0))</f>
        <v>86</v>
      </c>
      <c r="N57" s="7"/>
      <c r="O57" s="7"/>
      <c r="P57" s="7" t="str">
        <f aca="false">IF(O57=$O$65,A57,"")</f>
        <v/>
      </c>
      <c r="Q57" s="7" t="str">
        <f aca="false">IF(A57=$O$68,O57,"")</f>
        <v/>
      </c>
    </row>
    <row r="58" customFormat="false" ht="14.25" hidden="false" customHeight="false" outlineLevel="0" collapsed="false">
      <c r="A58" s="7" t="n">
        <v>3</v>
      </c>
      <c r="B58" s="7"/>
      <c r="C58" s="7"/>
      <c r="D58" s="27" t="n">
        <f aca="false">VLOOKUP(D57,'Служебная 2'!$A$1:$B$120,2,0)</f>
        <v>1</v>
      </c>
      <c r="E58" s="27" t="n">
        <f aca="false">VLOOKUP(E57,'Служебная 2'!$A$1:$B$120,2,0)</f>
        <v>2</v>
      </c>
      <c r="F58" s="27" t="n">
        <f aca="false">VLOOKUP(F57,'Служебная 2'!$A$1:$B$120,2,0)</f>
        <v>2</v>
      </c>
      <c r="G58" s="27" t="n">
        <f aca="false">VLOOKUP(G57,'Служебная 2'!$A$1:$B$120,2,0)</f>
        <v>3</v>
      </c>
      <c r="H58" s="27" t="n">
        <f aca="false">VLOOKUP(H57,'Служебная 2'!$A$1:$B$120,2,0)</f>
        <v>3</v>
      </c>
      <c r="I58" s="27" t="n">
        <f aca="false">VLOOKUP(I57,'Служебная 2'!$A$1:$B$120,2,0)</f>
        <v>4</v>
      </c>
      <c r="J58" s="27" t="n">
        <f aca="false">VLOOKUP(J57,'Служебная 2'!$A$1:$B$120,2,0)</f>
        <v>4</v>
      </c>
      <c r="K58" s="27" t="n">
        <f aca="false">VLOOKUP(K57,'Служебная 2'!$A$1:$B$120,2,0)</f>
        <v>4</v>
      </c>
      <c r="L58" s="27" t="n">
        <f aca="false">VLOOKUP(L57,'Служебная 2'!$A$1:$B$120,2,0)</f>
        <v>5</v>
      </c>
      <c r="M58" s="27" t="n">
        <f aca="false">VLOOKUP(M57,'Служебная 2'!$A$1:$B$120,2,0)</f>
        <v>6</v>
      </c>
      <c r="N58" s="7" t="n">
        <v>7</v>
      </c>
      <c r="O58" s="7" t="n">
        <f aca="false">IF(NOT(N58=-1),N58,"")</f>
        <v>7</v>
      </c>
      <c r="P58" s="7" t="str">
        <f aca="false">IF(O58=$O$65,A58,"")</f>
        <v/>
      </c>
      <c r="Q58" s="7" t="str">
        <f aca="false">IF(A58=$O$68,O58,"")</f>
        <v/>
      </c>
    </row>
    <row r="59" customFormat="false" ht="14.25" hidden="false" customHeight="false" outlineLevel="0" collapsed="false">
      <c r="A59" s="7" t="n">
        <v>2</v>
      </c>
      <c r="B59" s="7"/>
      <c r="C59" s="7"/>
      <c r="D59" s="27" t="n">
        <f aca="false" t="array" ref="D59:D59">INDEX('Служебная 1'!$C$4:$L$33,MATCH($A59,'Служебная 1'!$B$4:$B$33,0),MATCH($D$2,'Служебная 1'!$C$3:$L$3,0))</f>
        <v>1</v>
      </c>
      <c r="E59" s="27" t="n">
        <f aca="false" t="array" ref="E59:E59">INDEX('Служебная 1'!$C$4:$L$33,MATCH($A59,'Служебная 1'!$B$4:$B$33,0),MATCH($E$2,'Служебная 1'!$C$3:$L$3,0))</f>
        <v>27</v>
      </c>
      <c r="F59" s="27" t="n">
        <f aca="false" t="array" ref="F59:F59">INDEX('Служебная 1'!$C$4:$L$33,MATCH($A59,'Служебная 1'!$B$4:$B$33,0),MATCH($F$2,'Служебная 1'!$C$3:$L$3,0))</f>
        <v>43</v>
      </c>
      <c r="G59" s="27" t="n">
        <f aca="false" t="array" ref="G59:G59">INDEX('Служебная 1'!$C$4:$L$33,MATCH($A59,'Служебная 1'!$B$4:$B$33,0),MATCH($G$2,'Служебная 1'!$C$3:$L$3,0))</f>
        <v>49</v>
      </c>
      <c r="H59" s="27" t="n">
        <f aca="false" t="array" ref="H59:H59">INDEX('Служебная 1'!$C$4:$L$33,MATCH($A59,'Служебная 1'!$B$4:$B$33,0),MATCH($H$2,'Служебная 1'!$C$3:$L$3,0))</f>
        <v>55</v>
      </c>
      <c r="I59" s="27" t="n">
        <f aca="false" t="array" ref="I59:I59">INDEX('Служебная 1'!$C$4:$L$33,MATCH($A59,'Служебная 1'!$B$4:$B$33,0),MATCH($I$2,'Служебная 1'!$C$3:$L$3,0))</f>
        <v>61</v>
      </c>
      <c r="J59" s="27" t="n">
        <f aca="false" t="array" ref="J59:J59">INDEX('Служебная 1'!$C$4:$L$33,MATCH($A59,'Служебная 1'!$B$4:$B$33,0),MATCH($J$2,'Служебная 1'!$C$3:$L$3,0))</f>
        <v>67</v>
      </c>
      <c r="K59" s="27" t="n">
        <f aca="false" t="array" ref="K59:K59">INDEX('Служебная 1'!$C$4:$L$33,MATCH($A59,'Служебная 1'!$B$4:$B$33,0),MATCH($K$2,'Служебная 1'!$C$3:$L$3,0))</f>
        <v>73</v>
      </c>
      <c r="L59" s="27" t="n">
        <f aca="false" t="array" ref="L59:L59">INDEX('Служебная 1'!$C$4:$L$33,MATCH($A59,'Служебная 1'!$B$4:$B$33,0),MATCH($L$2,'Служебная 1'!$C$3:$L$3,0))</f>
        <v>79</v>
      </c>
      <c r="M59" s="27" t="n">
        <f aca="false" t="array" ref="M59:M59">INDEX('Служебная 1'!$C$4:$L$33,MATCH($A59,'Служебная 1'!$B$4:$B$33,0),MATCH($M$2,'Служебная 1'!$C$3:$L$3,0))</f>
        <v>85</v>
      </c>
      <c r="N59" s="7"/>
      <c r="O59" s="7"/>
      <c r="P59" s="7" t="str">
        <f aca="false">IF(O59=$O$65,A59,"")</f>
        <v/>
      </c>
      <c r="Q59" s="7" t="str">
        <f aca="false">IF(A59=$O$68,O59,"")</f>
        <v/>
      </c>
    </row>
    <row r="60" customFormat="false" ht="14.25" hidden="false" customHeight="false" outlineLevel="0" collapsed="false">
      <c r="A60" s="7" t="n">
        <v>2</v>
      </c>
      <c r="B60" s="7"/>
      <c r="C60" s="7"/>
      <c r="D60" s="27" t="n">
        <f aca="false">VLOOKUP(D59,'Служебная 2'!$A$1:$B$120,2,0)</f>
        <v>1</v>
      </c>
      <c r="E60" s="27" t="n">
        <f aca="false">VLOOKUP(E59,'Служебная 2'!$A$1:$B$120,2,0)</f>
        <v>2</v>
      </c>
      <c r="F60" s="27" t="n">
        <f aca="false">VLOOKUP(F59,'Служебная 2'!$A$1:$B$120,2,0)</f>
        <v>2</v>
      </c>
      <c r="G60" s="27" t="n">
        <f aca="false">VLOOKUP(G59,'Служебная 2'!$A$1:$B$120,2,0)</f>
        <v>3</v>
      </c>
      <c r="H60" s="27" t="n">
        <f aca="false">VLOOKUP(H59,'Служебная 2'!$A$1:$B$120,2,0)</f>
        <v>3</v>
      </c>
      <c r="I60" s="27" t="n">
        <f aca="false">VLOOKUP(I59,'Служебная 2'!$A$1:$B$120,2,0)</f>
        <v>3</v>
      </c>
      <c r="J60" s="27" t="n">
        <f aca="false">VLOOKUP(J59,'Служебная 2'!$A$1:$B$120,2,0)</f>
        <v>4</v>
      </c>
      <c r="K60" s="27" t="n">
        <f aca="false">VLOOKUP(K59,'Служебная 2'!$A$1:$B$120,2,0)</f>
        <v>4</v>
      </c>
      <c r="L60" s="27" t="n">
        <f aca="false">VLOOKUP(L59,'Служебная 2'!$A$1:$B$120,2,0)</f>
        <v>5</v>
      </c>
      <c r="M60" s="27" t="n">
        <f aca="false">VLOOKUP(M59,'Служебная 2'!$A$1:$B$120,2,0)</f>
        <v>6</v>
      </c>
      <c r="N60" s="7" t="n">
        <v>7</v>
      </c>
      <c r="O60" s="7" t="n">
        <f aca="false">IF(NOT(N60=-1),N60,"")</f>
        <v>7</v>
      </c>
      <c r="P60" s="7" t="str">
        <f aca="false">IF(O60=$O$65,A60,"")</f>
        <v/>
      </c>
      <c r="Q60" s="7" t="str">
        <f aca="false">IF(A60=$O$68,O60,"")</f>
        <v/>
      </c>
    </row>
    <row r="61" customFormat="false" ht="14.25" hidden="false" customHeight="false" outlineLevel="0" collapsed="false">
      <c r="A61" s="7" t="n">
        <v>1</v>
      </c>
      <c r="B61" s="7"/>
      <c r="C61" s="7"/>
      <c r="D61" s="27" t="n">
        <f aca="false" t="array" ref="D61:D61">INDEX('Служебная 1'!$C$4:$L$33,MATCH($A61,'Служебная 1'!$B$4:$B$33,0),MATCH($D$2,'Служебная 1'!$C$3:$L$3,0))</f>
        <v>1</v>
      </c>
      <c r="E61" s="27" t="n">
        <f aca="false" t="array" ref="E61:E61">INDEX('Служебная 1'!$C$4:$L$33,MATCH($A61,'Служебная 1'!$B$4:$B$33,0),MATCH($E$2,'Служебная 1'!$C$3:$L$3,0))</f>
        <v>27</v>
      </c>
      <c r="F61" s="27" t="n">
        <f aca="false" t="array" ref="F61:F61">INDEX('Служебная 1'!$C$4:$L$33,MATCH($A61,'Служебная 1'!$B$4:$B$33,0),MATCH($F$2,'Служебная 1'!$C$3:$L$3,0))</f>
        <v>42</v>
      </c>
      <c r="G61" s="27" t="n">
        <f aca="false" t="array" ref="G61:G61">INDEX('Служебная 1'!$C$4:$L$33,MATCH($A61,'Служебная 1'!$B$4:$B$33,0),MATCH($G$2,'Служебная 1'!$C$3:$L$3,0))</f>
        <v>48</v>
      </c>
      <c r="H61" s="27" t="n">
        <f aca="false" t="array" ref="H61:H61">INDEX('Служебная 1'!$C$4:$L$33,MATCH($A61,'Служебная 1'!$B$4:$B$33,0),MATCH($H$2,'Служебная 1'!$C$3:$L$3,0))</f>
        <v>54</v>
      </c>
      <c r="I61" s="27" t="n">
        <f aca="false" t="array" ref="I61:I61">INDEX('Служебная 1'!$C$4:$L$33,MATCH($A61,'Служебная 1'!$B$4:$B$33,0),MATCH($I$2,'Служебная 1'!$C$3:$L$3,0))</f>
        <v>60</v>
      </c>
      <c r="J61" s="27" t="n">
        <f aca="false" t="array" ref="J61:J61">INDEX('Служебная 1'!$C$4:$L$33,MATCH($A61,'Служебная 1'!$B$4:$B$33,0),MATCH($J$2,'Служебная 1'!$C$3:$L$3,0))</f>
        <v>66</v>
      </c>
      <c r="K61" s="27" t="n">
        <f aca="false" t="array" ref="K61:K61">INDEX('Служебная 1'!$C$4:$L$33,MATCH($A61,'Служебная 1'!$B$4:$B$33,0),MATCH($K$2,'Служебная 1'!$C$3:$L$3,0))</f>
        <v>72</v>
      </c>
      <c r="L61" s="27" t="n">
        <f aca="false" t="array" ref="L61:L61">INDEX('Служебная 1'!$C$4:$L$33,MATCH($A61,'Служебная 1'!$B$4:$B$33,0),MATCH($L$2,'Служебная 1'!$C$3:$L$3,0))</f>
        <v>78</v>
      </c>
      <c r="M61" s="27" t="n">
        <f aca="false" t="array" ref="M61:M61">INDEX('Служебная 1'!$C$4:$L$33,MATCH($A61,'Служебная 1'!$B$4:$B$33,0),MATCH($M$2,'Служебная 1'!$C$3:$L$3,0))</f>
        <v>84</v>
      </c>
      <c r="N61" s="7"/>
      <c r="O61" s="7"/>
      <c r="P61" s="7" t="str">
        <f aca="false">IF(O61=$O$65,A61,"")</f>
        <v/>
      </c>
      <c r="Q61" s="7" t="n">
        <f aca="false">IF(A61=$O$68,O61,"")</f>
        <v>0</v>
      </c>
    </row>
    <row r="62" customFormat="false" ht="14.25" hidden="false" customHeight="false" outlineLevel="0" collapsed="false">
      <c r="A62" s="7" t="n">
        <v>1</v>
      </c>
      <c r="B62" s="7"/>
      <c r="C62" s="7"/>
      <c r="D62" s="27" t="n">
        <f aca="false">VLOOKUP(D61,'Служебная 2'!$A$1:$B$120,2,0)</f>
        <v>1</v>
      </c>
      <c r="E62" s="27" t="n">
        <f aca="false">VLOOKUP(E61,'Служебная 2'!$A$1:$B$120,2,0)</f>
        <v>2</v>
      </c>
      <c r="F62" s="27" t="n">
        <f aca="false">VLOOKUP(F61,'Служебная 2'!$A$1:$B$120,2,0)</f>
        <v>2</v>
      </c>
      <c r="G62" s="27" t="n">
        <f aca="false">VLOOKUP(G61,'Служебная 2'!$A$1:$B$120,2,0)</f>
        <v>2</v>
      </c>
      <c r="H62" s="27" t="n">
        <f aca="false">VLOOKUP(H61,'Служебная 2'!$A$1:$B$120,2,0)</f>
        <v>3</v>
      </c>
      <c r="I62" s="27" t="n">
        <f aca="false">VLOOKUP(I61,'Служебная 2'!$A$1:$B$120,2,0)</f>
        <v>3</v>
      </c>
      <c r="J62" s="27" t="n">
        <f aca="false">VLOOKUP(J61,'Служебная 2'!$A$1:$B$120,2,0)</f>
        <v>4</v>
      </c>
      <c r="K62" s="27" t="n">
        <f aca="false">VLOOKUP(K61,'Служебная 2'!$A$1:$B$120,2,0)</f>
        <v>4</v>
      </c>
      <c r="L62" s="27" t="n">
        <f aca="false">VLOOKUP(L61,'Служебная 2'!$A$1:$B$120,2,0)</f>
        <v>5</v>
      </c>
      <c r="M62" s="27" t="n">
        <f aca="false">VLOOKUP(M61,'Служебная 2'!$A$1:$B$120,2,0)</f>
        <v>6</v>
      </c>
      <c r="N62" s="7" t="n">
        <v>7</v>
      </c>
      <c r="O62" s="7" t="n">
        <f aca="false">IF(NOT(N62=-1),N62,"")</f>
        <v>7</v>
      </c>
      <c r="P62" s="7" t="str">
        <f aca="false">IF(O62=$O$65,A62,"")</f>
        <v/>
      </c>
      <c r="Q62" s="7" t="n">
        <f aca="false">IF(A62=$O$68,O62,"")</f>
        <v>7</v>
      </c>
    </row>
    <row r="63" customFormat="false" ht="14.25" hidden="false" customHeight="false" outlineLevel="0" collapsed="false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customFormat="false" ht="14.25" hidden="false" customHeight="false" outlineLevel="0" collapsed="false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customFormat="false" ht="14.25" hidden="false" customHeight="false" outlineLevel="0" collapsed="false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 t="n">
        <f aca="false">MIN(O4:O62)</f>
        <v>3</v>
      </c>
      <c r="P65" s="7" t="n">
        <f aca="false">MIN(P4:P62)</f>
        <v>22</v>
      </c>
      <c r="Q65" s="7" t="n">
        <f aca="false">MIN(Q4:Q62)</f>
        <v>0</v>
      </c>
    </row>
    <row r="66" customFormat="false" ht="14.25" hidden="false" customHeight="false" outlineLevel="0" collapsed="false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 t="n">
        <f aca="false">IF(O65&lt;&gt;0,O65,"ПОЛУЧИТЬ ЭТУ ОЦЕНКУ НЕЛЬЗЯ")</f>
        <v>3</v>
      </c>
      <c r="P66" s="7" t="n">
        <f aca="false">IF(ISNUMBER(O66),P65,O66)</f>
        <v>22</v>
      </c>
      <c r="Q66" s="7"/>
    </row>
    <row r="67" customFormat="false" ht="14.25" hidden="false" customHeight="false" outlineLevel="0" collapsed="false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 t="n">
        <f aca="false">COUNTIF(O4:O62,"&gt;0")</f>
        <v>30</v>
      </c>
      <c r="P67" s="7"/>
      <c r="Q67" s="7"/>
    </row>
    <row r="68" customFormat="false" ht="14.25" hidden="false" customHeight="false" outlineLevel="0" collapsed="false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 t="n">
        <f aca="false">30-O67+1</f>
        <v>1</v>
      </c>
      <c r="P68" s="7" t="n">
        <f aca="false">Q65</f>
        <v>0</v>
      </c>
      <c r="Q68" s="7"/>
    </row>
    <row r="69" customFormat="false" ht="14.25" hidden="false" customHeight="false" outlineLevel="0" collapsed="false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 t="str">
        <f aca="false">IF(NOT(ISNUMBER(P69)),P69,O68)</f>
        <v>ПОЛУЧИТЬ ЭТУ ОЦЕНКУ НЕЛЬЗЯ</v>
      </c>
      <c r="P69" s="7" t="str">
        <f aca="false">IF(P68&lt;&gt;0,P68,"ПОЛУЧИТЬ ЭТУ ОЦЕНКУ НЕЛЬЗЯ")</f>
        <v>ПОЛУЧИТЬ ЭТУ ОЦЕНКУ НЕЛЬЗЯ</v>
      </c>
      <c r="Q69" s="7"/>
    </row>
    <row r="70" customFormat="false" ht="14.25" hidden="false" customHeight="false" outlineLevel="0" collapsed="false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customFormat="false" ht="14.25" hidden="false" customHeight="false" outlineLevel="0" collapsed="false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Joox</dc:creator>
  <dc:description/>
  <dc:language>ru-RU</dc:language>
  <cp:lastModifiedBy/>
  <dcterms:modified xsi:type="dcterms:W3CDTF">2024-05-22T21:08:33Z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