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535CCEE0-066D-4245-BBC0-434051D0C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Sheet1!$T$1,Sheet1!$S$1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Sheet1!$P$12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N3" i="1" l="1"/>
  <c r="O3" i="1"/>
  <c r="N4" i="1"/>
  <c r="P4" i="1" s="1"/>
  <c r="O4" i="1"/>
  <c r="Q4" i="1" s="1"/>
  <c r="N5" i="1"/>
  <c r="P5" i="1" s="1"/>
  <c r="O5" i="1"/>
  <c r="Q5" i="1" s="1"/>
  <c r="N6" i="1"/>
  <c r="P6" i="1" s="1"/>
  <c r="O6" i="1"/>
  <c r="Q6" i="1" s="1"/>
  <c r="N7" i="1"/>
  <c r="P7" i="1" s="1"/>
  <c r="O7" i="1"/>
  <c r="Q7" i="1" s="1"/>
  <c r="N8" i="1"/>
  <c r="P8" i="1" s="1"/>
  <c r="O8" i="1"/>
  <c r="Q8" i="1" s="1"/>
  <c r="N9" i="1"/>
  <c r="O9" i="1"/>
  <c r="Q9" i="1" s="1"/>
  <c r="N10" i="1"/>
  <c r="O10" i="1"/>
  <c r="N11" i="1"/>
  <c r="O11" i="1"/>
  <c r="M3" i="1"/>
  <c r="M4" i="1"/>
  <c r="M5" i="1"/>
  <c r="M6" i="1"/>
  <c r="M7" i="1"/>
  <c r="M8" i="1"/>
  <c r="M9" i="1"/>
  <c r="M10" i="1"/>
  <c r="M11" i="1"/>
  <c r="N16" i="1" l="1" a="1"/>
  <c r="N16" i="1" s="1"/>
  <c r="P9" i="1"/>
  <c r="Q3" i="1"/>
  <c r="Q11" i="1"/>
  <c r="Q10" i="1"/>
  <c r="P11" i="1"/>
  <c r="P3" i="1"/>
  <c r="P10" i="1"/>
  <c r="P12" i="1" l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<sst xmlns="http://schemas.openxmlformats.org/spreadsheetml/2006/main" count="22" uniqueCount="13">
  <si>
    <t>feed P (psig)</t>
  </si>
  <si>
    <t>Feed Rot (mm)</t>
  </si>
  <si>
    <t>feed flow (sccm)</t>
  </si>
  <si>
    <t>Per. P (psig)</t>
  </si>
  <si>
    <t>Per. Rot (mm)</t>
  </si>
  <si>
    <t>Per. flow (sccm)</t>
  </si>
  <si>
    <t>Per. O2%</t>
  </si>
  <si>
    <t>ret. P (psig)</t>
  </si>
  <si>
    <t>ret. Rot</t>
  </si>
  <si>
    <t>ret. flow (sccm)</t>
  </si>
  <si>
    <t>ret. O2%</t>
  </si>
  <si>
    <t>For 75 psig</t>
  </si>
  <si>
    <t>R/F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</si>
</sst>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T1" sqref="T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12</v>
      </c>
      <c r="S1">
        <v>4.7961633077612502</v>
      </c>
      <c r="T1">
        <v>23.298066347448103</v>
      </c>
    </row>
    <row r="2" spans="1:20" x14ac:dyDescent="0.3">
      <c r="A2">
        <v>64</v>
      </c>
      <c r="B2">
        <v>94</v>
      </c>
      <c r="C2">
        <v>37600</v>
      </c>
      <c r="D2">
        <v>0</v>
      </c>
      <c r="E2">
        <v>94.5</v>
      </c>
      <c r="F2">
        <v>4725</v>
      </c>
      <c r="G2">
        <v>44.1</v>
      </c>
      <c r="H2">
        <v>62</v>
      </c>
      <c r="I2">
        <v>140</v>
      </c>
      <c r="J2">
        <v>56000</v>
      </c>
      <c r="K2">
        <v>20</v>
      </c>
      <c r="L2" t="s">
        <v>11</v>
      </c>
      <c r="M2">
        <f>J2/C2</f>
        <v>1.4893617021276595</v>
      </c>
      <c r="N2">
        <f>$S$1*EXP(M2) + $T$1</f>
        <v>44.565521763823298</v>
      </c>
      <c r="O2">
        <f>$S$2*EXP(M2) + $T$2</f>
        <v>18.578690946640815</v>
      </c>
      <c r="P2">
        <f>(G2-N2)^2</f>
        <v>0.21671051259315344</v>
      </c>
      <c r="Q2">
        <f>(K2-O2)^2</f>
        <v>2.0201194251607815</v>
      </c>
      <c r="S2">
        <v>4.1898024037189687</v>
      </c>
      <c r="T2">
        <v>0</v>
      </c>
    </row>
    <row r="3" spans="1:20" x14ac:dyDescent="0.3">
      <c r="A3">
        <v>66</v>
      </c>
      <c r="B3">
        <v>74.5</v>
      </c>
      <c r="C3">
        <v>29800</v>
      </c>
      <c r="D3">
        <v>0</v>
      </c>
      <c r="E3">
        <v>96</v>
      </c>
      <c r="F3">
        <v>4800</v>
      </c>
      <c r="G3">
        <v>43.8</v>
      </c>
      <c r="H3">
        <v>64</v>
      </c>
      <c r="I3">
        <v>110</v>
      </c>
      <c r="J3">
        <v>44000</v>
      </c>
      <c r="K3">
        <v>19.2</v>
      </c>
      <c r="L3" t="s">
        <v>11</v>
      </c>
      <c r="M3">
        <f t="shared" ref="M3:M11" si="0">J3/C3</f>
        <v>1.476510067114094</v>
      </c>
      <c r="N3">
        <f t="shared" ref="N3:N11" si="1">$S$1*EXP(M3) + $T$1</f>
        <v>44.293949003977829</v>
      </c>
      <c r="O3">
        <f t="shared" ref="O3:O11" si="2">$S$2*EXP(M3) + $T$2</f>
        <v>18.341452110310144</v>
      </c>
      <c r="P3">
        <f t="shared" ref="P3:P11" si="3">(G3-N3)^2</f>
        <v>0.24398561853069234</v>
      </c>
      <c r="Q3">
        <f t="shared" ref="Q3:Q11" si="4">(K3-O3)^2</f>
        <v>0.73710447889090469</v>
      </c>
    </row>
    <row r="4" spans="1:20" x14ac:dyDescent="0.3">
      <c r="A4">
        <v>67</v>
      </c>
      <c r="B4">
        <v>54.5</v>
      </c>
      <c r="C4">
        <v>21800</v>
      </c>
      <c r="D4">
        <v>0</v>
      </c>
      <c r="E4">
        <v>97.5</v>
      </c>
      <c r="F4">
        <v>4875</v>
      </c>
      <c r="G4">
        <v>43.4</v>
      </c>
      <c r="H4">
        <v>65</v>
      </c>
      <c r="I4">
        <v>80</v>
      </c>
      <c r="J4">
        <v>32000</v>
      </c>
      <c r="K4">
        <v>18</v>
      </c>
      <c r="L4" t="s">
        <v>11</v>
      </c>
      <c r="M4">
        <f t="shared" si="0"/>
        <v>1.4678899082568808</v>
      </c>
      <c r="N4">
        <f t="shared" si="1"/>
        <v>44.11373899548768</v>
      </c>
      <c r="O4">
        <f t="shared" si="2"/>
        <v>18.184025376002658</v>
      </c>
      <c r="P4">
        <f t="shared" si="3"/>
        <v>0.50942335367976388</v>
      </c>
      <c r="Q4">
        <f t="shared" si="4"/>
        <v>3.3865339012919819E-2</v>
      </c>
    </row>
    <row r="5" spans="1:20" x14ac:dyDescent="0.3">
      <c r="A5">
        <v>68</v>
      </c>
      <c r="B5">
        <v>37</v>
      </c>
      <c r="C5">
        <v>14800</v>
      </c>
      <c r="D5">
        <v>0</v>
      </c>
      <c r="E5">
        <v>97</v>
      </c>
      <c r="F5">
        <v>4850</v>
      </c>
      <c r="G5">
        <v>42</v>
      </c>
      <c r="H5">
        <v>66</v>
      </c>
      <c r="I5">
        <v>50</v>
      </c>
      <c r="J5">
        <v>20000</v>
      </c>
      <c r="K5">
        <v>15.7</v>
      </c>
      <c r="L5" t="s">
        <v>11</v>
      </c>
      <c r="M5">
        <f t="shared" si="0"/>
        <v>1.3513513513513513</v>
      </c>
      <c r="N5">
        <f t="shared" si="1"/>
        <v>41.823927179380824</v>
      </c>
      <c r="O5">
        <f t="shared" si="2"/>
        <v>16.183705863182144</v>
      </c>
      <c r="P5">
        <f t="shared" si="3"/>
        <v>3.1001638160792433E-2</v>
      </c>
      <c r="Q5">
        <f t="shared" si="4"/>
        <v>0.2339713620767839</v>
      </c>
    </row>
    <row r="6" spans="1:20" x14ac:dyDescent="0.3">
      <c r="A6">
        <v>69</v>
      </c>
      <c r="B6">
        <v>18</v>
      </c>
      <c r="C6">
        <v>7200</v>
      </c>
      <c r="D6">
        <v>0</v>
      </c>
      <c r="E6">
        <v>91</v>
      </c>
      <c r="F6">
        <v>4550</v>
      </c>
      <c r="G6">
        <v>37.4</v>
      </c>
      <c r="H6">
        <v>67</v>
      </c>
      <c r="I6">
        <v>20</v>
      </c>
      <c r="J6">
        <v>8000</v>
      </c>
      <c r="K6">
        <v>10.199999999999999</v>
      </c>
      <c r="L6" t="s">
        <v>11</v>
      </c>
      <c r="M6">
        <f t="shared" si="0"/>
        <v>1.1111111111111112</v>
      </c>
      <c r="N6">
        <f t="shared" si="1"/>
        <v>37.867524037597818</v>
      </c>
      <c r="O6">
        <f t="shared" si="2"/>
        <v>12.727495903296244</v>
      </c>
      <c r="P6">
        <f t="shared" si="3"/>
        <v>0.21857872573176701</v>
      </c>
      <c r="Q6">
        <f t="shared" si="4"/>
        <v>6.3882355411793013</v>
      </c>
    </row>
    <row r="7" spans="1:20" x14ac:dyDescent="0.3">
      <c r="A7">
        <v>69</v>
      </c>
      <c r="B7">
        <v>19</v>
      </c>
      <c r="C7">
        <v>7600</v>
      </c>
      <c r="D7">
        <v>0</v>
      </c>
      <c r="E7">
        <v>91.5</v>
      </c>
      <c r="F7">
        <v>4575</v>
      </c>
      <c r="G7">
        <v>37.700000000000003</v>
      </c>
      <c r="H7">
        <v>67</v>
      </c>
      <c r="I7">
        <v>140</v>
      </c>
      <c r="J7">
        <v>7000</v>
      </c>
      <c r="K7">
        <v>10.3</v>
      </c>
      <c r="L7" t="s">
        <v>11</v>
      </c>
      <c r="M7">
        <f t="shared" si="0"/>
        <v>0.92105263157894735</v>
      </c>
      <c r="N7">
        <f t="shared" si="1"/>
        <v>35.345707899876103</v>
      </c>
      <c r="O7">
        <f t="shared" si="2"/>
        <v>10.524503503419925</v>
      </c>
      <c r="P7">
        <f t="shared" si="3"/>
        <v>5.5426912927058014</v>
      </c>
      <c r="Q7">
        <f t="shared" si="4"/>
        <v>5.0401823047820163E-2</v>
      </c>
    </row>
    <row r="8" spans="1:20" x14ac:dyDescent="0.3">
      <c r="A8">
        <v>68</v>
      </c>
      <c r="B8">
        <v>17.5</v>
      </c>
      <c r="C8">
        <v>7000</v>
      </c>
      <c r="D8">
        <v>0</v>
      </c>
      <c r="E8">
        <v>90</v>
      </c>
      <c r="F8">
        <v>4500</v>
      </c>
      <c r="G8">
        <v>36.299999999999997</v>
      </c>
      <c r="H8">
        <v>67</v>
      </c>
      <c r="I8">
        <v>110</v>
      </c>
      <c r="J8">
        <v>5500</v>
      </c>
      <c r="K8">
        <v>9.6</v>
      </c>
      <c r="L8" t="s">
        <v>11</v>
      </c>
      <c r="M8">
        <f t="shared" si="0"/>
        <v>0.7857142857142857</v>
      </c>
      <c r="N8">
        <f t="shared" si="1"/>
        <v>33.820721570864478</v>
      </c>
      <c r="O8">
        <f t="shared" si="2"/>
        <v>9.192315465412122</v>
      </c>
      <c r="P8">
        <f t="shared" si="3"/>
        <v>6.1468215291766866</v>
      </c>
      <c r="Q8">
        <f t="shared" si="4"/>
        <v>0.16620667974213443</v>
      </c>
    </row>
    <row r="9" spans="1:20" x14ac:dyDescent="0.3">
      <c r="A9">
        <v>68</v>
      </c>
      <c r="B9">
        <v>13.5</v>
      </c>
      <c r="C9">
        <v>5400</v>
      </c>
      <c r="D9">
        <v>0</v>
      </c>
      <c r="E9">
        <v>87.5</v>
      </c>
      <c r="F9">
        <v>4375</v>
      </c>
      <c r="G9">
        <v>34.299999999999997</v>
      </c>
      <c r="H9">
        <v>68</v>
      </c>
      <c r="I9">
        <v>80</v>
      </c>
      <c r="J9">
        <v>4000</v>
      </c>
      <c r="K9">
        <v>8.6</v>
      </c>
      <c r="L9" t="s">
        <v>11</v>
      </c>
      <c r="M9">
        <f t="shared" si="0"/>
        <v>0.7407407407407407</v>
      </c>
      <c r="N9">
        <f t="shared" si="1"/>
        <v>33.357964374580249</v>
      </c>
      <c r="O9">
        <f t="shared" si="2"/>
        <v>8.7880629225113367</v>
      </c>
      <c r="P9">
        <f t="shared" si="3"/>
        <v>0.88743111955997689</v>
      </c>
      <c r="Q9">
        <f t="shared" si="4"/>
        <v>3.5367662823505161E-2</v>
      </c>
    </row>
    <row r="10" spans="1:20" x14ac:dyDescent="0.3">
      <c r="A10">
        <v>68</v>
      </c>
      <c r="B10">
        <v>11.5</v>
      </c>
      <c r="C10">
        <v>4600</v>
      </c>
      <c r="D10">
        <v>0</v>
      </c>
      <c r="E10">
        <v>83</v>
      </c>
      <c r="F10">
        <v>4150</v>
      </c>
      <c r="G10">
        <v>31.4</v>
      </c>
      <c r="H10">
        <v>68</v>
      </c>
      <c r="I10">
        <v>50</v>
      </c>
      <c r="J10">
        <v>2500</v>
      </c>
      <c r="K10">
        <v>7.2</v>
      </c>
      <c r="L10" t="s">
        <v>11</v>
      </c>
      <c r="M10">
        <f t="shared" si="0"/>
        <v>0.54347826086956519</v>
      </c>
      <c r="N10">
        <f t="shared" si="1"/>
        <v>31.556992293064187</v>
      </c>
      <c r="O10">
        <f t="shared" si="2"/>
        <v>7.2147809735926858</v>
      </c>
      <c r="P10">
        <f t="shared" si="3"/>
        <v>2.4646580081552117E-2</v>
      </c>
      <c r="Q10">
        <f t="shared" si="4"/>
        <v>2.18477180347669E-4</v>
      </c>
    </row>
    <row r="11" spans="1:20" x14ac:dyDescent="0.3">
      <c r="A11">
        <v>69</v>
      </c>
      <c r="B11">
        <v>8</v>
      </c>
      <c r="C11">
        <v>3200</v>
      </c>
      <c r="D11">
        <v>0</v>
      </c>
      <c r="E11">
        <v>77.5</v>
      </c>
      <c r="F11">
        <v>3875</v>
      </c>
      <c r="G11">
        <v>26.2</v>
      </c>
      <c r="H11">
        <v>68</v>
      </c>
      <c r="I11">
        <v>20</v>
      </c>
      <c r="J11">
        <v>1000</v>
      </c>
      <c r="K11">
        <v>6</v>
      </c>
      <c r="L11" t="s">
        <v>11</v>
      </c>
      <c r="M11">
        <f t="shared" si="0"/>
        <v>0.3125</v>
      </c>
      <c r="N11">
        <f t="shared" si="1"/>
        <v>29.853644328561796</v>
      </c>
      <c r="O11">
        <f t="shared" si="2"/>
        <v>5.7267808914242577</v>
      </c>
      <c r="P11">
        <f t="shared" si="3"/>
        <v>13.349116879631779</v>
      </c>
      <c r="Q11">
        <f t="shared" si="4"/>
        <v>7.4648681290923252E-2</v>
      </c>
    </row>
    <row r="12" spans="1:20" x14ac:dyDescent="0.3">
      <c r="P12">
        <f>SUM(P2:P11)</f>
        <v>27.170407249851966</v>
      </c>
      <c r="Q12">
        <f>SUM(Q2:Q11)</f>
        <v>9.7401394704054223</v>
      </c>
    </row>
    <row r="16" spans="1:20" x14ac:dyDescent="0.3">
      <c r="N16" cm="1">
        <f t="array" ref="N16">AVERAGE(N2:N11/O2:O11)</f>
        <v>3.3219656528044879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2015-06-05T18:17:20Z</dcterms:created>
  <dcterms:modified xsi:type="dcterms:W3CDTF">2022-07-28T02:59:43Z</dcterms:modified>
</cp:coreProperties>
</file>