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 2" sheetId="1" r:id="rId4"/>
    <sheet state="visible" name="Excercise 3" sheetId="2" r:id="rId5"/>
    <sheet state="visible" name="Exercise4" sheetId="3" r:id="rId6"/>
    <sheet state="visible" name="Exercise5" sheetId="4" r:id="rId7"/>
    <sheet state="visible" name="Exercise 6" sheetId="5" r:id="rId8"/>
    <sheet state="visible" name="Exercise7" sheetId="6" r:id="rId9"/>
    <sheet state="visible" name="Exercise 8 &amp; 11" sheetId="7" r:id="rId10"/>
    <sheet state="visible" name="Exercise 9" sheetId="8" r:id="rId11"/>
    <sheet state="visible" name="Exercise 10" sheetId="9" r:id="rId12"/>
    <sheet state="visible" name="Note" sheetId="10" r:id="rId13"/>
    <sheet state="visible" name="Trang tính1" sheetId="11" r:id="rId14"/>
  </sheets>
  <definedNames/>
  <calcPr/>
  <extLst>
    <ext uri="GoogleSheetsCustomDataVersion2">
      <go:sheetsCustomData xmlns:go="http://customooxmlschemas.google.com/" r:id="rId15" roundtripDataChecksum="8d1k3/ojMCgTiV6DlJ0HUwlM4pZbogciJZo/m/43KW8="/>
    </ext>
  </extLst>
</workbook>
</file>

<file path=xl/sharedStrings.xml><?xml version="1.0" encoding="utf-8"?>
<sst xmlns="http://schemas.openxmlformats.org/spreadsheetml/2006/main" count="326" uniqueCount="146">
  <si>
    <t>Giá trị hiện tại của tiền tệ ở năm thứ 2</t>
  </si>
  <si>
    <t>Giá trị hiện tại của tiền tệ ở năm thứ 5</t>
  </si>
  <si>
    <t>Số tiền phải trả ở năm thứ 3</t>
  </si>
  <si>
    <t>Lãi suất</t>
  </si>
  <si>
    <t>Tháng</t>
  </si>
  <si>
    <t>SUM</t>
  </si>
  <si>
    <t>Tiền</t>
  </si>
  <si>
    <t>Số tiền phải trả</t>
  </si>
  <si>
    <t>ProjectA</t>
  </si>
  <si>
    <t>B</t>
  </si>
  <si>
    <t>C</t>
  </si>
  <si>
    <t>Benefits</t>
  </si>
  <si>
    <t>Cost</t>
  </si>
  <si>
    <t>NPV</t>
  </si>
  <si>
    <t>B/C</t>
  </si>
  <si>
    <t>Project B</t>
  </si>
  <si>
    <t>n=</t>
  </si>
  <si>
    <t>Project A</t>
  </si>
  <si>
    <t>n</t>
  </si>
  <si>
    <t>a</t>
  </si>
  <si>
    <t>Công việc</t>
  </si>
  <si>
    <t>Thời gian (ngày)</t>
  </si>
  <si>
    <t>Công việc trước đó</t>
  </si>
  <si>
    <t>Thời gian tối thiểu (ngày)</t>
  </si>
  <si>
    <t>Chi phí rút ngắn/ngày</t>
  </si>
  <si>
    <t>A</t>
  </si>
  <si>
    <t>-</t>
  </si>
  <si>
    <t>Sơ đồ AOA</t>
  </si>
  <si>
    <t>D</t>
  </si>
  <si>
    <t>E</t>
  </si>
  <si>
    <t>F</t>
  </si>
  <si>
    <t>G</t>
  </si>
  <si>
    <t>E,F</t>
  </si>
  <si>
    <t>D,G</t>
  </si>
  <si>
    <t>a. Sơ đồ PERT</t>
  </si>
  <si>
    <t>b. Sơ đồ GANTT</t>
  </si>
  <si>
    <t>c. Xác định thời gian sớm nhất và trễ nhất để bắt đầu từng công việc, thời gian thực hiện toàn bộ dự án</t>
  </si>
  <si>
    <t>d. Xác định các công việc găng trong kế hoạch</t>
  </si>
  <si>
    <t>e. Thực hiện rút ngắn thời gian công việc dự án 8 ngày với chi phí bỏ thêm thấp nhất. Xác định thứ tự rút ngắn và chi phí bỏ thêm.</t>
  </si>
  <si>
    <r>
      <rPr>
        <rFont val="Arial"/>
        <b/>
        <i/>
        <color theme="1"/>
        <sz val="12.0"/>
      </rPr>
      <t>c</t>
    </r>
    <r>
      <rPr>
        <rFont val="Arial"/>
        <i/>
        <color theme="1"/>
        <sz val="12.0"/>
      </rPr>
      <t>. Thời gian thực hiện toàn bộ dự án:</t>
    </r>
    <r>
      <rPr>
        <rFont val="Arial"/>
        <b/>
        <color theme="1"/>
        <sz val="12.0"/>
      </rPr>
      <t xml:space="preserve"> 26 ngày</t>
    </r>
  </si>
  <si>
    <r>
      <rPr>
        <rFont val="Arial"/>
        <b/>
        <i/>
        <color theme="1"/>
        <sz val="12.0"/>
      </rPr>
      <t>d.</t>
    </r>
    <r>
      <rPr>
        <rFont val="Arial"/>
        <i/>
        <color theme="1"/>
        <sz val="12.0"/>
      </rPr>
      <t xml:space="preserve"> Công việc găng:</t>
    </r>
    <r>
      <rPr>
        <rFont val="Arial"/>
        <color theme="1"/>
        <sz val="12.0"/>
      </rPr>
      <t xml:space="preserve"> </t>
    </r>
    <r>
      <rPr>
        <rFont val="Arial"/>
        <b/>
        <color theme="1"/>
        <sz val="12.0"/>
      </rPr>
      <t>A-B-E-G-H</t>
    </r>
  </si>
  <si>
    <t xml:space="preserve">e. </t>
  </si>
  <si>
    <t>No.</t>
  </si>
  <si>
    <t>Tasks</t>
  </si>
  <si>
    <t>Time</t>
  </si>
  <si>
    <t>DEC</t>
  </si>
  <si>
    <t>Total</t>
  </si>
  <si>
    <t>H</t>
  </si>
  <si>
    <t>Start</t>
  </si>
  <si>
    <t>End</t>
  </si>
  <si>
    <t>G đạt tối thiểu, chưa có Gantt mới</t>
  </si>
  <si>
    <t>Do H đã đạt thời gian tối thiểu</t>
  </si>
  <si>
    <t>B đạt tối thiểu, chưa có Gantt mới</t>
  </si>
  <si>
    <t>Time/Tasks</t>
  </si>
  <si>
    <t>Xuất hiện Gantt mới</t>
  </si>
  <si>
    <t>Lượt bỏ H,G,B</t>
  </si>
  <si>
    <t>Lượt bỏ nhánh A do bị chia thành 2 nhánh gantt khác</t>
  </si>
  <si>
    <t xml:space="preserve"> DEC và DEF</t>
  </si>
  <si>
    <t>DEF</t>
  </si>
  <si>
    <t>Đã rút ngắn được 8 ngày</t>
  </si>
  <si>
    <t>e. Sơ đồ GANTT sau khi rút ngắn</t>
  </si>
  <si>
    <t xml:space="preserve">time/task </t>
  </si>
  <si>
    <t>b</t>
  </si>
  <si>
    <t>c</t>
  </si>
  <si>
    <t>d</t>
  </si>
  <si>
    <t>e</t>
  </si>
  <si>
    <t>f</t>
  </si>
  <si>
    <t>g</t>
  </si>
  <si>
    <t>h</t>
  </si>
  <si>
    <t>Thời gian (tuần)</t>
  </si>
  <si>
    <t>Thời gian tối thiểu</t>
  </si>
  <si>
    <t>Chi phí rút ngắn/tuần</t>
  </si>
  <si>
    <t>Chi phí bổ thêm/tuần</t>
  </si>
  <si>
    <t>C,E,G</t>
  </si>
  <si>
    <t>I</t>
  </si>
  <si>
    <t>H,K</t>
  </si>
  <si>
    <t>J</t>
  </si>
  <si>
    <t>K</t>
  </si>
  <si>
    <t>M</t>
  </si>
  <si>
    <t>N</t>
  </si>
  <si>
    <t>c. Xác định thời gian sớm nhất và trễ nhất để bắt đầu từng công việc, thời gian thực hiện toàn bộ dự án và chi phí cho toàn dự án</t>
  </si>
  <si>
    <t>d. Xác định các công việc găng</t>
  </si>
  <si>
    <t>e. Thực hiện rút ngắn dự án 5 tuần sau cho chi phí bỏ thêm là ít nhất. Xác định thứ tự các công việc cần rút ngắn.</t>
  </si>
  <si>
    <r>
      <rPr>
        <rFont val="Arial"/>
        <b/>
        <i/>
        <color theme="1"/>
        <sz val="12.0"/>
      </rPr>
      <t>c</t>
    </r>
    <r>
      <rPr>
        <rFont val="Arial"/>
        <i/>
        <color theme="1"/>
        <sz val="12.0"/>
      </rPr>
      <t>. Thời gian thực hiện toàn bộ dự án:</t>
    </r>
    <r>
      <rPr>
        <rFont val="Arial"/>
        <b/>
        <color theme="1"/>
        <sz val="12.0"/>
      </rPr>
      <t xml:space="preserve"> 28 tuần</t>
    </r>
  </si>
  <si>
    <r>
      <rPr>
        <rFont val="Arial"/>
        <b/>
        <i/>
        <color theme="1"/>
        <sz val="12.0"/>
      </rPr>
      <t>d.</t>
    </r>
    <r>
      <rPr>
        <rFont val="Arial"/>
        <i/>
        <color theme="1"/>
        <sz val="12.0"/>
      </rPr>
      <t xml:space="preserve"> Công việc găng:</t>
    </r>
    <r>
      <rPr>
        <rFont val="Arial"/>
        <color theme="1"/>
        <sz val="12.0"/>
      </rPr>
      <t xml:space="preserve"> </t>
    </r>
    <r>
      <rPr>
        <rFont val="Arial"/>
        <b/>
        <color theme="1"/>
        <sz val="12.0"/>
      </rPr>
      <t>A-E-H-I và A-J-K-I</t>
    </r>
  </si>
  <si>
    <t>EK</t>
  </si>
  <si>
    <t>IM</t>
  </si>
  <si>
    <t>EJ,EK,HJ,HK,I</t>
  </si>
  <si>
    <t>EJ</t>
  </si>
  <si>
    <t>HJ</t>
  </si>
  <si>
    <t>HK</t>
  </si>
  <si>
    <t>Lượt bỏ nhánh K do bị chia thành 2 nhánh gantt khác</t>
  </si>
  <si>
    <t>IM,IN</t>
  </si>
  <si>
    <t>EJ,EK,HJ,HK,IM,IN</t>
  </si>
  <si>
    <t>IN</t>
  </si>
  <si>
    <t>Lượt bỏ F do không có chi phí bổ thêm</t>
  </si>
  <si>
    <t>DEJ,GEJ,DEK,GEK</t>
  </si>
  <si>
    <t>DEJ,GEJ,DEK,GEK,IM,IN</t>
  </si>
  <si>
    <t>DEJ</t>
  </si>
  <si>
    <t>GEJ</t>
  </si>
  <si>
    <t>DEK</t>
  </si>
  <si>
    <t>GEK</t>
  </si>
  <si>
    <t>Đã rút ngắn được 5 tuần</t>
  </si>
  <si>
    <t>ES</t>
  </si>
  <si>
    <t>EF</t>
  </si>
  <si>
    <t>EFx = ESx + Durx</t>
  </si>
  <si>
    <t>LS</t>
  </si>
  <si>
    <t>Dur</t>
  </si>
  <si>
    <t>LF</t>
  </si>
  <si>
    <t>ESx = Max({Efj}, j is a set of tasks which are previous x</t>
  </si>
  <si>
    <t>LSx = LFx - Durx</t>
  </si>
  <si>
    <t>LFx = Min({LSk}, k is a set of tasks which are belong to x</t>
  </si>
  <si>
    <t>LFend = EFend</t>
  </si>
  <si>
    <t>Same</t>
  </si>
  <si>
    <t xml:space="preserve"> </t>
  </si>
  <si>
    <t>bài 9</t>
  </si>
  <si>
    <t>critikcal paths A-E-H-I</t>
  </si>
  <si>
    <t>A-J-K-I</t>
  </si>
  <si>
    <t>critical task  A-R-H-I-J-K</t>
  </si>
  <si>
    <t>durattion of the project 29 weeks</t>
  </si>
  <si>
    <t>1-3-5-6: 31 MONTHS</t>
  </si>
  <si>
    <t>1-2-3-5-6: 37 MONTHS</t>
  </si>
  <si>
    <t xml:space="preserve">1-2-4-5-6: </t>
  </si>
  <si>
    <t>24 MONTHS</t>
  </si>
  <si>
    <t>1-2-3-4-5-6: 33 MONTHS</t>
  </si>
  <si>
    <t>1-4-5-6: 25 MONTHS</t>
  </si>
  <si>
    <t>Dur of project: 37 months</t>
  </si>
  <si>
    <t>Critical path of project: 1-2-3-5-6</t>
  </si>
  <si>
    <t>Critical tasks: A, B, F ,I</t>
  </si>
  <si>
    <t>fw</t>
  </si>
  <si>
    <t>es</t>
  </si>
  <si>
    <t>task name</t>
  </si>
  <si>
    <t>ef</t>
  </si>
  <si>
    <t>efx=esx+durx</t>
  </si>
  <si>
    <t>ls</t>
  </si>
  <si>
    <t>dur</t>
  </si>
  <si>
    <t>lf</t>
  </si>
  <si>
    <t>esx=max({efj}, j is a tasks which are perious x)</t>
  </si>
  <si>
    <t>esa=max(efstart)</t>
  </si>
  <si>
    <t>bw</t>
  </si>
  <si>
    <t>esd=max(efc, efb)=max(4,10)=10</t>
  </si>
  <si>
    <t>sx=lfx-durx</t>
  </si>
  <si>
    <t>lfx=min({lsk}, k is a set of tasks which are be long to x)</t>
  </si>
  <si>
    <t>lfi=min(lsend)=37</t>
  </si>
  <si>
    <t>lfb=min(lsf, lse)=</t>
  </si>
  <si>
    <t>*lfend = efend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</si>
</sst>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rial"/>
      <scheme val="minor"/>
    </font>
    <font>
      <b/>
      <sz val="16.0"/>
      <color theme="1"/>
      <name val="Arial"/>
    </font>
    <font>
      <sz val="11.0"/>
      <color theme="1"/>
      <name val="Arial"/>
    </font>
    <font/>
    <font>
      <color theme="1"/>
      <name val="Arial"/>
      <scheme val="minor"/>
    </font>
    <font>
      <b/>
      <sz val="11.0"/>
      <color theme="1"/>
      <name val="Arial"/>
    </font>
    <font>
      <b/>
      <sz val="18.0"/>
      <color rgb="FFFF0000"/>
      <name val="Arial"/>
    </font>
    <font>
      <b/>
      <sz val="12.0"/>
      <color theme="1"/>
      <name val="Arial"/>
    </font>
    <font>
      <sz val="12.0"/>
      <color theme="1"/>
      <name val="Arial"/>
    </font>
    <font>
      <b/>
      <i/>
      <sz val="12.0"/>
      <color theme="1"/>
      <name val="Arial"/>
    </font>
    <font>
      <sz val="11.0"/>
      <color rgb="FF006100"/>
      <name val="Arial"/>
    </font>
    <font>
      <sz val="11.0"/>
      <color rgb="FF9C5700"/>
      <name val="Arial"/>
    </font>
    <font>
      <sz val="11.0"/>
      <color rgb="FFFF0000"/>
      <name val="Arial"/>
    </font>
    <font>
      <strike/>
      <color theme="1"/>
      <name val="Arial"/>
      <scheme val="minor"/>
    </font>
    <font>
      <sz val="13.0"/>
      <color theme="1"/>
      <name val="&quot;Times New Roman&quot;"/>
    </font>
  </fonts>
  <fills count="2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rgb="FF2F5496"/>
        <bgColor rgb="FF2F5496"/>
      </patternFill>
    </fill>
    <fill>
      <patternFill patternType="solid">
        <fgColor rgb="FF8496B0"/>
        <bgColor rgb="FF8496B0"/>
      </patternFill>
    </fill>
    <fill>
      <patternFill patternType="solid">
        <fgColor rgb="FF333F4F"/>
        <bgColor rgb="FF333F4F"/>
      </patternFill>
    </fill>
    <fill>
      <patternFill patternType="solid">
        <fgColor rgb="FFDADADA"/>
        <bgColor rgb="FFDADADA"/>
      </patternFill>
    </fill>
    <fill>
      <patternFill patternType="solid">
        <fgColor rgb="FF7B7B7B"/>
        <bgColor rgb="FF7B7B7B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  <fill>
      <patternFill patternType="solid">
        <fgColor rgb="FFAEABAB"/>
        <bgColor rgb="FFAEABAB"/>
      </patternFill>
    </fill>
    <fill>
      <patternFill patternType="solid">
        <fgColor rgb="FF3F3F3F"/>
        <bgColor rgb="FF3F3F3F"/>
      </patternFill>
    </fill>
    <fill>
      <patternFill patternType="solid">
        <fgColor rgb="FFC55A11"/>
        <bgColor rgb="FFC55A11"/>
      </patternFill>
    </fill>
    <fill>
      <patternFill patternType="solid">
        <fgColor rgb="FF833C0B"/>
        <bgColor rgb="FF833C0B"/>
      </patternFill>
    </fill>
  </fills>
  <borders count="41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top/>
      <bottom/>
    </border>
    <border>
      <right style="thin">
        <color rgb="FF000000"/>
      </right>
      <top/>
      <bottom/>
    </border>
    <border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0" fontId="2" numFmtId="0" xfId="0" applyBorder="1" applyFont="1"/>
    <xf borderId="2" fillId="0" fontId="2" numFmtId="0" xfId="0" applyBorder="1" applyFont="1"/>
    <xf borderId="3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5" fillId="0" fontId="3" numFmtId="0" xfId="0" applyBorder="1" applyFont="1"/>
    <xf borderId="0" fillId="0" fontId="2" numFmtId="0" xfId="0" applyAlignment="1" applyFont="1">
      <alignment horizontal="center" vertical="center"/>
    </xf>
    <xf borderId="3" fillId="0" fontId="2" numFmtId="2" xfId="0" applyAlignment="1" applyBorder="1" applyFont="1" applyNumberFormat="1">
      <alignment horizontal="center" vertical="center"/>
    </xf>
    <xf borderId="0" fillId="0" fontId="1" numFmtId="2" xfId="0" applyAlignment="1" applyFont="1" applyNumberFormat="1">
      <alignment horizontal="center"/>
    </xf>
    <xf borderId="0" fillId="0" fontId="1" numFmtId="0" xfId="0" applyFont="1"/>
    <xf borderId="0" fillId="0" fontId="4" numFmtId="0" xfId="0" applyFont="1"/>
    <xf borderId="0" fillId="0" fontId="4" numFmtId="2" xfId="0" applyFont="1" applyNumberFormat="1"/>
    <xf borderId="0" fillId="0" fontId="4" numFmtId="0" xfId="0" applyAlignment="1" applyFont="1">
      <alignment readingOrder="0"/>
    </xf>
    <xf borderId="3" fillId="0" fontId="2" numFmtId="0" xfId="0" applyBorder="1" applyFont="1"/>
    <xf borderId="6" fillId="2" fontId="2" numFmtId="0" xfId="0" applyBorder="1" applyFill="1" applyFont="1"/>
    <xf borderId="0" fillId="0" fontId="2" numFmtId="1" xfId="0" applyFont="1" applyNumberFormat="1"/>
    <xf borderId="6" fillId="2" fontId="2" numFmtId="2" xfId="0" applyBorder="1" applyFont="1" applyNumberFormat="1"/>
    <xf borderId="3" fillId="0" fontId="4" numFmtId="0" xfId="0" applyBorder="1" applyFont="1"/>
    <xf borderId="3" fillId="0" fontId="4" numFmtId="0" xfId="0" applyAlignment="1" applyBorder="1" applyFont="1">
      <alignment readingOrder="0"/>
    </xf>
    <xf borderId="3" fillId="2" fontId="2" numFmtId="0" xfId="0" applyBorder="1" applyFont="1"/>
    <xf borderId="3" fillId="0" fontId="2" numFmtId="1" xfId="0" applyBorder="1" applyFont="1" applyNumberFormat="1"/>
    <xf borderId="3" fillId="2" fontId="2" numFmtId="2" xfId="0" applyBorder="1" applyFont="1" applyNumberFormat="1"/>
    <xf borderId="7" fillId="0" fontId="4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9" fillId="0" fontId="4" numFmtId="0" xfId="0" applyAlignment="1" applyBorder="1" applyFont="1">
      <alignment readingOrder="0"/>
    </xf>
    <xf borderId="8" fillId="0" fontId="4" numFmtId="0" xfId="0" applyBorder="1" applyFont="1"/>
    <xf borderId="9" fillId="0" fontId="4" numFmtId="0" xfId="0" applyBorder="1" applyFont="1"/>
    <xf borderId="3" fillId="0" fontId="5" numFmtId="0" xfId="0" applyAlignment="1" applyBorder="1" applyFont="1">
      <alignment horizontal="center" vertical="center"/>
    </xf>
    <xf borderId="6" fillId="3" fontId="2" numFmtId="0" xfId="0" applyBorder="1" applyFill="1" applyFont="1"/>
    <xf borderId="0" fillId="0" fontId="6" numFmtId="0" xfId="0" applyAlignment="1" applyFont="1">
      <alignment horizontal="center"/>
    </xf>
    <xf borderId="3" fillId="0" fontId="2" numFmtId="0" xfId="0" applyAlignment="1" applyBorder="1" applyFont="1">
      <alignment horizontal="center" readingOrder="0" vertical="center"/>
    </xf>
    <xf borderId="10" fillId="0" fontId="7" numFmtId="0" xfId="0" applyAlignment="1" applyBorder="1" applyFont="1">
      <alignment horizontal="left"/>
    </xf>
    <xf borderId="10" fillId="0" fontId="3" numFmtId="0" xfId="0" applyBorder="1" applyFont="1"/>
    <xf borderId="0" fillId="0" fontId="7" numFmtId="0" xfId="0" applyAlignment="1" applyFont="1">
      <alignment horizontal="left"/>
    </xf>
    <xf borderId="0" fillId="0" fontId="8" numFmtId="0" xfId="0" applyAlignment="1" applyFont="1">
      <alignment horizontal="left" vertical="center"/>
    </xf>
    <xf borderId="0" fillId="0" fontId="9" numFmtId="0" xfId="0" applyAlignment="1" applyFont="1">
      <alignment horizontal="left" vertical="center"/>
    </xf>
    <xf borderId="8" fillId="4" fontId="10" numFmtId="0" xfId="0" applyAlignment="1" applyBorder="1" applyFill="1" applyFont="1">
      <alignment horizontal="center" vertical="center"/>
    </xf>
    <xf borderId="8" fillId="0" fontId="2" numFmtId="0" xfId="0" applyAlignment="1" applyBorder="1" applyFont="1">
      <alignment horizontal="center" vertical="center"/>
    </xf>
    <xf borderId="8" fillId="5" fontId="11" numFmtId="0" xfId="0" applyAlignment="1" applyBorder="1" applyFill="1" applyFont="1">
      <alignment horizontal="center" vertical="center"/>
    </xf>
    <xf borderId="11" fillId="0" fontId="2" numFmtId="0" xfId="0" applyAlignment="1" applyBorder="1" applyFont="1">
      <alignment horizontal="center"/>
    </xf>
    <xf borderId="12" fillId="0" fontId="3" numFmtId="0" xfId="0" applyBorder="1" applyFont="1"/>
    <xf borderId="1" fillId="0" fontId="2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vertical="center"/>
    </xf>
    <xf borderId="13" fillId="2" fontId="2" numFmtId="0" xfId="0" applyAlignment="1" applyBorder="1" applyFont="1">
      <alignment horizontal="center" vertical="center"/>
    </xf>
    <xf borderId="2" fillId="0" fontId="1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center" vertical="center"/>
    </xf>
    <xf borderId="15" fillId="0" fontId="1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center" vertical="center"/>
    </xf>
    <xf borderId="18" fillId="2" fontId="2" numFmtId="0" xfId="0" applyAlignment="1" applyBorder="1" applyFont="1">
      <alignment horizontal="center" vertical="center"/>
    </xf>
    <xf borderId="19" fillId="0" fontId="1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19" fillId="0" fontId="2" numFmtId="0" xfId="0" applyAlignment="1" applyBorder="1" applyFont="1">
      <alignment horizontal="center" vertical="center"/>
    </xf>
    <xf borderId="20" fillId="2" fontId="2" numFmtId="0" xfId="0" applyAlignment="1" applyBorder="1" applyFont="1">
      <alignment horizontal="center" vertical="center"/>
    </xf>
    <xf borderId="12" fillId="0" fontId="2" numFmtId="0" xfId="0" applyBorder="1" applyFont="1"/>
    <xf borderId="21" fillId="2" fontId="2" numFmtId="0" xfId="0" applyAlignment="1" applyBorder="1" applyFont="1">
      <alignment horizontal="center" vertical="center"/>
    </xf>
    <xf borderId="6" fillId="6" fontId="2" numFmtId="0" xfId="0" applyBorder="1" applyFill="1" applyFont="1"/>
    <xf borderId="10" fillId="0" fontId="2" numFmtId="0" xfId="0" applyAlignment="1" applyBorder="1" applyFont="1">
      <alignment horizontal="center"/>
    </xf>
    <xf borderId="2" fillId="0" fontId="3" numFmtId="0" xfId="0" applyBorder="1" applyFont="1"/>
    <xf borderId="22" fillId="2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/>
    </xf>
    <xf borderId="6" fillId="7" fontId="2" numFmtId="0" xfId="0" applyBorder="1" applyFill="1" applyFont="1"/>
    <xf borderId="0" fillId="0" fontId="2" numFmtId="0" xfId="0" applyAlignment="1" applyFont="1">
      <alignment horizontal="center"/>
    </xf>
    <xf borderId="15" fillId="0" fontId="3" numFmtId="0" xfId="0" applyBorder="1" applyFont="1"/>
    <xf borderId="6" fillId="8" fontId="2" numFmtId="0" xfId="0" applyBorder="1" applyFill="1" applyFont="1"/>
    <xf borderId="6" fillId="9" fontId="2" numFmtId="0" xfId="0" applyBorder="1" applyFill="1" applyFont="1"/>
    <xf borderId="6" fillId="10" fontId="2" numFmtId="0" xfId="0" applyBorder="1" applyFill="1" applyFont="1"/>
    <xf borderId="6" fillId="11" fontId="2" numFmtId="0" xfId="0" applyBorder="1" applyFill="1" applyFont="1"/>
    <xf borderId="23" fillId="2" fontId="2" numFmtId="0" xfId="0" applyAlignment="1" applyBorder="1" applyFont="1">
      <alignment horizontal="center" vertical="center"/>
    </xf>
    <xf borderId="6" fillId="12" fontId="2" numFmtId="0" xfId="0" applyBorder="1" applyFill="1" applyFont="1"/>
    <xf borderId="24" fillId="0" fontId="2" numFmtId="0" xfId="0" applyAlignment="1" applyBorder="1" applyFont="1">
      <alignment horizontal="center" vertical="center"/>
    </xf>
    <xf borderId="25" fillId="2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/>
    </xf>
    <xf borderId="17" fillId="0" fontId="3" numFmtId="0" xfId="0" applyBorder="1" applyFont="1"/>
    <xf borderId="18" fillId="13" fontId="2" numFmtId="0" xfId="0" applyBorder="1" applyFill="1" applyFont="1"/>
    <xf borderId="22" fillId="13" fontId="2" numFmtId="0" xfId="0" applyBorder="1" applyFont="1"/>
    <xf borderId="5" fillId="0" fontId="2" numFmtId="0" xfId="0" applyAlignment="1" applyBorder="1" applyFont="1">
      <alignment horizontal="center" vertical="center"/>
    </xf>
    <xf borderId="26" fillId="2" fontId="2" numFmtId="0" xfId="0" applyAlignment="1" applyBorder="1" applyFont="1">
      <alignment horizontal="center" vertical="center"/>
    </xf>
    <xf borderId="27" fillId="3" fontId="2" numFmtId="0" xfId="0" applyBorder="1" applyFont="1"/>
    <xf borderId="7" fillId="0" fontId="3" numFmtId="0" xfId="0" applyBorder="1" applyFont="1"/>
    <xf borderId="28" fillId="0" fontId="4" numFmtId="0" xfId="0" applyAlignment="1" applyBorder="1" applyFont="1">
      <alignment readingOrder="0"/>
    </xf>
    <xf borderId="0" fillId="14" fontId="4" numFmtId="0" xfId="0" applyFill="1" applyFont="1"/>
    <xf borderId="0" fillId="15" fontId="13" numFmtId="0" xfId="0" applyFill="1" applyFont="1"/>
    <xf borderId="7" fillId="0" fontId="4" numFmtId="0" xfId="0" applyBorder="1" applyFont="1"/>
    <xf borderId="0" fillId="16" fontId="4" numFmtId="0" xfId="0" applyFill="1" applyFont="1"/>
    <xf borderId="0" fillId="17" fontId="4" numFmtId="0" xfId="0" applyFill="1" applyFont="1"/>
    <xf borderId="0" fillId="18" fontId="4" numFmtId="0" xfId="0" applyFill="1" applyFont="1"/>
    <xf borderId="0" fillId="19" fontId="4" numFmtId="0" xfId="0" applyFill="1" applyFont="1"/>
    <xf borderId="0" fillId="20" fontId="4" numFmtId="0" xfId="0" applyFill="1" applyFont="1"/>
    <xf borderId="1" fillId="0" fontId="7" numFmtId="0" xfId="0" applyAlignment="1" applyBorder="1" applyFont="1">
      <alignment horizontal="left" vertical="center"/>
    </xf>
    <xf borderId="14" fillId="0" fontId="7" numFmtId="0" xfId="0" applyAlignment="1" applyBorder="1" applyFont="1">
      <alignment horizontal="left" vertical="center"/>
    </xf>
    <xf borderId="0" fillId="0" fontId="2" numFmtId="0" xfId="0" applyAlignment="1" applyFont="1">
      <alignment horizontal="left"/>
    </xf>
    <xf borderId="19" fillId="0" fontId="2" numFmtId="0" xfId="0" applyAlignment="1" applyBorder="1" applyFont="1">
      <alignment horizontal="center"/>
    </xf>
    <xf borderId="29" fillId="6" fontId="2" numFmtId="0" xfId="0" applyBorder="1" applyFont="1"/>
    <xf borderId="13" fillId="6" fontId="2" numFmtId="0" xfId="0" applyBorder="1" applyFont="1"/>
    <xf borderId="30" fillId="21" fontId="2" numFmtId="0" xfId="0" applyAlignment="1" applyBorder="1" applyFill="1" applyFont="1">
      <alignment horizontal="center"/>
    </xf>
    <xf borderId="31" fillId="0" fontId="3" numFmtId="0" xfId="0" applyBorder="1" applyFont="1"/>
    <xf borderId="32" fillId="0" fontId="3" numFmtId="0" xfId="0" applyBorder="1" applyFont="1"/>
    <xf borderId="27" fillId="21" fontId="2" numFmtId="0" xfId="0" applyAlignment="1" applyBorder="1" applyFont="1">
      <alignment horizontal="center"/>
    </xf>
    <xf borderId="33" fillId="0" fontId="3" numFmtId="0" xfId="0" applyBorder="1" applyFont="1"/>
    <xf borderId="34" fillId="0" fontId="3" numFmtId="0" xfId="0" applyBorder="1" applyFont="1"/>
    <xf borderId="6" fillId="13" fontId="2" numFmtId="0" xfId="0" applyBorder="1" applyFont="1"/>
    <xf borderId="6" fillId="22" fontId="2" numFmtId="0" xfId="0" applyBorder="1" applyFill="1" applyFont="1"/>
    <xf borderId="21" fillId="22" fontId="2" numFmtId="0" xfId="0" applyBorder="1" applyFont="1"/>
    <xf borderId="6" fillId="23" fontId="2" numFmtId="0" xfId="0" applyBorder="1" applyFill="1" applyFont="1"/>
    <xf borderId="6" fillId="24" fontId="2" numFmtId="0" xfId="0" applyBorder="1" applyFill="1" applyFont="1"/>
    <xf borderId="6" fillId="25" fontId="2" numFmtId="0" xfId="0" applyBorder="1" applyFill="1" applyFont="1"/>
    <xf borderId="18" fillId="26" fontId="2" numFmtId="0" xfId="0" applyBorder="1" applyFill="1" applyFont="1"/>
    <xf borderId="17" fillId="0" fontId="2" numFmtId="0" xfId="0" applyAlignment="1" applyBorder="1" applyFont="1">
      <alignment horizontal="center"/>
    </xf>
    <xf borderId="19" fillId="0" fontId="3" numFmtId="0" xfId="0" applyBorder="1" applyFont="1"/>
    <xf borderId="0" fillId="0" fontId="7" numFmtId="0" xfId="0" applyAlignment="1" applyFont="1">
      <alignment horizontal="left" vertical="center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shrinkToFit="0" vertical="bottom" wrapText="0"/>
    </xf>
    <xf borderId="0" fillId="0" fontId="14" numFmtId="0" xfId="0" applyAlignment="1" applyFont="1">
      <alignment vertical="bottom"/>
    </xf>
    <xf borderId="35" fillId="0" fontId="14" numFmtId="0" xfId="0" applyAlignment="1" applyBorder="1" applyFont="1">
      <alignment vertical="bottom"/>
    </xf>
    <xf borderId="36" fillId="0" fontId="14" numFmtId="0" xfId="0" applyAlignment="1" applyBorder="1" applyFont="1">
      <alignment vertical="bottom"/>
    </xf>
    <xf borderId="35" fillId="0" fontId="14" numFmtId="0" xfId="0" applyAlignment="1" applyBorder="1" applyFont="1">
      <alignment shrinkToFit="0" vertical="bottom" wrapText="0"/>
    </xf>
    <xf borderId="37" fillId="0" fontId="14" numFmtId="0" xfId="0" applyAlignment="1" applyBorder="1" applyFont="1">
      <alignment vertical="bottom"/>
    </xf>
    <xf borderId="36" fillId="0" fontId="14" numFmtId="0" xfId="0" applyBorder="1" applyFont="1"/>
    <xf borderId="0" fillId="0" fontId="14" numFmtId="0" xfId="0" applyAlignment="1" applyFont="1">
      <alignment shrinkToFit="0" wrapText="0"/>
    </xf>
    <xf borderId="0" fillId="0" fontId="14" numFmtId="0" xfId="0" applyFont="1"/>
    <xf borderId="35" fillId="0" fontId="14" numFmtId="0" xfId="0" applyAlignment="1" applyBorder="1" applyFont="1">
      <alignment shrinkToFit="0" wrapText="0"/>
    </xf>
    <xf borderId="35" fillId="0" fontId="14" numFmtId="0" xfId="0" applyBorder="1" applyFont="1"/>
    <xf borderId="37" fillId="0" fontId="14" numFmtId="0" xfId="0" applyBorder="1" applyFont="1"/>
    <xf borderId="38" fillId="0" fontId="14" numFmtId="0" xfId="0" applyAlignment="1" applyBorder="1" applyFont="1">
      <alignment vertical="bottom"/>
    </xf>
    <xf borderId="0" fillId="0" fontId="14" numFmtId="0" xfId="0" applyAlignment="1" applyFont="1">
      <alignment horizontal="center" vertical="bottom"/>
    </xf>
    <xf borderId="39" fillId="0" fontId="14" numFmtId="0" xfId="0" applyAlignment="1" applyBorder="1" applyFont="1">
      <alignment vertical="bottom"/>
    </xf>
    <xf borderId="17" fillId="0" fontId="14" numFmtId="0" xfId="0" applyAlignment="1" applyBorder="1" applyFont="1">
      <alignment vertical="bottom"/>
    </xf>
    <xf borderId="5" fillId="0" fontId="14" numFmtId="0" xfId="0" applyAlignment="1" applyBorder="1" applyFont="1">
      <alignment vertical="bottom"/>
    </xf>
    <xf borderId="19" fillId="0" fontId="14" numFmtId="0" xfId="0" applyAlignment="1" applyBorder="1" applyFont="1">
      <alignment vertical="bottom"/>
    </xf>
    <xf borderId="40" fillId="0" fontId="14" numFmtId="0" xfId="0" applyAlignment="1" applyBorder="1" applyFont="1">
      <alignment vertical="bottom"/>
    </xf>
    <xf borderId="35" fillId="0" fontId="14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9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0</xdr:rowOff>
    </xdr:from>
    <xdr:ext cx="2428875" cy="571500"/>
    <xdr:sp>
      <xdr:nvSpPr>
        <xdr:cNvPr id="3" name="Shape 3"/>
        <xdr:cNvSpPr txBox="1"/>
      </xdr:nvSpPr>
      <xdr:spPr>
        <a:xfrm>
          <a:off x="4134803" y="3495210"/>
          <a:ext cx="2422394" cy="56958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sz="1800"/>
        </a:p>
      </xdr:txBody>
    </xdr:sp>
    <xdr:clientData fLocksWithSheet="0"/>
  </xdr:oneCellAnchor>
  <xdr:oneCellAnchor>
    <xdr:from>
      <xdr:col>0</xdr:col>
      <xdr:colOff>0</xdr:colOff>
      <xdr:row>9</xdr:row>
      <xdr:rowOff>0</xdr:rowOff>
    </xdr:from>
    <xdr:ext cx="2457450" cy="438150"/>
    <xdr:sp>
      <xdr:nvSpPr>
        <xdr:cNvPr id="4" name="Shape 4"/>
        <xdr:cNvSpPr txBox="1"/>
      </xdr:nvSpPr>
      <xdr:spPr>
        <a:xfrm>
          <a:off x="4121210" y="3565550"/>
          <a:ext cx="2449581" cy="4289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,77</a:t>
          </a:r>
          <a:endParaRPr b="0" sz="1800"/>
        </a:p>
      </xdr:txBody>
    </xdr:sp>
    <xdr:clientData fLocksWithSheet="0"/>
  </xdr:oneCellAnchor>
  <xdr:oneCellAnchor>
    <xdr:from>
      <xdr:col>0</xdr:col>
      <xdr:colOff>0</xdr:colOff>
      <xdr:row>11</xdr:row>
      <xdr:rowOff>171450</xdr:rowOff>
    </xdr:from>
    <xdr:ext cx="2457450" cy="190500"/>
    <xdr:sp>
      <xdr:nvSpPr>
        <xdr:cNvPr id="5" name="Shape 5"/>
        <xdr:cNvSpPr txBox="1"/>
      </xdr:nvSpPr>
      <xdr:spPr>
        <a:xfrm>
          <a:off x="4121050" y="3639096"/>
          <a:ext cx="2449901" cy="281808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lang="en-US" sz="1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.77</a:t>
          </a:r>
          <a:endParaRPr b="0" sz="18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3638550" cy="295275"/>
    <xdr:sp>
      <xdr:nvSpPr>
        <xdr:cNvPr id="6" name="Shape 6"/>
        <xdr:cNvSpPr txBox="1"/>
      </xdr:nvSpPr>
      <xdr:spPr>
        <a:xfrm>
          <a:off x="3531433" y="3636564"/>
          <a:ext cx="3629135" cy="286873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sz="18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10325100" cy="5715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-9525</xdr:colOff>
      <xdr:row>6</xdr:row>
      <xdr:rowOff>190500</xdr:rowOff>
    </xdr:from>
    <xdr:ext cx="28575" cy="0"/>
    <xdr:grpSp>
      <xdr:nvGrpSpPr>
        <xdr:cNvPr id="2" name="Shape 2"/>
        <xdr:cNvGrpSpPr/>
      </xdr:nvGrpSpPr>
      <xdr:grpSpPr>
        <a:xfrm>
          <a:off x="5341238" y="3775237"/>
          <a:ext cx="9525" cy="9525"/>
          <a:chOff x="5341238" y="3775237"/>
          <a:chExt cx="9525" cy="9525"/>
        </a:xfrm>
      </xdr:grpSpPr>
      <xdr:cxnSp>
        <xdr:nvCxnSpPr>
          <xdr:cNvPr id="178" name="Shape 178"/>
          <xdr:cNvCxnSpPr/>
        </xdr:nvCxnSpPr>
        <xdr:spPr>
          <a:xfrm flipH="1" rot="10800000">
            <a:off x="5341238" y="3775237"/>
            <a:ext cx="9525" cy="9525"/>
          </a:xfrm>
          <a:prstGeom prst="straightConnector1">
            <a:avLst/>
          </a:prstGeom>
          <a:noFill/>
          <a:ln cap="flat" cmpd="sng" w="2857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0</xdr:colOff>
      <xdr:row>35</xdr:row>
      <xdr:rowOff>142875</xdr:rowOff>
    </xdr:from>
    <xdr:ext cx="7877175" cy="9334500"/>
    <xdr:grpSp>
      <xdr:nvGrpSpPr>
        <xdr:cNvPr id="2" name="Shape 2"/>
        <xdr:cNvGrpSpPr/>
      </xdr:nvGrpSpPr>
      <xdr:grpSpPr>
        <a:xfrm>
          <a:off x="1407413" y="0"/>
          <a:ext cx="7877175" cy="7560000"/>
          <a:chOff x="1407413" y="0"/>
          <a:chExt cx="7877175" cy="7560000"/>
        </a:xfrm>
      </xdr:grpSpPr>
      <xdr:grpSp>
        <xdr:nvGrpSpPr>
          <xdr:cNvPr id="179" name="Shape 179"/>
          <xdr:cNvGrpSpPr/>
        </xdr:nvGrpSpPr>
        <xdr:grpSpPr>
          <a:xfrm>
            <a:off x="1407413" y="0"/>
            <a:ext cx="7877175" cy="7560000"/>
            <a:chOff x="0" y="7153275"/>
            <a:chExt cx="7135221" cy="10373193"/>
          </a:xfrm>
        </xdr:grpSpPr>
        <xdr:sp>
          <xdr:nvSpPr>
            <xdr:cNvPr id="126" name="Shape 126"/>
            <xdr:cNvSpPr/>
          </xdr:nvSpPr>
          <xdr:spPr>
            <a:xfrm>
              <a:off x="0" y="7153275"/>
              <a:ext cx="7135200" cy="10373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180" name="Shape 180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0" y="7153275"/>
              <a:ext cx="6811326" cy="3419952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181" name="Shape 181"/>
            <xdr:cNvPicPr preferRelativeResize="0"/>
          </xdr:nvPicPr>
          <xdr:blipFill rotWithShape="1">
            <a:blip r:embed="rId2">
              <a:alphaModFix/>
            </a:blip>
            <a:srcRect b="0" l="0" r="0" t="0"/>
            <a:stretch/>
          </xdr:blipFill>
          <xdr:spPr>
            <a:xfrm>
              <a:off x="0" y="14173200"/>
              <a:ext cx="7135221" cy="3353268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182" name="Shape 182"/>
            <xdr:cNvPicPr preferRelativeResize="0"/>
          </xdr:nvPicPr>
          <xdr:blipFill rotWithShape="1">
            <a:blip r:embed="rId3">
              <a:alphaModFix/>
            </a:blip>
            <a:srcRect b="0" l="0" r="0" t="0"/>
            <a:stretch/>
          </xdr:blipFill>
          <xdr:spPr>
            <a:xfrm>
              <a:off x="0" y="10544175"/>
              <a:ext cx="6849431" cy="3639058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0</xdr:col>
      <xdr:colOff>0</xdr:colOff>
      <xdr:row>8</xdr:row>
      <xdr:rowOff>180975</xdr:rowOff>
    </xdr:from>
    <xdr:ext cx="9029700" cy="4657725"/>
    <xdr:pic>
      <xdr:nvPicPr>
        <xdr:cNvPr id="0" name="image9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333375</xdr:colOff>
      <xdr:row>2</xdr:row>
      <xdr:rowOff>133350</xdr:rowOff>
    </xdr:from>
    <xdr:ext cx="742950" cy="247650"/>
    <xdr:sp>
      <xdr:nvSpPr>
        <xdr:cNvPr id="7" name="Shape 7"/>
        <xdr:cNvSpPr txBox="1"/>
      </xdr:nvSpPr>
      <xdr:spPr>
        <a:xfrm>
          <a:off x="4979288" y="3656175"/>
          <a:ext cx="733425" cy="2476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1.8%</a:t>
          </a:r>
          <a:endParaRPr b="1" sz="1400"/>
        </a:p>
      </xdr:txBody>
    </xdr:sp>
    <xdr:clientData fLocksWithSheet="0"/>
  </xdr:oneCellAnchor>
  <xdr:oneCellAnchor>
    <xdr:from>
      <xdr:col>5</xdr:col>
      <xdr:colOff>466725</xdr:colOff>
      <xdr:row>2</xdr:row>
      <xdr:rowOff>95250</xdr:rowOff>
    </xdr:from>
    <xdr:ext cx="476250" cy="38100"/>
    <xdr:grpSp>
      <xdr:nvGrpSpPr>
        <xdr:cNvPr id="2" name="Shape 2"/>
        <xdr:cNvGrpSpPr/>
      </xdr:nvGrpSpPr>
      <xdr:grpSpPr>
        <a:xfrm>
          <a:off x="5107875" y="3780000"/>
          <a:ext cx="476250" cy="0"/>
          <a:chOff x="5107875" y="3780000"/>
          <a:chExt cx="476250" cy="0"/>
        </a:xfrm>
      </xdr:grpSpPr>
      <xdr:cxnSp>
        <xdr:nvCxnSpPr>
          <xdr:cNvPr id="8" name="Shape 8"/>
          <xdr:cNvCxnSpPr/>
        </xdr:nvCxnSpPr>
        <xdr:spPr>
          <a:xfrm>
            <a:off x="5107875" y="3780000"/>
            <a:ext cx="476250" cy="0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0</xdr:col>
      <xdr:colOff>0</xdr:colOff>
      <xdr:row>0</xdr:row>
      <xdr:rowOff>0</xdr:rowOff>
    </xdr:from>
    <xdr:ext cx="11087100" cy="8667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6429375" cy="1047750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562725" cy="27813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0</xdr:row>
      <xdr:rowOff>0</xdr:rowOff>
    </xdr:from>
    <xdr:ext cx="6486525" cy="3438525"/>
    <xdr:pic>
      <xdr:nvPicPr>
        <xdr:cNvPr id="0" name="image4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76200</xdr:rowOff>
    </xdr:from>
    <xdr:ext cx="7219950" cy="3152775"/>
    <xdr:pic>
      <xdr:nvPicPr>
        <xdr:cNvPr id="0" name="image1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6848475" cy="1809750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257175</xdr:colOff>
      <xdr:row>6</xdr:row>
      <xdr:rowOff>104775</xdr:rowOff>
    </xdr:from>
    <xdr:ext cx="876300" cy="685800"/>
    <xdr:sp>
      <xdr:nvSpPr>
        <xdr:cNvPr id="9" name="Shape 9"/>
        <xdr:cNvSpPr/>
      </xdr:nvSpPr>
      <xdr:spPr>
        <a:xfrm>
          <a:off x="4922138" y="3456150"/>
          <a:ext cx="847725" cy="647700"/>
        </a:xfrm>
        <a:prstGeom prst="ellipse">
          <a:avLst/>
        </a:prstGeom>
        <a:solidFill>
          <a:srgbClr val="FFFFFF"/>
        </a:solidFill>
        <a:ln cap="flat" cmpd="sng" w="381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b="1" sz="2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247650</xdr:colOff>
      <xdr:row>8</xdr:row>
      <xdr:rowOff>85725</xdr:rowOff>
    </xdr:from>
    <xdr:ext cx="781050" cy="38100"/>
    <xdr:grpSp>
      <xdr:nvGrpSpPr>
        <xdr:cNvPr id="2" name="Shape 2"/>
        <xdr:cNvGrpSpPr/>
      </xdr:nvGrpSpPr>
      <xdr:grpSpPr>
        <a:xfrm>
          <a:off x="4955475" y="3780000"/>
          <a:ext cx="780900" cy="0"/>
          <a:chOff x="4955475" y="3780000"/>
          <a:chExt cx="780900" cy="0"/>
        </a:xfrm>
      </xdr:grpSpPr>
      <xdr:cxnSp>
        <xdr:nvCxnSpPr>
          <xdr:cNvPr id="10" name="Shape 10"/>
          <xdr:cNvCxnSpPr>
            <a:stCxn id="9" idx="6"/>
            <a:endCxn id="11" idx="2"/>
          </xdr:cNvCxnSpPr>
        </xdr:nvCxnSpPr>
        <xdr:spPr>
          <a:xfrm>
            <a:off x="4955475" y="3780000"/>
            <a:ext cx="780900" cy="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8</xdr:col>
      <xdr:colOff>266700</xdr:colOff>
      <xdr:row>6</xdr:row>
      <xdr:rowOff>104775</xdr:rowOff>
    </xdr:from>
    <xdr:ext cx="723900" cy="247650"/>
    <xdr:sp>
      <xdr:nvSpPr>
        <xdr:cNvPr id="12" name="Shape 12"/>
        <xdr:cNvSpPr txBox="1"/>
      </xdr:nvSpPr>
      <xdr:spPr>
        <a:xfrm>
          <a:off x="4984050" y="3660938"/>
          <a:ext cx="723900" cy="2381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= 3</a:t>
          </a:r>
          <a:endParaRPr sz="1400"/>
        </a:p>
      </xdr:txBody>
    </xdr:sp>
    <xdr:clientData fLocksWithSheet="0"/>
  </xdr:oneCellAnchor>
  <xdr:oneCellAnchor>
    <xdr:from>
      <xdr:col>10</xdr:col>
      <xdr:colOff>123825</xdr:colOff>
      <xdr:row>6</xdr:row>
      <xdr:rowOff>104775</xdr:rowOff>
    </xdr:from>
    <xdr:ext cx="876300" cy="685800"/>
    <xdr:sp>
      <xdr:nvSpPr>
        <xdr:cNvPr id="11" name="Shape 11"/>
        <xdr:cNvSpPr/>
      </xdr:nvSpPr>
      <xdr:spPr>
        <a:xfrm>
          <a:off x="4922138" y="3456150"/>
          <a:ext cx="847725" cy="647700"/>
        </a:xfrm>
        <a:prstGeom prst="ellipse">
          <a:avLst/>
        </a:prstGeom>
        <a:solidFill>
          <a:srgbClr val="FFFFFF"/>
        </a:solidFill>
        <a:ln cap="flat" cmpd="sng" w="381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b="1" sz="2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12</xdr:col>
      <xdr:colOff>95250</xdr:colOff>
      <xdr:row>4</xdr:row>
      <xdr:rowOff>0</xdr:rowOff>
    </xdr:from>
    <xdr:ext cx="1047750" cy="819150"/>
    <xdr:grpSp>
      <xdr:nvGrpSpPr>
        <xdr:cNvPr id="2" name="Shape 2"/>
        <xdr:cNvGrpSpPr/>
      </xdr:nvGrpSpPr>
      <xdr:grpSpPr>
        <a:xfrm>
          <a:off x="4841175" y="3389625"/>
          <a:ext cx="1009500" cy="780900"/>
          <a:chOff x="4841175" y="3389625"/>
          <a:chExt cx="1009500" cy="780900"/>
        </a:xfrm>
      </xdr:grpSpPr>
      <xdr:cxnSp>
        <xdr:nvCxnSpPr>
          <xdr:cNvPr id="13" name="Shape 13"/>
          <xdr:cNvCxnSpPr>
            <a:stCxn id="11" idx="6"/>
            <a:endCxn id="14" idx="2"/>
          </xdr:cNvCxnSpPr>
        </xdr:nvCxnSpPr>
        <xdr:spPr>
          <a:xfrm flipH="1" rot="10800000">
            <a:off x="4841175" y="3389625"/>
            <a:ext cx="1009500" cy="78090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12</xdr:col>
      <xdr:colOff>28575</xdr:colOff>
      <xdr:row>4</xdr:row>
      <xdr:rowOff>47625</xdr:rowOff>
    </xdr:from>
    <xdr:ext cx="666750" cy="257175"/>
    <xdr:sp>
      <xdr:nvSpPr>
        <xdr:cNvPr id="15" name="Shape 15"/>
        <xdr:cNvSpPr txBox="1"/>
      </xdr:nvSpPr>
      <xdr:spPr>
        <a:xfrm>
          <a:off x="5017388" y="3651413"/>
          <a:ext cx="657225" cy="2571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 = 5</a:t>
          </a:r>
          <a:endParaRPr sz="1400"/>
        </a:p>
      </xdr:txBody>
    </xdr:sp>
    <xdr:clientData fLocksWithSheet="0"/>
  </xdr:oneCellAnchor>
  <xdr:oneCellAnchor>
    <xdr:from>
      <xdr:col>12</xdr:col>
      <xdr:colOff>95250</xdr:colOff>
      <xdr:row>8</xdr:row>
      <xdr:rowOff>85725</xdr:rowOff>
    </xdr:from>
    <xdr:ext cx="1057275" cy="914400"/>
    <xdr:grpSp>
      <xdr:nvGrpSpPr>
        <xdr:cNvPr id="2" name="Shape 2"/>
        <xdr:cNvGrpSpPr/>
      </xdr:nvGrpSpPr>
      <xdr:grpSpPr>
        <a:xfrm>
          <a:off x="4836413" y="3341850"/>
          <a:ext cx="1019100" cy="876300"/>
          <a:chOff x="4836413" y="3341850"/>
          <a:chExt cx="1019100" cy="876300"/>
        </a:xfrm>
      </xdr:grpSpPr>
      <xdr:cxnSp>
        <xdr:nvCxnSpPr>
          <xdr:cNvPr id="16" name="Shape 16"/>
          <xdr:cNvCxnSpPr>
            <a:stCxn id="11" idx="6"/>
            <a:endCxn id="17" idx="2"/>
          </xdr:cNvCxnSpPr>
        </xdr:nvCxnSpPr>
        <xdr:spPr>
          <a:xfrm>
            <a:off x="4836413" y="3341850"/>
            <a:ext cx="1019100" cy="87630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11</xdr:col>
      <xdr:colOff>304800</xdr:colOff>
      <xdr:row>11</xdr:row>
      <xdr:rowOff>38100</xdr:rowOff>
    </xdr:from>
    <xdr:ext cx="723900" cy="247650"/>
    <xdr:sp>
      <xdr:nvSpPr>
        <xdr:cNvPr id="18" name="Shape 18"/>
        <xdr:cNvSpPr txBox="1"/>
      </xdr:nvSpPr>
      <xdr:spPr>
        <a:xfrm>
          <a:off x="4984050" y="3656175"/>
          <a:ext cx="723900" cy="2476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 = 3</a:t>
          </a:r>
          <a:endParaRPr sz="1400"/>
        </a:p>
      </xdr:txBody>
    </xdr:sp>
    <xdr:clientData fLocksWithSheet="0"/>
  </xdr:oneCellAnchor>
  <xdr:oneCellAnchor>
    <xdr:from>
      <xdr:col>14</xdr:col>
      <xdr:colOff>228600</xdr:colOff>
      <xdr:row>2</xdr:row>
      <xdr:rowOff>9525</xdr:rowOff>
    </xdr:from>
    <xdr:ext cx="876300" cy="704850"/>
    <xdr:sp>
      <xdr:nvSpPr>
        <xdr:cNvPr id="14" name="Shape 14"/>
        <xdr:cNvSpPr/>
      </xdr:nvSpPr>
      <xdr:spPr>
        <a:xfrm>
          <a:off x="4922138" y="3446625"/>
          <a:ext cx="847725" cy="666750"/>
        </a:xfrm>
        <a:prstGeom prst="ellipse">
          <a:avLst/>
        </a:prstGeom>
        <a:solidFill>
          <a:srgbClr val="FFFFFF"/>
        </a:solidFill>
        <a:ln cap="flat" cmpd="sng" w="381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b="1" sz="2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16</xdr:col>
      <xdr:colOff>219075</xdr:colOff>
      <xdr:row>4</xdr:row>
      <xdr:rowOff>-9525</xdr:rowOff>
    </xdr:from>
    <xdr:ext cx="2190750" cy="28575"/>
    <xdr:grpSp>
      <xdr:nvGrpSpPr>
        <xdr:cNvPr id="2" name="Shape 2"/>
        <xdr:cNvGrpSpPr/>
      </xdr:nvGrpSpPr>
      <xdr:grpSpPr>
        <a:xfrm>
          <a:off x="4250625" y="3775163"/>
          <a:ext cx="2190900" cy="9600"/>
          <a:chOff x="4250625" y="3775163"/>
          <a:chExt cx="2190900" cy="9600"/>
        </a:xfrm>
      </xdr:grpSpPr>
      <xdr:cxnSp>
        <xdr:nvCxnSpPr>
          <xdr:cNvPr id="19" name="Shape 19"/>
          <xdr:cNvCxnSpPr>
            <a:stCxn id="14" idx="6"/>
            <a:endCxn id="20" idx="2"/>
          </xdr:cNvCxnSpPr>
        </xdr:nvCxnSpPr>
        <xdr:spPr>
          <a:xfrm flipH="1" rot="10800000">
            <a:off x="4250625" y="3775163"/>
            <a:ext cx="2190900" cy="960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18</xdr:col>
      <xdr:colOff>152400</xdr:colOff>
      <xdr:row>2</xdr:row>
      <xdr:rowOff>19050</xdr:rowOff>
    </xdr:from>
    <xdr:ext cx="771525" cy="257175"/>
    <xdr:sp>
      <xdr:nvSpPr>
        <xdr:cNvPr id="21" name="Shape 21"/>
        <xdr:cNvSpPr txBox="1"/>
      </xdr:nvSpPr>
      <xdr:spPr>
        <a:xfrm>
          <a:off x="4960238" y="3651413"/>
          <a:ext cx="771525" cy="2571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 = 11</a:t>
          </a:r>
          <a:endParaRPr sz="1400"/>
        </a:p>
      </xdr:txBody>
    </xdr:sp>
    <xdr:clientData fLocksWithSheet="0"/>
  </xdr:oneCellAnchor>
  <xdr:oneCellAnchor>
    <xdr:from>
      <xdr:col>21</xdr:col>
      <xdr:colOff>200025</xdr:colOff>
      <xdr:row>2</xdr:row>
      <xdr:rowOff>0</xdr:rowOff>
    </xdr:from>
    <xdr:ext cx="876300" cy="704850"/>
    <xdr:sp>
      <xdr:nvSpPr>
        <xdr:cNvPr id="20" name="Shape 20"/>
        <xdr:cNvSpPr/>
      </xdr:nvSpPr>
      <xdr:spPr>
        <a:xfrm>
          <a:off x="4922138" y="3446625"/>
          <a:ext cx="847725" cy="666750"/>
        </a:xfrm>
        <a:prstGeom prst="ellipse">
          <a:avLst/>
        </a:prstGeom>
        <a:solidFill>
          <a:srgbClr val="FFFFFF"/>
        </a:solidFill>
        <a:ln cap="flat" cmpd="sng" w="381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6</a:t>
          </a:r>
          <a:endParaRPr b="1" sz="2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16</xdr:col>
      <xdr:colOff>200025</xdr:colOff>
      <xdr:row>4</xdr:row>
      <xdr:rowOff>0</xdr:rowOff>
    </xdr:from>
    <xdr:ext cx="1152525" cy="1323975"/>
    <xdr:grpSp>
      <xdr:nvGrpSpPr>
        <xdr:cNvPr id="2" name="Shape 2"/>
        <xdr:cNvGrpSpPr/>
      </xdr:nvGrpSpPr>
      <xdr:grpSpPr>
        <a:xfrm>
          <a:off x="4788788" y="3137063"/>
          <a:ext cx="1114500" cy="1285800"/>
          <a:chOff x="4788788" y="3137063"/>
          <a:chExt cx="1114500" cy="1285800"/>
        </a:xfrm>
      </xdr:grpSpPr>
      <xdr:cxnSp>
        <xdr:nvCxnSpPr>
          <xdr:cNvPr id="22" name="Shape 22"/>
          <xdr:cNvCxnSpPr>
            <a:stCxn id="14" idx="6"/>
            <a:endCxn id="23" idx="2"/>
          </xdr:cNvCxnSpPr>
        </xdr:nvCxnSpPr>
        <xdr:spPr>
          <a:xfrm>
            <a:off x="4788788" y="3137063"/>
            <a:ext cx="1114500" cy="128580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15</xdr:col>
      <xdr:colOff>304800</xdr:colOff>
      <xdr:row>7</xdr:row>
      <xdr:rowOff>76200</xdr:rowOff>
    </xdr:from>
    <xdr:ext cx="771525" cy="257175"/>
    <xdr:sp>
      <xdr:nvSpPr>
        <xdr:cNvPr id="24" name="Shape 24"/>
        <xdr:cNvSpPr txBox="1"/>
      </xdr:nvSpPr>
      <xdr:spPr>
        <a:xfrm>
          <a:off x="4960238" y="3651413"/>
          <a:ext cx="771525" cy="2571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 = 7</a:t>
          </a:r>
          <a:endParaRPr sz="1400"/>
        </a:p>
      </xdr:txBody>
    </xdr:sp>
    <xdr:clientData fLocksWithSheet="0"/>
  </xdr:oneCellAnchor>
  <xdr:oneCellAnchor>
    <xdr:from>
      <xdr:col>14</xdr:col>
      <xdr:colOff>238125</xdr:colOff>
      <xdr:row>11</xdr:row>
      <xdr:rowOff>142875</xdr:rowOff>
    </xdr:from>
    <xdr:ext cx="876300" cy="666750"/>
    <xdr:sp>
      <xdr:nvSpPr>
        <xdr:cNvPr id="17" name="Shape 17"/>
        <xdr:cNvSpPr/>
      </xdr:nvSpPr>
      <xdr:spPr>
        <a:xfrm>
          <a:off x="4922138" y="3465675"/>
          <a:ext cx="847725" cy="628650"/>
        </a:xfrm>
        <a:prstGeom prst="ellipse">
          <a:avLst/>
        </a:prstGeom>
        <a:solidFill>
          <a:srgbClr val="FFFFFF"/>
        </a:solidFill>
        <a:ln cap="flat" cmpd="sng" w="381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4</a:t>
          </a:r>
          <a:endParaRPr b="1" sz="2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16</xdr:col>
      <xdr:colOff>209550</xdr:colOff>
      <xdr:row>11</xdr:row>
      <xdr:rowOff>76200</xdr:rowOff>
    </xdr:from>
    <xdr:ext cx="1143000" cy="409575"/>
    <xdr:grpSp>
      <xdr:nvGrpSpPr>
        <xdr:cNvPr id="2" name="Shape 2"/>
        <xdr:cNvGrpSpPr/>
      </xdr:nvGrpSpPr>
      <xdr:grpSpPr>
        <a:xfrm>
          <a:off x="4793550" y="3594338"/>
          <a:ext cx="1104900" cy="371400"/>
          <a:chOff x="4793550" y="3594338"/>
          <a:chExt cx="1104900" cy="371400"/>
        </a:xfrm>
      </xdr:grpSpPr>
      <xdr:cxnSp>
        <xdr:nvCxnSpPr>
          <xdr:cNvPr id="25" name="Shape 25"/>
          <xdr:cNvCxnSpPr>
            <a:stCxn id="17" idx="6"/>
            <a:endCxn id="23" idx="2"/>
          </xdr:cNvCxnSpPr>
        </xdr:nvCxnSpPr>
        <xdr:spPr>
          <a:xfrm flipH="1" rot="10800000">
            <a:off x="4793550" y="3594338"/>
            <a:ext cx="1104900" cy="37140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17</xdr:col>
      <xdr:colOff>190500</xdr:colOff>
      <xdr:row>13</xdr:row>
      <xdr:rowOff>9525</xdr:rowOff>
    </xdr:from>
    <xdr:ext cx="723900" cy="247650"/>
    <xdr:sp>
      <xdr:nvSpPr>
        <xdr:cNvPr id="26" name="Shape 26"/>
        <xdr:cNvSpPr txBox="1"/>
      </xdr:nvSpPr>
      <xdr:spPr>
        <a:xfrm>
          <a:off x="4984050" y="3656175"/>
          <a:ext cx="723900" cy="2476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 = 4</a:t>
          </a:r>
          <a:endParaRPr sz="1400"/>
        </a:p>
      </xdr:txBody>
    </xdr:sp>
    <xdr:clientData fLocksWithSheet="0"/>
  </xdr:oneCellAnchor>
  <xdr:oneCellAnchor>
    <xdr:from>
      <xdr:col>19</xdr:col>
      <xdr:colOff>28575</xdr:colOff>
      <xdr:row>9</xdr:row>
      <xdr:rowOff>161925</xdr:rowOff>
    </xdr:from>
    <xdr:ext cx="819150" cy="657225"/>
    <xdr:sp>
      <xdr:nvSpPr>
        <xdr:cNvPr id="23" name="Shape 23"/>
        <xdr:cNvSpPr/>
      </xdr:nvSpPr>
      <xdr:spPr>
        <a:xfrm>
          <a:off x="4955475" y="3470438"/>
          <a:ext cx="781050" cy="619125"/>
        </a:xfrm>
        <a:prstGeom prst="ellipse">
          <a:avLst/>
        </a:prstGeom>
        <a:solidFill>
          <a:srgbClr val="FFFFFF"/>
        </a:solidFill>
        <a:ln cap="flat" cmpd="sng" w="381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5</a:t>
          </a:r>
          <a:endParaRPr b="1" sz="2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20</xdr:col>
      <xdr:colOff>342900</xdr:colOff>
      <xdr:row>5</xdr:row>
      <xdr:rowOff>152400</xdr:rowOff>
    </xdr:from>
    <xdr:ext cx="762000" cy="990600"/>
    <xdr:grpSp>
      <xdr:nvGrpSpPr>
        <xdr:cNvPr id="2" name="Shape 2"/>
        <xdr:cNvGrpSpPr/>
      </xdr:nvGrpSpPr>
      <xdr:grpSpPr>
        <a:xfrm>
          <a:off x="4984050" y="3303750"/>
          <a:ext cx="723900" cy="952500"/>
          <a:chOff x="4984050" y="3303750"/>
          <a:chExt cx="723900" cy="952500"/>
        </a:xfrm>
      </xdr:grpSpPr>
      <xdr:cxnSp>
        <xdr:nvCxnSpPr>
          <xdr:cNvPr id="27" name="Shape 27"/>
          <xdr:cNvCxnSpPr>
            <a:stCxn id="23" idx="6"/>
            <a:endCxn id="20" idx="4"/>
          </xdr:cNvCxnSpPr>
        </xdr:nvCxnSpPr>
        <xdr:spPr>
          <a:xfrm flipH="1" rot="10800000">
            <a:off x="4984050" y="3303750"/>
            <a:ext cx="723900" cy="95250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21</xdr:col>
      <xdr:colOff>352425</xdr:colOff>
      <xdr:row>8</xdr:row>
      <xdr:rowOff>85725</xdr:rowOff>
    </xdr:from>
    <xdr:ext cx="723900" cy="257175"/>
    <xdr:sp>
      <xdr:nvSpPr>
        <xdr:cNvPr id="28" name="Shape 28"/>
        <xdr:cNvSpPr txBox="1"/>
      </xdr:nvSpPr>
      <xdr:spPr>
        <a:xfrm>
          <a:off x="4984050" y="3651413"/>
          <a:ext cx="723900" cy="2571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 = 9</a:t>
          </a:r>
          <a:endParaRPr sz="1400"/>
        </a:p>
      </xdr:txBody>
    </xdr:sp>
    <xdr:clientData fLocksWithSheet="0"/>
  </xdr:oneCellAnchor>
  <xdr:oneCellAnchor>
    <xdr:from>
      <xdr:col>23</xdr:col>
      <xdr:colOff>190500</xdr:colOff>
      <xdr:row>4</xdr:row>
      <xdr:rowOff>-9525</xdr:rowOff>
    </xdr:from>
    <xdr:ext cx="1057275" cy="38100"/>
    <xdr:grpSp>
      <xdr:nvGrpSpPr>
        <xdr:cNvPr id="2" name="Shape 2"/>
        <xdr:cNvGrpSpPr/>
      </xdr:nvGrpSpPr>
      <xdr:grpSpPr>
        <a:xfrm>
          <a:off x="4817363" y="3780000"/>
          <a:ext cx="1057200" cy="0"/>
          <a:chOff x="4817363" y="3780000"/>
          <a:chExt cx="1057200" cy="0"/>
        </a:xfrm>
      </xdr:grpSpPr>
      <xdr:cxnSp>
        <xdr:nvCxnSpPr>
          <xdr:cNvPr id="29" name="Shape 29"/>
          <xdr:cNvCxnSpPr>
            <a:stCxn id="20" idx="6"/>
            <a:endCxn id="30" idx="2"/>
          </xdr:cNvCxnSpPr>
        </xdr:nvCxnSpPr>
        <xdr:spPr>
          <a:xfrm>
            <a:off x="4817363" y="3780000"/>
            <a:ext cx="1057200" cy="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25</xdr:col>
      <xdr:colOff>352425</xdr:colOff>
      <xdr:row>2</xdr:row>
      <xdr:rowOff>0</xdr:rowOff>
    </xdr:from>
    <xdr:ext cx="876300" cy="704850"/>
    <xdr:sp>
      <xdr:nvSpPr>
        <xdr:cNvPr id="30" name="Shape 30"/>
        <xdr:cNvSpPr/>
      </xdr:nvSpPr>
      <xdr:spPr>
        <a:xfrm>
          <a:off x="4922138" y="3446625"/>
          <a:ext cx="847725" cy="666750"/>
        </a:xfrm>
        <a:prstGeom prst="ellipse">
          <a:avLst/>
        </a:prstGeom>
        <a:solidFill>
          <a:srgbClr val="FFFFFF"/>
        </a:solidFill>
        <a:ln cap="flat" cmpd="sng" w="381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7</a:t>
          </a:r>
          <a:endParaRPr b="1" sz="2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23</xdr:col>
      <xdr:colOff>333375</xdr:colOff>
      <xdr:row>2</xdr:row>
      <xdr:rowOff>66675</xdr:rowOff>
    </xdr:from>
    <xdr:ext cx="723900" cy="257175"/>
    <xdr:sp>
      <xdr:nvSpPr>
        <xdr:cNvPr id="31" name="Shape 31"/>
        <xdr:cNvSpPr txBox="1"/>
      </xdr:nvSpPr>
      <xdr:spPr>
        <a:xfrm>
          <a:off x="4984050" y="3651413"/>
          <a:ext cx="723900" cy="2571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 = 2</a:t>
          </a:r>
          <a:endParaRPr sz="1400"/>
        </a:p>
      </xdr:txBody>
    </xdr:sp>
    <xdr:clientData fLocksWithSheet="0"/>
  </xdr:oneCellAnchor>
  <xdr:oneCellAnchor>
    <xdr:from>
      <xdr:col>9</xdr:col>
      <xdr:colOff>371475</xdr:colOff>
      <xdr:row>25</xdr:row>
      <xdr:rowOff>171450</xdr:rowOff>
    </xdr:from>
    <xdr:ext cx="523875" cy="38100"/>
    <xdr:grpSp>
      <xdr:nvGrpSpPr>
        <xdr:cNvPr id="2" name="Shape 2"/>
        <xdr:cNvGrpSpPr/>
      </xdr:nvGrpSpPr>
      <xdr:grpSpPr>
        <a:xfrm>
          <a:off x="5084063" y="3780000"/>
          <a:ext cx="523875" cy="0"/>
          <a:chOff x="5084063" y="3780000"/>
          <a:chExt cx="523875" cy="0"/>
        </a:xfrm>
      </xdr:grpSpPr>
      <xdr:cxnSp>
        <xdr:nvCxnSpPr>
          <xdr:cNvPr id="32" name="Shape 32"/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13</xdr:col>
      <xdr:colOff>342900</xdr:colOff>
      <xdr:row>22</xdr:row>
      <xdr:rowOff>171450</xdr:rowOff>
    </xdr:from>
    <xdr:ext cx="552450" cy="542925"/>
    <xdr:grpSp>
      <xdr:nvGrpSpPr>
        <xdr:cNvPr id="2" name="Shape 2"/>
        <xdr:cNvGrpSpPr/>
      </xdr:nvGrpSpPr>
      <xdr:grpSpPr>
        <a:xfrm>
          <a:off x="5084063" y="3522825"/>
          <a:ext cx="523875" cy="514350"/>
          <a:chOff x="5084063" y="3522825"/>
          <a:chExt cx="523875" cy="514350"/>
        </a:xfrm>
      </xdr:grpSpPr>
      <xdr:cxnSp>
        <xdr:nvCxnSpPr>
          <xdr:cNvPr id="33" name="Shape 33"/>
          <xdr:cNvCxnSpPr/>
        </xdr:nvCxnSpPr>
        <xdr:spPr>
          <a:xfrm flipH="1" rot="10800000">
            <a:off x="5084063" y="3522825"/>
            <a:ext cx="523875" cy="51435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13</xdr:col>
      <xdr:colOff>342900</xdr:colOff>
      <xdr:row>26</xdr:row>
      <xdr:rowOff>-9525</xdr:rowOff>
    </xdr:from>
    <xdr:ext cx="542925" cy="571500"/>
    <xdr:grpSp>
      <xdr:nvGrpSpPr>
        <xdr:cNvPr id="2" name="Shape 2"/>
        <xdr:cNvGrpSpPr/>
      </xdr:nvGrpSpPr>
      <xdr:grpSpPr>
        <a:xfrm>
          <a:off x="5088825" y="3508538"/>
          <a:ext cx="514350" cy="542925"/>
          <a:chOff x="5088825" y="3508538"/>
          <a:chExt cx="514350" cy="542925"/>
        </a:xfrm>
      </xdr:grpSpPr>
      <xdr:cxnSp>
        <xdr:nvCxnSpPr>
          <xdr:cNvPr id="34" name="Shape 34"/>
          <xdr:cNvCxnSpPr/>
        </xdr:nvCxnSpPr>
        <xdr:spPr>
          <a:xfrm>
            <a:off x="5088825" y="3508538"/>
            <a:ext cx="514350" cy="542925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17</xdr:col>
      <xdr:colOff>400050</xdr:colOff>
      <xdr:row>22</xdr:row>
      <xdr:rowOff>123825</xdr:rowOff>
    </xdr:from>
    <xdr:ext cx="447675" cy="390525"/>
    <xdr:grpSp>
      <xdr:nvGrpSpPr>
        <xdr:cNvPr id="2" name="Shape 2" title="Bản vẽ"/>
        <xdr:cNvGrpSpPr/>
      </xdr:nvGrpSpPr>
      <xdr:grpSpPr>
        <a:xfrm>
          <a:off x="5131688" y="3599025"/>
          <a:ext cx="428625" cy="361950"/>
          <a:chOff x="5131688" y="3599025"/>
          <a:chExt cx="428625" cy="361950"/>
        </a:xfrm>
      </xdr:grpSpPr>
      <xdr:cxnSp>
        <xdr:nvCxnSpPr>
          <xdr:cNvPr id="35" name="Shape 35"/>
          <xdr:cNvCxnSpPr/>
        </xdr:nvCxnSpPr>
        <xdr:spPr>
          <a:xfrm>
            <a:off x="5131688" y="3599025"/>
            <a:ext cx="428625" cy="36195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17</xdr:col>
      <xdr:colOff>352425</xdr:colOff>
      <xdr:row>21</xdr:row>
      <xdr:rowOff>-9525</xdr:rowOff>
    </xdr:from>
    <xdr:ext cx="542925" cy="371475"/>
    <xdr:grpSp>
      <xdr:nvGrpSpPr>
        <xdr:cNvPr id="2" name="Shape 2"/>
        <xdr:cNvGrpSpPr/>
      </xdr:nvGrpSpPr>
      <xdr:grpSpPr>
        <a:xfrm>
          <a:off x="5088825" y="3603788"/>
          <a:ext cx="514350" cy="352425"/>
          <a:chOff x="5088825" y="3603788"/>
          <a:chExt cx="514350" cy="352425"/>
        </a:xfrm>
      </xdr:grpSpPr>
      <xdr:cxnSp>
        <xdr:nvCxnSpPr>
          <xdr:cNvPr id="36" name="Shape 36"/>
          <xdr:cNvCxnSpPr/>
        </xdr:nvCxnSpPr>
        <xdr:spPr>
          <a:xfrm flipH="1" rot="10800000">
            <a:off x="5088825" y="3603788"/>
            <a:ext cx="514350" cy="352425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17</xdr:col>
      <xdr:colOff>352425</xdr:colOff>
      <xdr:row>28</xdr:row>
      <xdr:rowOff>171450</xdr:rowOff>
    </xdr:from>
    <xdr:ext cx="523875" cy="38100"/>
    <xdr:grpSp>
      <xdr:nvGrpSpPr>
        <xdr:cNvPr id="2" name="Shape 2"/>
        <xdr:cNvGrpSpPr/>
      </xdr:nvGrpSpPr>
      <xdr:grpSpPr>
        <a:xfrm>
          <a:off x="5084063" y="3780000"/>
          <a:ext cx="523875" cy="0"/>
          <a:chOff x="5084063" y="3780000"/>
          <a:chExt cx="523875" cy="0"/>
        </a:xfrm>
      </xdr:grpSpPr>
      <xdr:cxnSp>
        <xdr:nvCxnSpPr>
          <xdr:cNvPr id="37" name="Shape 37"/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21</xdr:col>
      <xdr:colOff>419100</xdr:colOff>
      <xdr:row>26</xdr:row>
      <xdr:rowOff>180975</xdr:rowOff>
    </xdr:from>
    <xdr:ext cx="390525" cy="371475"/>
    <xdr:grpSp>
      <xdr:nvGrpSpPr>
        <xdr:cNvPr id="2" name="Shape 2" title="Bản vẽ"/>
        <xdr:cNvGrpSpPr/>
      </xdr:nvGrpSpPr>
      <xdr:grpSpPr>
        <a:xfrm>
          <a:off x="5160263" y="3608550"/>
          <a:ext cx="371475" cy="342900"/>
          <a:chOff x="5160263" y="3608550"/>
          <a:chExt cx="371475" cy="342900"/>
        </a:xfrm>
      </xdr:grpSpPr>
      <xdr:cxnSp>
        <xdr:nvCxnSpPr>
          <xdr:cNvPr id="38" name="Shape 38"/>
          <xdr:cNvCxnSpPr/>
        </xdr:nvCxnSpPr>
        <xdr:spPr>
          <a:xfrm flipH="1" rot="10800000">
            <a:off x="5160263" y="3608550"/>
            <a:ext cx="371475" cy="342900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21</xdr:col>
      <xdr:colOff>390525</xdr:colOff>
      <xdr:row>24</xdr:row>
      <xdr:rowOff>200025</xdr:rowOff>
    </xdr:from>
    <xdr:ext cx="457200" cy="371475"/>
    <xdr:grpSp>
      <xdr:nvGrpSpPr>
        <xdr:cNvPr id="2" name="Shape 2" title="Bản vẽ"/>
        <xdr:cNvGrpSpPr/>
      </xdr:nvGrpSpPr>
      <xdr:grpSpPr>
        <a:xfrm>
          <a:off x="5126925" y="3608550"/>
          <a:ext cx="438150" cy="342900"/>
          <a:chOff x="5126925" y="3608550"/>
          <a:chExt cx="438150" cy="342900"/>
        </a:xfrm>
      </xdr:grpSpPr>
      <xdr:cxnSp>
        <xdr:nvCxnSpPr>
          <xdr:cNvPr id="39" name="Shape 39"/>
          <xdr:cNvCxnSpPr/>
        </xdr:nvCxnSpPr>
        <xdr:spPr>
          <a:xfrm>
            <a:off x="5126925" y="3608550"/>
            <a:ext cx="438150" cy="34290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22</xdr:col>
      <xdr:colOff>28575</xdr:colOff>
      <xdr:row>21</xdr:row>
      <xdr:rowOff>76200</xdr:rowOff>
    </xdr:from>
    <xdr:ext cx="2209800" cy="876300"/>
    <xdr:grpSp>
      <xdr:nvGrpSpPr>
        <xdr:cNvPr id="2" name="Shape 2" title="Bản vẽ"/>
        <xdr:cNvGrpSpPr/>
      </xdr:nvGrpSpPr>
      <xdr:grpSpPr>
        <a:xfrm>
          <a:off x="4250625" y="3356138"/>
          <a:ext cx="2190750" cy="847725"/>
          <a:chOff x="4250625" y="3356138"/>
          <a:chExt cx="2190750" cy="847725"/>
        </a:xfrm>
      </xdr:grpSpPr>
      <xdr:cxnSp>
        <xdr:nvCxnSpPr>
          <xdr:cNvPr id="40" name="Shape 40"/>
          <xdr:cNvCxnSpPr/>
        </xdr:nvCxnSpPr>
        <xdr:spPr>
          <a:xfrm>
            <a:off x="4250625" y="3356138"/>
            <a:ext cx="2190750" cy="847725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25</xdr:col>
      <xdr:colOff>352425</xdr:colOff>
      <xdr:row>25</xdr:row>
      <xdr:rowOff>171450</xdr:rowOff>
    </xdr:from>
    <xdr:ext cx="552450" cy="200025"/>
    <xdr:grpSp>
      <xdr:nvGrpSpPr>
        <xdr:cNvPr id="2" name="Shape 2"/>
        <xdr:cNvGrpSpPr/>
      </xdr:nvGrpSpPr>
      <xdr:grpSpPr>
        <a:xfrm>
          <a:off x="5084063" y="3694275"/>
          <a:ext cx="523875" cy="171450"/>
          <a:chOff x="5084063" y="3694275"/>
          <a:chExt cx="523875" cy="171450"/>
        </a:xfrm>
      </xdr:grpSpPr>
      <xdr:cxnSp>
        <xdr:nvCxnSpPr>
          <xdr:cNvPr id="41" name="Shape 41"/>
          <xdr:cNvCxnSpPr/>
        </xdr:nvCxnSpPr>
        <xdr:spPr>
          <a:xfrm flipH="1" rot="10800000">
            <a:off x="5084063" y="3694275"/>
            <a:ext cx="523875" cy="17145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29</xdr:col>
      <xdr:colOff>400050</xdr:colOff>
      <xdr:row>25</xdr:row>
      <xdr:rowOff>142875</xdr:rowOff>
    </xdr:from>
    <xdr:ext cx="447675" cy="38100"/>
    <xdr:grpSp>
      <xdr:nvGrpSpPr>
        <xdr:cNvPr id="2" name="Shape 2" title="Bản vẽ"/>
        <xdr:cNvGrpSpPr/>
      </xdr:nvGrpSpPr>
      <xdr:grpSpPr>
        <a:xfrm>
          <a:off x="5122163" y="3780000"/>
          <a:ext cx="447675" cy="0"/>
          <a:chOff x="5122163" y="3780000"/>
          <a:chExt cx="447675" cy="0"/>
        </a:xfrm>
      </xdr:grpSpPr>
      <xdr:cxnSp>
        <xdr:nvCxnSpPr>
          <xdr:cNvPr id="42" name="Shape 42"/>
          <xdr:cNvCxnSpPr/>
        </xdr:nvCxnSpPr>
        <xdr:spPr>
          <a:xfrm>
            <a:off x="5122163" y="3780000"/>
            <a:ext cx="447675" cy="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10</xdr:col>
      <xdr:colOff>361950</xdr:colOff>
      <xdr:row>36</xdr:row>
      <xdr:rowOff>85725</xdr:rowOff>
    </xdr:from>
    <xdr:ext cx="133350" cy="219075"/>
    <xdr:grpSp>
      <xdr:nvGrpSpPr>
        <xdr:cNvPr id="2" name="Shape 2"/>
        <xdr:cNvGrpSpPr/>
      </xdr:nvGrpSpPr>
      <xdr:grpSpPr>
        <a:xfrm>
          <a:off x="5241225" y="3718088"/>
          <a:ext cx="209550" cy="123825"/>
          <a:chOff x="5241225" y="3718088"/>
          <a:chExt cx="209550" cy="123825"/>
        </a:xfrm>
      </xdr:grpSpPr>
      <xdr:cxnSp>
        <xdr:nvCxnSpPr>
          <xdr:cNvPr id="43" name="Shape 43"/>
          <xdr:cNvCxnSpPr/>
        </xdr:nvCxnSpPr>
        <xdr:spPr>
          <a:xfrm flipH="1" rot="-5400000">
            <a:off x="5241225" y="3718088"/>
            <a:ext cx="209550" cy="123825"/>
          </a:xfrm>
          <a:prstGeom prst="bentConnector3">
            <a:avLst>
              <a:gd fmla="val 1" name="adj1"/>
            </a:avLst>
          </a:prstGeom>
          <a:noFill/>
          <a:ln cap="flat" cmpd="sng" w="952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10</xdr:col>
      <xdr:colOff>361950</xdr:colOff>
      <xdr:row>36</xdr:row>
      <xdr:rowOff>85725</xdr:rowOff>
    </xdr:from>
    <xdr:ext cx="114300" cy="400050"/>
    <xdr:grpSp>
      <xdr:nvGrpSpPr>
        <xdr:cNvPr id="2" name="Shape 2"/>
        <xdr:cNvGrpSpPr/>
      </xdr:nvGrpSpPr>
      <xdr:grpSpPr>
        <a:xfrm>
          <a:off x="5145975" y="3727613"/>
          <a:ext cx="400050" cy="104775"/>
          <a:chOff x="5145975" y="3727613"/>
          <a:chExt cx="400050" cy="104775"/>
        </a:xfrm>
      </xdr:grpSpPr>
      <xdr:cxnSp>
        <xdr:nvCxnSpPr>
          <xdr:cNvPr id="44" name="Shape 44"/>
          <xdr:cNvCxnSpPr/>
        </xdr:nvCxnSpPr>
        <xdr:spPr>
          <a:xfrm flipH="1" rot="-5400000">
            <a:off x="5145975" y="3727613"/>
            <a:ext cx="400050" cy="104775"/>
          </a:xfrm>
          <a:prstGeom prst="bentConnector3">
            <a:avLst>
              <a:gd fmla="val 0" name="adj1"/>
            </a:avLst>
          </a:prstGeom>
          <a:noFill/>
          <a:ln cap="flat" cmpd="sng" w="952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14</xdr:col>
      <xdr:colOff>28575</xdr:colOff>
      <xdr:row>38</xdr:row>
      <xdr:rowOff>19050</xdr:rowOff>
    </xdr:from>
    <xdr:ext cx="66675" cy="552450"/>
    <xdr:grpSp>
      <xdr:nvGrpSpPr>
        <xdr:cNvPr id="2" name="Shape 2" title="Bản vẽ"/>
        <xdr:cNvGrpSpPr/>
      </xdr:nvGrpSpPr>
      <xdr:grpSpPr>
        <a:xfrm>
          <a:off x="5074538" y="3751425"/>
          <a:ext cx="542925" cy="57150"/>
          <a:chOff x="5074538" y="3751425"/>
          <a:chExt cx="542925" cy="57150"/>
        </a:xfrm>
      </xdr:grpSpPr>
      <xdr:cxnSp>
        <xdr:nvCxnSpPr>
          <xdr:cNvPr id="45" name="Shape 45"/>
          <xdr:cNvCxnSpPr/>
        </xdr:nvCxnSpPr>
        <xdr:spPr>
          <a:xfrm flipH="1" rot="-5400000">
            <a:off x="5074538" y="3751425"/>
            <a:ext cx="542925" cy="57150"/>
          </a:xfrm>
          <a:prstGeom prst="bentConnector3">
            <a:avLst>
              <a:gd fmla="val 793" name="adj1"/>
            </a:avLst>
          </a:prstGeom>
          <a:noFill/>
          <a:ln cap="flat" cmpd="sng" w="952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16</xdr:col>
      <xdr:colOff>0</xdr:colOff>
      <xdr:row>37</xdr:row>
      <xdr:rowOff>66675</xdr:rowOff>
    </xdr:from>
    <xdr:ext cx="47625" cy="381000"/>
    <xdr:grpSp>
      <xdr:nvGrpSpPr>
        <xdr:cNvPr id="2" name="Shape 2"/>
        <xdr:cNvGrpSpPr/>
      </xdr:nvGrpSpPr>
      <xdr:grpSpPr>
        <a:xfrm>
          <a:off x="5155500" y="3756188"/>
          <a:ext cx="381000" cy="47625"/>
          <a:chOff x="5155500" y="3756188"/>
          <a:chExt cx="381000" cy="47625"/>
        </a:xfrm>
      </xdr:grpSpPr>
      <xdr:cxnSp>
        <xdr:nvCxnSpPr>
          <xdr:cNvPr id="46" name="Shape 46"/>
          <xdr:cNvCxnSpPr/>
        </xdr:nvCxnSpPr>
        <xdr:spPr>
          <a:xfrm flipH="1" rot="-5400000">
            <a:off x="5155500" y="3756188"/>
            <a:ext cx="381000" cy="47625"/>
          </a:xfrm>
          <a:prstGeom prst="bentConnector3">
            <a:avLst>
              <a:gd fmla="val 0" name="adj1"/>
            </a:avLst>
          </a:prstGeom>
          <a:noFill/>
          <a:ln cap="flat" cmpd="sng" w="952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16</xdr:col>
      <xdr:colOff>0</xdr:colOff>
      <xdr:row>37</xdr:row>
      <xdr:rowOff>66675</xdr:rowOff>
    </xdr:from>
    <xdr:ext cx="66675" cy="571500"/>
    <xdr:grpSp>
      <xdr:nvGrpSpPr>
        <xdr:cNvPr id="2" name="Shape 2"/>
        <xdr:cNvGrpSpPr/>
      </xdr:nvGrpSpPr>
      <xdr:grpSpPr>
        <a:xfrm>
          <a:off x="5065013" y="3751425"/>
          <a:ext cx="561975" cy="57150"/>
          <a:chOff x="5065013" y="3751425"/>
          <a:chExt cx="561975" cy="57150"/>
        </a:xfrm>
      </xdr:grpSpPr>
      <xdr:cxnSp>
        <xdr:nvCxnSpPr>
          <xdr:cNvPr id="47" name="Shape 47"/>
          <xdr:cNvCxnSpPr/>
        </xdr:nvCxnSpPr>
        <xdr:spPr>
          <a:xfrm flipH="1" rot="-5400000">
            <a:off x="5065013" y="3751425"/>
            <a:ext cx="561975" cy="57150"/>
          </a:xfrm>
          <a:prstGeom prst="bentConnector3">
            <a:avLst>
              <a:gd fmla="val 769" name="adj1"/>
            </a:avLst>
          </a:prstGeom>
          <a:noFill/>
          <a:ln cap="flat" cmpd="sng" w="952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22</xdr:col>
      <xdr:colOff>371475</xdr:colOff>
      <xdr:row>40</xdr:row>
      <xdr:rowOff>76200</xdr:rowOff>
    </xdr:from>
    <xdr:ext cx="114300" cy="400050"/>
    <xdr:grpSp>
      <xdr:nvGrpSpPr>
        <xdr:cNvPr id="2" name="Shape 2"/>
        <xdr:cNvGrpSpPr/>
      </xdr:nvGrpSpPr>
      <xdr:grpSpPr>
        <a:xfrm>
          <a:off x="5145975" y="3727613"/>
          <a:ext cx="400050" cy="104775"/>
          <a:chOff x="5145975" y="3727613"/>
          <a:chExt cx="400050" cy="104775"/>
        </a:xfrm>
      </xdr:grpSpPr>
      <xdr:cxnSp>
        <xdr:nvCxnSpPr>
          <xdr:cNvPr id="48" name="Shape 48"/>
          <xdr:cNvCxnSpPr/>
        </xdr:nvCxnSpPr>
        <xdr:spPr>
          <a:xfrm flipH="1" rot="-5400000">
            <a:off x="5145975" y="3727613"/>
            <a:ext cx="400050" cy="104775"/>
          </a:xfrm>
          <a:prstGeom prst="bentConnector3">
            <a:avLst>
              <a:gd fmla="val 0" name="adj1"/>
            </a:avLst>
          </a:prstGeom>
          <a:noFill/>
          <a:ln cap="flat" cmpd="sng" w="952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32</xdr:col>
      <xdr:colOff>0</xdr:colOff>
      <xdr:row>42</xdr:row>
      <xdr:rowOff>85725</xdr:rowOff>
    </xdr:from>
    <xdr:ext cx="38100" cy="238125"/>
    <xdr:grpSp>
      <xdr:nvGrpSpPr>
        <xdr:cNvPr id="2" name="Shape 2"/>
        <xdr:cNvGrpSpPr/>
      </xdr:nvGrpSpPr>
      <xdr:grpSpPr>
        <a:xfrm>
          <a:off x="5226938" y="3760950"/>
          <a:ext cx="238125" cy="38100"/>
          <a:chOff x="5226938" y="3760950"/>
          <a:chExt cx="238125" cy="38100"/>
        </a:xfrm>
      </xdr:grpSpPr>
      <xdr:cxnSp>
        <xdr:nvCxnSpPr>
          <xdr:cNvPr id="49" name="Shape 49"/>
          <xdr:cNvCxnSpPr/>
        </xdr:nvCxnSpPr>
        <xdr:spPr>
          <a:xfrm flipH="1" rot="-5400000">
            <a:off x="5226938" y="3760950"/>
            <a:ext cx="238125" cy="38100"/>
          </a:xfrm>
          <a:prstGeom prst="bentConnector3">
            <a:avLst>
              <a:gd fmla="val -1851" name="adj1"/>
            </a:avLst>
          </a:prstGeom>
          <a:noFill/>
          <a:ln cap="flat" cmpd="sng" w="952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9</xdr:col>
      <xdr:colOff>371475</xdr:colOff>
      <xdr:row>54</xdr:row>
      <xdr:rowOff>171450</xdr:rowOff>
    </xdr:from>
    <xdr:ext cx="523875" cy="38100"/>
    <xdr:grpSp>
      <xdr:nvGrpSpPr>
        <xdr:cNvPr id="2" name="Shape 2"/>
        <xdr:cNvGrpSpPr/>
      </xdr:nvGrpSpPr>
      <xdr:grpSpPr>
        <a:xfrm>
          <a:off x="5084063" y="3780000"/>
          <a:ext cx="523875" cy="0"/>
          <a:chOff x="5084063" y="3780000"/>
          <a:chExt cx="523875" cy="0"/>
        </a:xfrm>
      </xdr:grpSpPr>
      <xdr:cxnSp>
        <xdr:nvCxnSpPr>
          <xdr:cNvPr id="32" name="Shape 32"/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13</xdr:col>
      <xdr:colOff>342900</xdr:colOff>
      <xdr:row>51</xdr:row>
      <xdr:rowOff>171450</xdr:rowOff>
    </xdr:from>
    <xdr:ext cx="552450" cy="542925"/>
    <xdr:grpSp>
      <xdr:nvGrpSpPr>
        <xdr:cNvPr id="2" name="Shape 2"/>
        <xdr:cNvGrpSpPr/>
      </xdr:nvGrpSpPr>
      <xdr:grpSpPr>
        <a:xfrm>
          <a:off x="5084063" y="3522825"/>
          <a:ext cx="523875" cy="514350"/>
          <a:chOff x="5084063" y="3522825"/>
          <a:chExt cx="523875" cy="514350"/>
        </a:xfrm>
      </xdr:grpSpPr>
      <xdr:cxnSp>
        <xdr:nvCxnSpPr>
          <xdr:cNvPr id="33" name="Shape 33"/>
          <xdr:cNvCxnSpPr/>
        </xdr:nvCxnSpPr>
        <xdr:spPr>
          <a:xfrm flipH="1" rot="10800000">
            <a:off x="5084063" y="3522825"/>
            <a:ext cx="523875" cy="51435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13</xdr:col>
      <xdr:colOff>342900</xdr:colOff>
      <xdr:row>55</xdr:row>
      <xdr:rowOff>-9525</xdr:rowOff>
    </xdr:from>
    <xdr:ext cx="542925" cy="571500"/>
    <xdr:grpSp>
      <xdr:nvGrpSpPr>
        <xdr:cNvPr id="2" name="Shape 2"/>
        <xdr:cNvGrpSpPr/>
      </xdr:nvGrpSpPr>
      <xdr:grpSpPr>
        <a:xfrm>
          <a:off x="5088825" y="3508538"/>
          <a:ext cx="514350" cy="542925"/>
          <a:chOff x="5088825" y="3508538"/>
          <a:chExt cx="514350" cy="542925"/>
        </a:xfrm>
      </xdr:grpSpPr>
      <xdr:cxnSp>
        <xdr:nvCxnSpPr>
          <xdr:cNvPr id="50" name="Shape 50"/>
          <xdr:cNvCxnSpPr/>
        </xdr:nvCxnSpPr>
        <xdr:spPr>
          <a:xfrm>
            <a:off x="5088825" y="3508538"/>
            <a:ext cx="514350" cy="542925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17</xdr:col>
      <xdr:colOff>400050</xdr:colOff>
      <xdr:row>51</xdr:row>
      <xdr:rowOff>171450</xdr:rowOff>
    </xdr:from>
    <xdr:ext cx="447675" cy="390525"/>
    <xdr:grpSp>
      <xdr:nvGrpSpPr>
        <xdr:cNvPr id="2" name="Shape 2" title="Bản vẽ"/>
        <xdr:cNvGrpSpPr/>
      </xdr:nvGrpSpPr>
      <xdr:grpSpPr>
        <a:xfrm>
          <a:off x="5131688" y="3599025"/>
          <a:ext cx="428625" cy="361950"/>
          <a:chOff x="5131688" y="3599025"/>
          <a:chExt cx="428625" cy="361950"/>
        </a:xfrm>
      </xdr:grpSpPr>
      <xdr:cxnSp>
        <xdr:nvCxnSpPr>
          <xdr:cNvPr id="35" name="Shape 35"/>
          <xdr:cNvCxnSpPr/>
        </xdr:nvCxnSpPr>
        <xdr:spPr>
          <a:xfrm>
            <a:off x="5131688" y="3599025"/>
            <a:ext cx="428625" cy="36195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17</xdr:col>
      <xdr:colOff>352425</xdr:colOff>
      <xdr:row>50</xdr:row>
      <xdr:rowOff>-9525</xdr:rowOff>
    </xdr:from>
    <xdr:ext cx="542925" cy="371475"/>
    <xdr:grpSp>
      <xdr:nvGrpSpPr>
        <xdr:cNvPr id="2" name="Shape 2"/>
        <xdr:cNvGrpSpPr/>
      </xdr:nvGrpSpPr>
      <xdr:grpSpPr>
        <a:xfrm>
          <a:off x="5088825" y="3603788"/>
          <a:ext cx="514350" cy="352425"/>
          <a:chOff x="5088825" y="3603788"/>
          <a:chExt cx="514350" cy="352425"/>
        </a:xfrm>
      </xdr:grpSpPr>
      <xdr:cxnSp>
        <xdr:nvCxnSpPr>
          <xdr:cNvPr id="51" name="Shape 51"/>
          <xdr:cNvCxnSpPr/>
        </xdr:nvCxnSpPr>
        <xdr:spPr>
          <a:xfrm flipH="1" rot="10800000">
            <a:off x="5088825" y="3603788"/>
            <a:ext cx="514350" cy="352425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17</xdr:col>
      <xdr:colOff>352425</xdr:colOff>
      <xdr:row>57</xdr:row>
      <xdr:rowOff>171450</xdr:rowOff>
    </xdr:from>
    <xdr:ext cx="523875" cy="38100"/>
    <xdr:grpSp>
      <xdr:nvGrpSpPr>
        <xdr:cNvPr id="2" name="Shape 2"/>
        <xdr:cNvGrpSpPr/>
      </xdr:nvGrpSpPr>
      <xdr:grpSpPr>
        <a:xfrm>
          <a:off x="5084063" y="3780000"/>
          <a:ext cx="523875" cy="0"/>
          <a:chOff x="5084063" y="3780000"/>
          <a:chExt cx="523875" cy="0"/>
        </a:xfrm>
      </xdr:grpSpPr>
      <xdr:cxnSp>
        <xdr:nvCxnSpPr>
          <xdr:cNvPr id="32" name="Shape 32"/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22</xdr:col>
      <xdr:colOff>-9525</xdr:colOff>
      <xdr:row>56</xdr:row>
      <xdr:rowOff>-9525</xdr:rowOff>
    </xdr:from>
    <xdr:ext cx="390525" cy="371475"/>
    <xdr:grpSp>
      <xdr:nvGrpSpPr>
        <xdr:cNvPr id="2" name="Shape 2"/>
        <xdr:cNvGrpSpPr/>
      </xdr:nvGrpSpPr>
      <xdr:grpSpPr>
        <a:xfrm>
          <a:off x="5160263" y="3608550"/>
          <a:ext cx="371475" cy="342900"/>
          <a:chOff x="5160263" y="3608550"/>
          <a:chExt cx="371475" cy="342900"/>
        </a:xfrm>
      </xdr:grpSpPr>
      <xdr:cxnSp>
        <xdr:nvCxnSpPr>
          <xdr:cNvPr id="52" name="Shape 52"/>
          <xdr:cNvCxnSpPr/>
        </xdr:nvCxnSpPr>
        <xdr:spPr>
          <a:xfrm flipH="1" rot="10800000">
            <a:off x="5160263" y="3608550"/>
            <a:ext cx="371475" cy="34290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22</xdr:col>
      <xdr:colOff>-9525</xdr:colOff>
      <xdr:row>53</xdr:row>
      <xdr:rowOff>171450</xdr:rowOff>
    </xdr:from>
    <xdr:ext cx="457200" cy="371475"/>
    <xdr:grpSp>
      <xdr:nvGrpSpPr>
        <xdr:cNvPr id="2" name="Shape 2"/>
        <xdr:cNvGrpSpPr/>
      </xdr:nvGrpSpPr>
      <xdr:grpSpPr>
        <a:xfrm>
          <a:off x="5126925" y="3608550"/>
          <a:ext cx="438150" cy="342900"/>
          <a:chOff x="5126925" y="3608550"/>
          <a:chExt cx="438150" cy="342900"/>
        </a:xfrm>
      </xdr:grpSpPr>
      <xdr:cxnSp>
        <xdr:nvCxnSpPr>
          <xdr:cNvPr id="39" name="Shape 39"/>
          <xdr:cNvCxnSpPr/>
        </xdr:nvCxnSpPr>
        <xdr:spPr>
          <a:xfrm>
            <a:off x="5126925" y="3608550"/>
            <a:ext cx="438150" cy="34290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21</xdr:col>
      <xdr:colOff>47625</xdr:colOff>
      <xdr:row>51</xdr:row>
      <xdr:rowOff>47625</xdr:rowOff>
    </xdr:from>
    <xdr:ext cx="2209800" cy="876300"/>
    <xdr:grpSp>
      <xdr:nvGrpSpPr>
        <xdr:cNvPr id="2" name="Shape 2" title="Bản vẽ"/>
        <xdr:cNvGrpSpPr/>
      </xdr:nvGrpSpPr>
      <xdr:grpSpPr>
        <a:xfrm>
          <a:off x="4250625" y="3356138"/>
          <a:ext cx="2190750" cy="847725"/>
          <a:chOff x="4250625" y="3356138"/>
          <a:chExt cx="2190750" cy="847725"/>
        </a:xfrm>
      </xdr:grpSpPr>
      <xdr:cxnSp>
        <xdr:nvCxnSpPr>
          <xdr:cNvPr id="53" name="Shape 53"/>
          <xdr:cNvCxnSpPr/>
        </xdr:nvCxnSpPr>
        <xdr:spPr>
          <a:xfrm>
            <a:off x="4250625" y="3356138"/>
            <a:ext cx="2190750" cy="847725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25</xdr:col>
      <xdr:colOff>352425</xdr:colOff>
      <xdr:row>54</xdr:row>
      <xdr:rowOff>171450</xdr:rowOff>
    </xdr:from>
    <xdr:ext cx="552450" cy="200025"/>
    <xdr:grpSp>
      <xdr:nvGrpSpPr>
        <xdr:cNvPr id="2" name="Shape 2"/>
        <xdr:cNvGrpSpPr/>
      </xdr:nvGrpSpPr>
      <xdr:grpSpPr>
        <a:xfrm>
          <a:off x="5084063" y="3694275"/>
          <a:ext cx="523875" cy="171450"/>
          <a:chOff x="5084063" y="3694275"/>
          <a:chExt cx="523875" cy="171450"/>
        </a:xfrm>
      </xdr:grpSpPr>
      <xdr:cxnSp>
        <xdr:nvCxnSpPr>
          <xdr:cNvPr id="41" name="Shape 41"/>
          <xdr:cNvCxnSpPr/>
        </xdr:nvCxnSpPr>
        <xdr:spPr>
          <a:xfrm flipH="1" rot="10800000">
            <a:off x="5084063" y="3694275"/>
            <a:ext cx="523875" cy="17145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30</xdr:col>
      <xdr:colOff>0</xdr:colOff>
      <xdr:row>54</xdr:row>
      <xdr:rowOff>171450</xdr:rowOff>
    </xdr:from>
    <xdr:ext cx="447675" cy="38100"/>
    <xdr:grpSp>
      <xdr:nvGrpSpPr>
        <xdr:cNvPr id="2" name="Shape 2"/>
        <xdr:cNvGrpSpPr/>
      </xdr:nvGrpSpPr>
      <xdr:grpSpPr>
        <a:xfrm>
          <a:off x="5122163" y="3780000"/>
          <a:ext cx="447675" cy="0"/>
          <a:chOff x="5122163" y="3780000"/>
          <a:chExt cx="447675" cy="0"/>
        </a:xfrm>
      </xdr:grpSpPr>
      <xdr:cxnSp>
        <xdr:nvCxnSpPr>
          <xdr:cNvPr id="42" name="Shape 42"/>
          <xdr:cNvCxnSpPr/>
        </xdr:nvCxnSpPr>
        <xdr:spPr>
          <a:xfrm>
            <a:off x="5122163" y="3780000"/>
            <a:ext cx="447675" cy="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</xdr:colOff>
      <xdr:row>7</xdr:row>
      <xdr:rowOff>95250</xdr:rowOff>
    </xdr:from>
    <xdr:ext cx="838200" cy="685800"/>
    <xdr:sp>
      <xdr:nvSpPr>
        <xdr:cNvPr id="54" name="Shape 54"/>
        <xdr:cNvSpPr/>
      </xdr:nvSpPr>
      <xdr:spPr>
        <a:xfrm>
          <a:off x="4945950" y="3451388"/>
          <a:ext cx="800100" cy="657225"/>
        </a:xfrm>
        <a:prstGeom prst="ellipse">
          <a:avLst/>
        </a:prstGeom>
        <a:solidFill>
          <a:srgbClr val="FFFFFF"/>
        </a:solidFill>
        <a:ln cap="flat" cmpd="sng" w="381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b="1" sz="2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38100</xdr:colOff>
      <xdr:row>9</xdr:row>
      <xdr:rowOff>76200</xdr:rowOff>
    </xdr:from>
    <xdr:ext cx="714375" cy="38100"/>
    <xdr:grpSp>
      <xdr:nvGrpSpPr>
        <xdr:cNvPr id="2" name="Shape 2"/>
        <xdr:cNvGrpSpPr/>
      </xdr:nvGrpSpPr>
      <xdr:grpSpPr>
        <a:xfrm>
          <a:off x="4988813" y="3780000"/>
          <a:ext cx="714300" cy="0"/>
          <a:chOff x="4988813" y="3780000"/>
          <a:chExt cx="714300" cy="0"/>
        </a:xfrm>
      </xdr:grpSpPr>
      <xdr:cxnSp>
        <xdr:nvCxnSpPr>
          <xdr:cNvPr id="55" name="Shape 55"/>
          <xdr:cNvCxnSpPr>
            <a:stCxn id="9" idx="6"/>
            <a:endCxn id="12" idx="2"/>
          </xdr:cNvCxnSpPr>
        </xdr:nvCxnSpPr>
        <xdr:spPr>
          <a:xfrm>
            <a:off x="4988813" y="3780000"/>
            <a:ext cx="714300" cy="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9</xdr:col>
      <xdr:colOff>47625</xdr:colOff>
      <xdr:row>7</xdr:row>
      <xdr:rowOff>104775</xdr:rowOff>
    </xdr:from>
    <xdr:ext cx="666750" cy="247650"/>
    <xdr:sp>
      <xdr:nvSpPr>
        <xdr:cNvPr id="56" name="Shape 56"/>
        <xdr:cNvSpPr txBox="1"/>
      </xdr:nvSpPr>
      <xdr:spPr>
        <a:xfrm>
          <a:off x="5012625" y="3660938"/>
          <a:ext cx="666750" cy="2381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= 2</a:t>
          </a:r>
          <a:endParaRPr sz="1400"/>
        </a:p>
      </xdr:txBody>
    </xdr:sp>
    <xdr:clientData fLocksWithSheet="0"/>
  </xdr:oneCellAnchor>
  <xdr:oneCellAnchor>
    <xdr:from>
      <xdr:col>10</xdr:col>
      <xdr:colOff>295275</xdr:colOff>
      <xdr:row>7</xdr:row>
      <xdr:rowOff>95250</xdr:rowOff>
    </xdr:from>
    <xdr:ext cx="838200" cy="685800"/>
    <xdr:sp>
      <xdr:nvSpPr>
        <xdr:cNvPr id="57" name="Shape 57"/>
        <xdr:cNvSpPr/>
      </xdr:nvSpPr>
      <xdr:spPr>
        <a:xfrm>
          <a:off x="4945950" y="3451388"/>
          <a:ext cx="800100" cy="657225"/>
        </a:xfrm>
        <a:prstGeom prst="ellipse">
          <a:avLst/>
        </a:prstGeom>
        <a:solidFill>
          <a:srgbClr val="FFFFFF"/>
        </a:solidFill>
        <a:ln cap="flat" cmpd="sng" w="381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b="1" sz="2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12</xdr:col>
      <xdr:colOff>219075</xdr:colOff>
      <xdr:row>4</xdr:row>
      <xdr:rowOff>-9525</xdr:rowOff>
    </xdr:from>
    <xdr:ext cx="171450" cy="990600"/>
    <xdr:grpSp>
      <xdr:nvGrpSpPr>
        <xdr:cNvPr id="2" name="Shape 2"/>
        <xdr:cNvGrpSpPr/>
      </xdr:nvGrpSpPr>
      <xdr:grpSpPr>
        <a:xfrm>
          <a:off x="5279325" y="3303750"/>
          <a:ext cx="133200" cy="952500"/>
          <a:chOff x="5279325" y="3303750"/>
          <a:chExt cx="133200" cy="952500"/>
        </a:xfrm>
      </xdr:grpSpPr>
      <xdr:cxnSp>
        <xdr:nvCxnSpPr>
          <xdr:cNvPr id="58" name="Shape 58"/>
          <xdr:cNvCxnSpPr>
            <a:stCxn id="12" idx="6"/>
            <a:endCxn id="59" idx="2"/>
          </xdr:cNvCxnSpPr>
        </xdr:nvCxnSpPr>
        <xdr:spPr>
          <a:xfrm flipH="1" rot="10800000">
            <a:off x="5279325" y="3303750"/>
            <a:ext cx="133200" cy="95250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12</xdr:col>
      <xdr:colOff>219075</xdr:colOff>
      <xdr:row>6</xdr:row>
      <xdr:rowOff>38100</xdr:rowOff>
    </xdr:from>
    <xdr:ext cx="3009900" cy="590550"/>
    <xdr:grpSp>
      <xdr:nvGrpSpPr>
        <xdr:cNvPr id="2" name="Shape 2"/>
        <xdr:cNvGrpSpPr/>
      </xdr:nvGrpSpPr>
      <xdr:grpSpPr>
        <a:xfrm>
          <a:off x="3860100" y="3503925"/>
          <a:ext cx="2971800" cy="552300"/>
          <a:chOff x="3860100" y="3503925"/>
          <a:chExt cx="2971800" cy="552300"/>
        </a:xfrm>
      </xdr:grpSpPr>
      <xdr:cxnSp>
        <xdr:nvCxnSpPr>
          <xdr:cNvPr id="60" name="Shape 60"/>
          <xdr:cNvCxnSpPr>
            <a:stCxn id="12" idx="6"/>
            <a:endCxn id="61" idx="2"/>
          </xdr:cNvCxnSpPr>
        </xdr:nvCxnSpPr>
        <xdr:spPr>
          <a:xfrm flipH="1" rot="10800000">
            <a:off x="3860100" y="3503925"/>
            <a:ext cx="2971800" cy="55230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12</xdr:col>
      <xdr:colOff>219075</xdr:colOff>
      <xdr:row>9</xdr:row>
      <xdr:rowOff>76200</xdr:rowOff>
    </xdr:from>
    <xdr:ext cx="714375" cy="504825"/>
    <xdr:grpSp>
      <xdr:nvGrpSpPr>
        <xdr:cNvPr id="2" name="Shape 2"/>
        <xdr:cNvGrpSpPr/>
      </xdr:nvGrpSpPr>
      <xdr:grpSpPr>
        <a:xfrm>
          <a:off x="5007863" y="3546638"/>
          <a:ext cx="676200" cy="466800"/>
          <a:chOff x="5007863" y="3546638"/>
          <a:chExt cx="676200" cy="466800"/>
        </a:xfrm>
      </xdr:grpSpPr>
      <xdr:cxnSp>
        <xdr:nvCxnSpPr>
          <xdr:cNvPr id="62" name="Shape 62"/>
          <xdr:cNvCxnSpPr>
            <a:stCxn id="12" idx="6"/>
            <a:endCxn id="63" idx="2"/>
          </xdr:cNvCxnSpPr>
        </xdr:nvCxnSpPr>
        <xdr:spPr>
          <a:xfrm>
            <a:off x="5007863" y="3546638"/>
            <a:ext cx="676200" cy="46680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12</xdr:col>
      <xdr:colOff>219075</xdr:colOff>
      <xdr:row>9</xdr:row>
      <xdr:rowOff>76200</xdr:rowOff>
    </xdr:from>
    <xdr:ext cx="714375" cy="1504950"/>
    <xdr:grpSp>
      <xdr:nvGrpSpPr>
        <xdr:cNvPr id="2" name="Shape 2"/>
        <xdr:cNvGrpSpPr/>
      </xdr:nvGrpSpPr>
      <xdr:grpSpPr>
        <a:xfrm>
          <a:off x="5007863" y="3046575"/>
          <a:ext cx="676200" cy="1467000"/>
          <a:chOff x="5007863" y="3046575"/>
          <a:chExt cx="676200" cy="1467000"/>
        </a:xfrm>
      </xdr:grpSpPr>
      <xdr:cxnSp>
        <xdr:nvCxnSpPr>
          <xdr:cNvPr id="64" name="Shape 64"/>
          <xdr:cNvCxnSpPr>
            <a:stCxn id="12" idx="6"/>
            <a:endCxn id="65" idx="2"/>
          </xdr:cNvCxnSpPr>
        </xdr:nvCxnSpPr>
        <xdr:spPr>
          <a:xfrm>
            <a:off x="5007863" y="3046575"/>
            <a:ext cx="676200" cy="146700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10</xdr:col>
      <xdr:colOff>333375</xdr:colOff>
      <xdr:row>4</xdr:row>
      <xdr:rowOff>104775</xdr:rowOff>
    </xdr:from>
    <xdr:ext cx="790575" cy="247650"/>
    <xdr:sp>
      <xdr:nvSpPr>
        <xdr:cNvPr id="66" name="Shape 66"/>
        <xdr:cNvSpPr txBox="1"/>
      </xdr:nvSpPr>
      <xdr:spPr>
        <a:xfrm>
          <a:off x="4950713" y="3660938"/>
          <a:ext cx="790575" cy="2381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 = 3</a:t>
          </a:r>
          <a:endParaRPr sz="1400"/>
        </a:p>
      </xdr:txBody>
    </xdr:sp>
    <xdr:clientData fLocksWithSheet="0"/>
  </xdr:oneCellAnchor>
  <xdr:oneCellAnchor>
    <xdr:from>
      <xdr:col>14</xdr:col>
      <xdr:colOff>57150</xdr:colOff>
      <xdr:row>6</xdr:row>
      <xdr:rowOff>47625</xdr:rowOff>
    </xdr:from>
    <xdr:ext cx="723900" cy="257175"/>
    <xdr:sp>
      <xdr:nvSpPr>
        <xdr:cNvPr id="67" name="Shape 67"/>
        <xdr:cNvSpPr txBox="1"/>
      </xdr:nvSpPr>
      <xdr:spPr>
        <a:xfrm>
          <a:off x="4984050" y="3651413"/>
          <a:ext cx="723900" cy="2571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 = 12</a:t>
          </a:r>
          <a:endParaRPr sz="1400"/>
        </a:p>
      </xdr:txBody>
    </xdr:sp>
    <xdr:clientData fLocksWithSheet="0"/>
  </xdr:oneCellAnchor>
  <xdr:oneCellAnchor>
    <xdr:from>
      <xdr:col>13</xdr:col>
      <xdr:colOff>171450</xdr:colOff>
      <xdr:row>9</xdr:row>
      <xdr:rowOff>28575</xdr:rowOff>
    </xdr:from>
    <xdr:ext cx="628650" cy="257175"/>
    <xdr:sp>
      <xdr:nvSpPr>
        <xdr:cNvPr id="68" name="Shape 68"/>
        <xdr:cNvSpPr txBox="1"/>
      </xdr:nvSpPr>
      <xdr:spPr>
        <a:xfrm>
          <a:off x="5036438" y="3651413"/>
          <a:ext cx="619125" cy="2571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 = 3</a:t>
          </a:r>
          <a:endParaRPr sz="1400"/>
        </a:p>
      </xdr:txBody>
    </xdr:sp>
    <xdr:clientData fLocksWithSheet="0"/>
  </xdr:oneCellAnchor>
  <xdr:oneCellAnchor>
    <xdr:from>
      <xdr:col>11</xdr:col>
      <xdr:colOff>228600</xdr:colOff>
      <xdr:row>14</xdr:row>
      <xdr:rowOff>38100</xdr:rowOff>
    </xdr:from>
    <xdr:ext cx="704850" cy="247650"/>
    <xdr:sp>
      <xdr:nvSpPr>
        <xdr:cNvPr id="69" name="Shape 69"/>
        <xdr:cNvSpPr txBox="1"/>
      </xdr:nvSpPr>
      <xdr:spPr>
        <a:xfrm>
          <a:off x="4993575" y="3656175"/>
          <a:ext cx="704850" cy="2476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J = 7</a:t>
          </a:r>
          <a:endParaRPr sz="1400"/>
        </a:p>
      </xdr:txBody>
    </xdr:sp>
    <xdr:clientData fLocksWithSheet="0"/>
  </xdr:oneCellAnchor>
  <xdr:oneCellAnchor>
    <xdr:from>
      <xdr:col>12</xdr:col>
      <xdr:colOff>352425</xdr:colOff>
      <xdr:row>2</xdr:row>
      <xdr:rowOff>0</xdr:rowOff>
    </xdr:from>
    <xdr:ext cx="838200" cy="704850"/>
    <xdr:sp>
      <xdr:nvSpPr>
        <xdr:cNvPr id="59" name="Shape 59"/>
        <xdr:cNvSpPr/>
      </xdr:nvSpPr>
      <xdr:spPr>
        <a:xfrm>
          <a:off x="4945950" y="3446625"/>
          <a:ext cx="800100" cy="666750"/>
        </a:xfrm>
        <a:prstGeom prst="ellipse">
          <a:avLst/>
        </a:prstGeom>
        <a:solidFill>
          <a:srgbClr val="FFFFFF"/>
        </a:solidFill>
        <a:ln cap="flat" cmpd="sng" w="381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b="1" sz="2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14</xdr:col>
      <xdr:colOff>276225</xdr:colOff>
      <xdr:row>4</xdr:row>
      <xdr:rowOff>-9525</xdr:rowOff>
    </xdr:from>
    <xdr:ext cx="2076450" cy="438150"/>
    <xdr:grpSp>
      <xdr:nvGrpSpPr>
        <xdr:cNvPr id="2" name="Shape 2"/>
        <xdr:cNvGrpSpPr/>
      </xdr:nvGrpSpPr>
      <xdr:grpSpPr>
        <a:xfrm>
          <a:off x="4326825" y="3579975"/>
          <a:ext cx="2038200" cy="399900"/>
          <a:chOff x="4326825" y="3579975"/>
          <a:chExt cx="2038200" cy="399900"/>
        </a:xfrm>
      </xdr:grpSpPr>
      <xdr:cxnSp>
        <xdr:nvCxnSpPr>
          <xdr:cNvPr id="70" name="Shape 70"/>
          <xdr:cNvCxnSpPr>
            <a:stCxn id="59" idx="6"/>
            <a:endCxn id="61" idx="2"/>
          </xdr:cNvCxnSpPr>
        </xdr:nvCxnSpPr>
        <xdr:spPr>
          <a:xfrm>
            <a:off x="4326825" y="3579975"/>
            <a:ext cx="2038200" cy="39990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16</xdr:col>
      <xdr:colOff>9525</xdr:colOff>
      <xdr:row>2</xdr:row>
      <xdr:rowOff>152400</xdr:rowOff>
    </xdr:from>
    <xdr:ext cx="704850" cy="247650"/>
    <xdr:sp>
      <xdr:nvSpPr>
        <xdr:cNvPr id="71" name="Shape 71"/>
        <xdr:cNvSpPr txBox="1"/>
      </xdr:nvSpPr>
      <xdr:spPr>
        <a:xfrm>
          <a:off x="4993575" y="3660938"/>
          <a:ext cx="704850" cy="2381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 = 3</a:t>
          </a:r>
          <a:endParaRPr sz="1400"/>
        </a:p>
      </xdr:txBody>
    </xdr:sp>
    <xdr:clientData fLocksWithSheet="0"/>
  </xdr:oneCellAnchor>
  <xdr:oneCellAnchor>
    <xdr:from>
      <xdr:col>14</xdr:col>
      <xdr:colOff>19050</xdr:colOff>
      <xdr:row>10</xdr:row>
      <xdr:rowOff>47625</xdr:rowOff>
    </xdr:from>
    <xdr:ext cx="781050" cy="685800"/>
    <xdr:sp>
      <xdr:nvSpPr>
        <xdr:cNvPr id="63" name="Shape 63"/>
        <xdr:cNvSpPr/>
      </xdr:nvSpPr>
      <xdr:spPr>
        <a:xfrm>
          <a:off x="4974525" y="3451388"/>
          <a:ext cx="742950" cy="657225"/>
        </a:xfrm>
        <a:prstGeom prst="ellipse">
          <a:avLst/>
        </a:prstGeom>
        <a:solidFill>
          <a:srgbClr val="FFFFFF"/>
        </a:solidFill>
        <a:ln cap="flat" cmpd="sng" w="381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4</a:t>
          </a:r>
          <a:endParaRPr b="1" sz="2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15</xdr:col>
      <xdr:colOff>342900</xdr:colOff>
      <xdr:row>12</xdr:row>
      <xdr:rowOff>28575</xdr:rowOff>
    </xdr:from>
    <xdr:ext cx="752475" cy="38100"/>
    <xdr:grpSp>
      <xdr:nvGrpSpPr>
        <xdr:cNvPr id="2" name="Shape 2"/>
        <xdr:cNvGrpSpPr/>
      </xdr:nvGrpSpPr>
      <xdr:grpSpPr>
        <a:xfrm>
          <a:off x="4969763" y="3780000"/>
          <a:ext cx="752400" cy="0"/>
          <a:chOff x="4969763" y="3780000"/>
          <a:chExt cx="752400" cy="0"/>
        </a:xfrm>
      </xdr:grpSpPr>
      <xdr:cxnSp>
        <xdr:nvCxnSpPr>
          <xdr:cNvPr id="72" name="Shape 72"/>
          <xdr:cNvCxnSpPr>
            <a:stCxn id="63" idx="6"/>
            <a:endCxn id="73" idx="2"/>
          </xdr:cNvCxnSpPr>
        </xdr:nvCxnSpPr>
        <xdr:spPr>
          <a:xfrm>
            <a:off x="4969763" y="3780000"/>
            <a:ext cx="752400" cy="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16</xdr:col>
      <xdr:colOff>0</xdr:colOff>
      <xdr:row>10</xdr:row>
      <xdr:rowOff>66675</xdr:rowOff>
    </xdr:from>
    <xdr:ext cx="609600" cy="257175"/>
    <xdr:sp>
      <xdr:nvSpPr>
        <xdr:cNvPr id="74" name="Shape 74"/>
        <xdr:cNvSpPr txBox="1"/>
      </xdr:nvSpPr>
      <xdr:spPr>
        <a:xfrm>
          <a:off x="5041200" y="3651413"/>
          <a:ext cx="609600" cy="2571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 = 2</a:t>
          </a:r>
          <a:endParaRPr sz="1400"/>
        </a:p>
      </xdr:txBody>
    </xdr:sp>
    <xdr:clientData fLocksWithSheet="0"/>
  </xdr:oneCellAnchor>
  <xdr:oneCellAnchor>
    <xdr:from>
      <xdr:col>17</xdr:col>
      <xdr:colOff>200025</xdr:colOff>
      <xdr:row>10</xdr:row>
      <xdr:rowOff>47625</xdr:rowOff>
    </xdr:from>
    <xdr:ext cx="838200" cy="685800"/>
    <xdr:sp>
      <xdr:nvSpPr>
        <xdr:cNvPr id="73" name="Shape 73"/>
        <xdr:cNvSpPr/>
      </xdr:nvSpPr>
      <xdr:spPr>
        <a:xfrm>
          <a:off x="4945950" y="3451388"/>
          <a:ext cx="800100" cy="657225"/>
        </a:xfrm>
        <a:prstGeom prst="ellipse">
          <a:avLst/>
        </a:prstGeom>
        <a:solidFill>
          <a:srgbClr val="FFFFFF"/>
        </a:solidFill>
        <a:ln cap="flat" cmpd="sng" w="381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6</a:t>
          </a:r>
          <a:endParaRPr b="1" sz="2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19</xdr:col>
      <xdr:colOff>123825</xdr:colOff>
      <xdr:row>6</xdr:row>
      <xdr:rowOff>57150</xdr:rowOff>
    </xdr:from>
    <xdr:ext cx="38100" cy="1019175"/>
    <xdr:grpSp>
      <xdr:nvGrpSpPr>
        <xdr:cNvPr id="2" name="Shape 2"/>
        <xdr:cNvGrpSpPr/>
      </xdr:nvGrpSpPr>
      <xdr:grpSpPr>
        <a:xfrm>
          <a:off x="5346000" y="3270488"/>
          <a:ext cx="0" cy="1019100"/>
          <a:chOff x="5346000" y="3270488"/>
          <a:chExt cx="0" cy="1019100"/>
        </a:xfrm>
      </xdr:grpSpPr>
      <xdr:cxnSp>
        <xdr:nvCxnSpPr>
          <xdr:cNvPr id="75" name="Shape 75"/>
          <xdr:cNvCxnSpPr>
            <a:stCxn id="73" idx="6"/>
            <a:endCxn id="61" idx="2"/>
          </xdr:cNvCxnSpPr>
        </xdr:nvCxnSpPr>
        <xdr:spPr>
          <a:xfrm rot="10800000">
            <a:off x="5346000" y="3270488"/>
            <a:ext cx="0" cy="101910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17</xdr:col>
      <xdr:colOff>247650</xdr:colOff>
      <xdr:row>8</xdr:row>
      <xdr:rowOff>19050</xdr:rowOff>
    </xdr:from>
    <xdr:ext cx="714375" cy="257175"/>
    <xdr:sp>
      <xdr:nvSpPr>
        <xdr:cNvPr id="76" name="Shape 76"/>
        <xdr:cNvSpPr txBox="1"/>
      </xdr:nvSpPr>
      <xdr:spPr>
        <a:xfrm>
          <a:off x="4988813" y="3651413"/>
          <a:ext cx="714375" cy="2571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 = 5</a:t>
          </a:r>
          <a:endParaRPr sz="1400"/>
        </a:p>
      </xdr:txBody>
    </xdr:sp>
    <xdr:clientData fLocksWithSheet="0"/>
  </xdr:oneCellAnchor>
  <xdr:oneCellAnchor>
    <xdr:from>
      <xdr:col>19</xdr:col>
      <xdr:colOff>123825</xdr:colOff>
      <xdr:row>4</xdr:row>
      <xdr:rowOff>57150</xdr:rowOff>
    </xdr:from>
    <xdr:ext cx="838200" cy="685800"/>
    <xdr:sp>
      <xdr:nvSpPr>
        <xdr:cNvPr id="61" name="Shape 61"/>
        <xdr:cNvSpPr/>
      </xdr:nvSpPr>
      <xdr:spPr>
        <a:xfrm>
          <a:off x="4945950" y="3451388"/>
          <a:ext cx="800100" cy="657225"/>
        </a:xfrm>
        <a:prstGeom prst="ellipse">
          <a:avLst/>
        </a:prstGeom>
        <a:solidFill>
          <a:srgbClr val="FFFFFF"/>
        </a:solidFill>
        <a:ln cap="flat" cmpd="sng" w="381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7</a:t>
          </a:r>
          <a:endParaRPr b="1" sz="2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21</xdr:col>
      <xdr:colOff>47625</xdr:colOff>
      <xdr:row>6</xdr:row>
      <xdr:rowOff>38100</xdr:rowOff>
    </xdr:from>
    <xdr:ext cx="857250" cy="857250"/>
    <xdr:grpSp>
      <xdr:nvGrpSpPr>
        <xdr:cNvPr id="2" name="Shape 2"/>
        <xdr:cNvGrpSpPr/>
      </xdr:nvGrpSpPr>
      <xdr:grpSpPr>
        <a:xfrm>
          <a:off x="4936425" y="3370425"/>
          <a:ext cx="819300" cy="819300"/>
          <a:chOff x="4936425" y="3370425"/>
          <a:chExt cx="819300" cy="819300"/>
        </a:xfrm>
      </xdr:grpSpPr>
      <xdr:cxnSp>
        <xdr:nvCxnSpPr>
          <xdr:cNvPr id="77" name="Shape 77"/>
          <xdr:cNvCxnSpPr>
            <a:stCxn id="61" idx="6"/>
            <a:endCxn id="78" idx="2"/>
          </xdr:cNvCxnSpPr>
        </xdr:nvCxnSpPr>
        <xdr:spPr>
          <a:xfrm>
            <a:off x="4936425" y="3370425"/>
            <a:ext cx="819300" cy="81930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22</xdr:col>
      <xdr:colOff>19050</xdr:colOff>
      <xdr:row>6</xdr:row>
      <xdr:rowOff>114300</xdr:rowOff>
    </xdr:from>
    <xdr:ext cx="685800" cy="247650"/>
    <xdr:sp>
      <xdr:nvSpPr>
        <xdr:cNvPr id="79" name="Shape 79"/>
        <xdr:cNvSpPr txBox="1"/>
      </xdr:nvSpPr>
      <xdr:spPr>
        <a:xfrm>
          <a:off x="5003100" y="3660938"/>
          <a:ext cx="685800" cy="2381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 = 4</a:t>
          </a:r>
          <a:endParaRPr sz="1400"/>
        </a:p>
      </xdr:txBody>
    </xdr:sp>
    <xdr:clientData fLocksWithSheet="0"/>
  </xdr:oneCellAnchor>
  <xdr:oneCellAnchor>
    <xdr:from>
      <xdr:col>14</xdr:col>
      <xdr:colOff>19050</xdr:colOff>
      <xdr:row>16</xdr:row>
      <xdr:rowOff>9525</xdr:rowOff>
    </xdr:from>
    <xdr:ext cx="781050" cy="676275"/>
    <xdr:sp>
      <xdr:nvSpPr>
        <xdr:cNvPr id="65" name="Shape 65"/>
        <xdr:cNvSpPr/>
      </xdr:nvSpPr>
      <xdr:spPr>
        <a:xfrm>
          <a:off x="4974525" y="3460913"/>
          <a:ext cx="742950" cy="638175"/>
        </a:xfrm>
        <a:prstGeom prst="ellipse">
          <a:avLst/>
        </a:prstGeom>
        <a:solidFill>
          <a:srgbClr val="FFFFFF"/>
        </a:solidFill>
        <a:ln cap="flat" cmpd="sng" w="381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5</a:t>
          </a:r>
          <a:endParaRPr b="1" sz="2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16</xdr:col>
      <xdr:colOff>57150</xdr:colOff>
      <xdr:row>16</xdr:row>
      <xdr:rowOff>47625</xdr:rowOff>
    </xdr:from>
    <xdr:ext cx="609600" cy="238125"/>
    <xdr:sp>
      <xdr:nvSpPr>
        <xdr:cNvPr id="80" name="Shape 80"/>
        <xdr:cNvSpPr txBox="1"/>
      </xdr:nvSpPr>
      <xdr:spPr>
        <a:xfrm>
          <a:off x="5041200" y="3660938"/>
          <a:ext cx="609600" cy="2381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K = 9</a:t>
          </a:r>
          <a:endParaRPr sz="1400"/>
        </a:p>
      </xdr:txBody>
    </xdr:sp>
    <xdr:clientData fLocksWithSheet="0"/>
  </xdr:oneCellAnchor>
  <xdr:oneCellAnchor>
    <xdr:from>
      <xdr:col>23</xdr:col>
      <xdr:colOff>-9525</xdr:colOff>
      <xdr:row>9</xdr:row>
      <xdr:rowOff>19050</xdr:rowOff>
    </xdr:from>
    <xdr:ext cx="781050" cy="685800"/>
    <xdr:sp>
      <xdr:nvSpPr>
        <xdr:cNvPr id="78" name="Shape 78"/>
        <xdr:cNvSpPr/>
      </xdr:nvSpPr>
      <xdr:spPr>
        <a:xfrm>
          <a:off x="4974525" y="3451388"/>
          <a:ext cx="742950" cy="657225"/>
        </a:xfrm>
        <a:prstGeom prst="ellipse">
          <a:avLst/>
        </a:prstGeom>
        <a:solidFill>
          <a:srgbClr val="FFFFFF"/>
        </a:solidFill>
        <a:ln cap="flat" cmpd="sng" w="381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9</a:t>
          </a:r>
          <a:endParaRPr b="1" sz="2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24</xdr:col>
      <xdr:colOff>295275</xdr:colOff>
      <xdr:row>11</xdr:row>
      <xdr:rowOff>0</xdr:rowOff>
    </xdr:from>
    <xdr:ext cx="942975" cy="628650"/>
    <xdr:grpSp>
      <xdr:nvGrpSpPr>
        <xdr:cNvPr id="2" name="Shape 2"/>
        <xdr:cNvGrpSpPr/>
      </xdr:nvGrpSpPr>
      <xdr:grpSpPr>
        <a:xfrm>
          <a:off x="4893563" y="3484725"/>
          <a:ext cx="904800" cy="590700"/>
          <a:chOff x="4893563" y="3484725"/>
          <a:chExt cx="904800" cy="590700"/>
        </a:xfrm>
      </xdr:grpSpPr>
      <xdr:cxnSp>
        <xdr:nvCxnSpPr>
          <xdr:cNvPr id="81" name="Shape 81"/>
          <xdr:cNvCxnSpPr>
            <a:stCxn id="78" idx="6"/>
            <a:endCxn id="82" idx="2"/>
          </xdr:cNvCxnSpPr>
        </xdr:nvCxnSpPr>
        <xdr:spPr>
          <a:xfrm>
            <a:off x="4893563" y="3484725"/>
            <a:ext cx="904800" cy="59070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25</xdr:col>
      <xdr:colOff>314325</xdr:colOff>
      <xdr:row>10</xdr:row>
      <xdr:rowOff>114300</xdr:rowOff>
    </xdr:from>
    <xdr:ext cx="781050" cy="247650"/>
    <xdr:sp>
      <xdr:nvSpPr>
        <xdr:cNvPr id="83" name="Shape 83"/>
        <xdr:cNvSpPr txBox="1"/>
      </xdr:nvSpPr>
      <xdr:spPr>
        <a:xfrm>
          <a:off x="4960238" y="3660938"/>
          <a:ext cx="771525" cy="2381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 = 10</a:t>
          </a:r>
          <a:endParaRPr sz="1400"/>
        </a:p>
      </xdr:txBody>
    </xdr:sp>
    <xdr:clientData fLocksWithSheet="0"/>
  </xdr:oneCellAnchor>
  <xdr:oneCellAnchor>
    <xdr:from>
      <xdr:col>15</xdr:col>
      <xdr:colOff>342900</xdr:colOff>
      <xdr:row>17</xdr:row>
      <xdr:rowOff>171450</xdr:rowOff>
    </xdr:from>
    <xdr:ext cx="1571625" cy="38100"/>
    <xdr:grpSp>
      <xdr:nvGrpSpPr>
        <xdr:cNvPr id="2" name="Shape 2"/>
        <xdr:cNvGrpSpPr/>
      </xdr:nvGrpSpPr>
      <xdr:grpSpPr>
        <a:xfrm>
          <a:off x="4560188" y="3780000"/>
          <a:ext cx="1571700" cy="0"/>
          <a:chOff x="4560188" y="3780000"/>
          <a:chExt cx="1571700" cy="0"/>
        </a:xfrm>
      </xdr:grpSpPr>
      <xdr:cxnSp>
        <xdr:nvCxnSpPr>
          <xdr:cNvPr id="84" name="Shape 84"/>
          <xdr:cNvCxnSpPr>
            <a:stCxn id="65" idx="6"/>
            <a:endCxn id="85" idx="2"/>
          </xdr:cNvCxnSpPr>
        </xdr:nvCxnSpPr>
        <xdr:spPr>
          <a:xfrm>
            <a:off x="4560188" y="3780000"/>
            <a:ext cx="1571700" cy="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19</xdr:col>
      <xdr:colOff>142875</xdr:colOff>
      <xdr:row>16</xdr:row>
      <xdr:rowOff>9525</xdr:rowOff>
    </xdr:from>
    <xdr:ext cx="838200" cy="676275"/>
    <xdr:sp>
      <xdr:nvSpPr>
        <xdr:cNvPr id="85" name="Shape 85"/>
        <xdr:cNvSpPr/>
      </xdr:nvSpPr>
      <xdr:spPr>
        <a:xfrm>
          <a:off x="4945950" y="3460913"/>
          <a:ext cx="800100" cy="638175"/>
        </a:xfrm>
        <a:prstGeom prst="ellipse">
          <a:avLst/>
        </a:prstGeom>
        <a:solidFill>
          <a:srgbClr val="FFFFFF"/>
        </a:solidFill>
        <a:ln cap="flat" cmpd="sng" w="381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8</a:t>
          </a:r>
          <a:endParaRPr b="1" sz="2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21</xdr:col>
      <xdr:colOff>66675</xdr:colOff>
      <xdr:row>11</xdr:row>
      <xdr:rowOff>0</xdr:rowOff>
    </xdr:from>
    <xdr:ext cx="838200" cy="1238250"/>
    <xdr:grpSp>
      <xdr:nvGrpSpPr>
        <xdr:cNvPr id="2" name="Shape 2"/>
        <xdr:cNvGrpSpPr/>
      </xdr:nvGrpSpPr>
      <xdr:grpSpPr>
        <a:xfrm>
          <a:off x="4945950" y="3179775"/>
          <a:ext cx="800100" cy="1200300"/>
          <a:chOff x="4945950" y="3179775"/>
          <a:chExt cx="800100" cy="1200300"/>
        </a:xfrm>
      </xdr:grpSpPr>
      <xdr:cxnSp>
        <xdr:nvCxnSpPr>
          <xdr:cNvPr id="86" name="Shape 86"/>
          <xdr:cNvCxnSpPr>
            <a:stCxn id="85" idx="6"/>
            <a:endCxn id="78" idx="2"/>
          </xdr:cNvCxnSpPr>
        </xdr:nvCxnSpPr>
        <xdr:spPr>
          <a:xfrm flipH="1" rot="10800000">
            <a:off x="4945950" y="3179775"/>
            <a:ext cx="800100" cy="120030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21</xdr:col>
      <xdr:colOff>85725</xdr:colOff>
      <xdr:row>17</xdr:row>
      <xdr:rowOff>171450</xdr:rowOff>
    </xdr:from>
    <xdr:ext cx="1038225" cy="38100"/>
    <xdr:grpSp>
      <xdr:nvGrpSpPr>
        <xdr:cNvPr id="2" name="Shape 2"/>
        <xdr:cNvGrpSpPr/>
      </xdr:nvGrpSpPr>
      <xdr:grpSpPr>
        <a:xfrm>
          <a:off x="4826888" y="3780000"/>
          <a:ext cx="1038300" cy="0"/>
          <a:chOff x="4826888" y="3780000"/>
          <a:chExt cx="1038300" cy="0"/>
        </a:xfrm>
      </xdr:grpSpPr>
      <xdr:cxnSp>
        <xdr:nvCxnSpPr>
          <xdr:cNvPr id="87" name="Shape 87"/>
          <xdr:cNvCxnSpPr>
            <a:stCxn id="85" idx="6"/>
            <a:endCxn id="88" idx="2"/>
          </xdr:cNvCxnSpPr>
        </xdr:nvCxnSpPr>
        <xdr:spPr>
          <a:xfrm>
            <a:off x="4826888" y="3780000"/>
            <a:ext cx="1038300" cy="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20</xdr:col>
      <xdr:colOff>95250</xdr:colOff>
      <xdr:row>13</xdr:row>
      <xdr:rowOff>9525</xdr:rowOff>
    </xdr:from>
    <xdr:ext cx="704850" cy="247650"/>
    <xdr:sp>
      <xdr:nvSpPr>
        <xdr:cNvPr id="89" name="Shape 89"/>
        <xdr:cNvSpPr txBox="1"/>
      </xdr:nvSpPr>
      <xdr:spPr>
        <a:xfrm>
          <a:off x="4993575" y="3656175"/>
          <a:ext cx="704850" cy="2476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K' = 0</a:t>
          </a:r>
          <a:endParaRPr sz="1400"/>
        </a:p>
      </xdr:txBody>
    </xdr:sp>
    <xdr:clientData fLocksWithSheet="0"/>
  </xdr:oneCellAnchor>
  <xdr:oneCellAnchor>
    <xdr:from>
      <xdr:col>21</xdr:col>
      <xdr:colOff>276225</xdr:colOff>
      <xdr:row>16</xdr:row>
      <xdr:rowOff>28575</xdr:rowOff>
    </xdr:from>
    <xdr:ext cx="771525" cy="238125"/>
    <xdr:sp>
      <xdr:nvSpPr>
        <xdr:cNvPr id="90" name="Shape 90"/>
        <xdr:cNvSpPr txBox="1"/>
      </xdr:nvSpPr>
      <xdr:spPr>
        <a:xfrm>
          <a:off x="4965000" y="3660938"/>
          <a:ext cx="762000" cy="2381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 = 3</a:t>
          </a:r>
          <a:endParaRPr sz="1400"/>
        </a:p>
      </xdr:txBody>
    </xdr:sp>
    <xdr:clientData fLocksWithSheet="0"/>
  </xdr:oneCellAnchor>
  <xdr:oneCellAnchor>
    <xdr:from>
      <xdr:col>23</xdr:col>
      <xdr:colOff>228600</xdr:colOff>
      <xdr:row>16</xdr:row>
      <xdr:rowOff>9525</xdr:rowOff>
    </xdr:from>
    <xdr:ext cx="838200" cy="676275"/>
    <xdr:sp>
      <xdr:nvSpPr>
        <xdr:cNvPr id="88" name="Shape 88"/>
        <xdr:cNvSpPr/>
      </xdr:nvSpPr>
      <xdr:spPr>
        <a:xfrm>
          <a:off x="4945950" y="3460913"/>
          <a:ext cx="800100" cy="638175"/>
        </a:xfrm>
        <a:prstGeom prst="ellipse">
          <a:avLst/>
        </a:prstGeom>
        <a:solidFill>
          <a:srgbClr val="FFFFFF"/>
        </a:solidFill>
        <a:ln cap="flat" cmpd="sng" w="381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10</a:t>
          </a:r>
          <a:endParaRPr b="1" sz="2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25</xdr:col>
      <xdr:colOff>152400</xdr:colOff>
      <xdr:row>14</xdr:row>
      <xdr:rowOff>76200</xdr:rowOff>
    </xdr:from>
    <xdr:ext cx="647700" cy="647700"/>
    <xdr:grpSp>
      <xdr:nvGrpSpPr>
        <xdr:cNvPr id="2" name="Shape 2"/>
        <xdr:cNvGrpSpPr/>
      </xdr:nvGrpSpPr>
      <xdr:grpSpPr>
        <a:xfrm>
          <a:off x="5041200" y="3475200"/>
          <a:ext cx="609600" cy="609600"/>
          <a:chOff x="5041200" y="3475200"/>
          <a:chExt cx="609600" cy="609600"/>
        </a:xfrm>
      </xdr:grpSpPr>
      <xdr:cxnSp>
        <xdr:nvCxnSpPr>
          <xdr:cNvPr id="91" name="Shape 91"/>
          <xdr:cNvCxnSpPr>
            <a:stCxn id="88" idx="6"/>
            <a:endCxn id="82" idx="2"/>
          </xdr:cNvCxnSpPr>
        </xdr:nvCxnSpPr>
        <xdr:spPr>
          <a:xfrm flipH="1" rot="10800000">
            <a:off x="5041200" y="3475200"/>
            <a:ext cx="609600" cy="60960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25</xdr:col>
      <xdr:colOff>342900</xdr:colOff>
      <xdr:row>17</xdr:row>
      <xdr:rowOff>0</xdr:rowOff>
    </xdr:from>
    <xdr:ext cx="714375" cy="238125"/>
    <xdr:sp>
      <xdr:nvSpPr>
        <xdr:cNvPr id="92" name="Shape 92"/>
        <xdr:cNvSpPr txBox="1"/>
      </xdr:nvSpPr>
      <xdr:spPr>
        <a:xfrm>
          <a:off x="4993575" y="3660938"/>
          <a:ext cx="704850" cy="2381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 = 5</a:t>
          </a:r>
          <a:endParaRPr sz="1400"/>
        </a:p>
      </xdr:txBody>
    </xdr:sp>
    <xdr:clientData fLocksWithSheet="0"/>
  </xdr:oneCellAnchor>
  <xdr:oneCellAnchor>
    <xdr:from>
      <xdr:col>26</xdr:col>
      <xdr:colOff>323850</xdr:colOff>
      <xdr:row>12</xdr:row>
      <xdr:rowOff>95250</xdr:rowOff>
    </xdr:from>
    <xdr:ext cx="838200" cy="676275"/>
    <xdr:sp>
      <xdr:nvSpPr>
        <xdr:cNvPr id="82" name="Shape 82"/>
        <xdr:cNvSpPr/>
      </xdr:nvSpPr>
      <xdr:spPr>
        <a:xfrm>
          <a:off x="4945950" y="3460913"/>
          <a:ext cx="800100" cy="638175"/>
        </a:xfrm>
        <a:prstGeom prst="ellipse">
          <a:avLst/>
        </a:prstGeom>
        <a:solidFill>
          <a:srgbClr val="FFFFFF"/>
        </a:solidFill>
        <a:ln cap="flat" cmpd="sng" w="381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11</a:t>
          </a:r>
          <a:endParaRPr b="1" sz="2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10</xdr:col>
      <xdr:colOff>371475</xdr:colOff>
      <xdr:row>29</xdr:row>
      <xdr:rowOff>171450</xdr:rowOff>
    </xdr:from>
    <xdr:ext cx="523875" cy="38100"/>
    <xdr:grpSp>
      <xdr:nvGrpSpPr>
        <xdr:cNvPr id="2" name="Shape 2"/>
        <xdr:cNvGrpSpPr/>
      </xdr:nvGrpSpPr>
      <xdr:grpSpPr>
        <a:xfrm>
          <a:off x="5084063" y="3780000"/>
          <a:ext cx="523875" cy="0"/>
          <a:chOff x="5084063" y="3780000"/>
          <a:chExt cx="523875" cy="0"/>
        </a:xfrm>
      </xdr:grpSpPr>
      <xdr:cxnSp>
        <xdr:nvCxnSpPr>
          <xdr:cNvPr id="93" name="Shape 93"/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14</xdr:col>
      <xdr:colOff>352425</xdr:colOff>
      <xdr:row>24</xdr:row>
      <xdr:rowOff>171450</xdr:rowOff>
    </xdr:from>
    <xdr:ext cx="533400" cy="866775"/>
    <xdr:grpSp>
      <xdr:nvGrpSpPr>
        <xdr:cNvPr id="2" name="Shape 2"/>
        <xdr:cNvGrpSpPr/>
      </xdr:nvGrpSpPr>
      <xdr:grpSpPr>
        <a:xfrm>
          <a:off x="5093588" y="3356138"/>
          <a:ext cx="504825" cy="847725"/>
          <a:chOff x="5093588" y="3356138"/>
          <a:chExt cx="504825" cy="847725"/>
        </a:xfrm>
      </xdr:grpSpPr>
      <xdr:cxnSp>
        <xdr:nvCxnSpPr>
          <xdr:cNvPr id="94" name="Shape 94"/>
          <xdr:cNvCxnSpPr/>
        </xdr:nvCxnSpPr>
        <xdr:spPr>
          <a:xfrm flipH="1" rot="10800000">
            <a:off x="5093588" y="3356138"/>
            <a:ext cx="504825" cy="847725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15</xdr:col>
      <xdr:colOff>-9525</xdr:colOff>
      <xdr:row>27</xdr:row>
      <xdr:rowOff>171450</xdr:rowOff>
    </xdr:from>
    <xdr:ext cx="466725" cy="352425"/>
    <xdr:grpSp>
      <xdr:nvGrpSpPr>
        <xdr:cNvPr id="2" name="Shape 2"/>
        <xdr:cNvGrpSpPr/>
      </xdr:nvGrpSpPr>
      <xdr:grpSpPr>
        <a:xfrm>
          <a:off x="5122163" y="3618075"/>
          <a:ext cx="447675" cy="323850"/>
          <a:chOff x="5122163" y="3618075"/>
          <a:chExt cx="447675" cy="323850"/>
        </a:xfrm>
      </xdr:grpSpPr>
      <xdr:cxnSp>
        <xdr:nvCxnSpPr>
          <xdr:cNvPr id="95" name="Shape 95"/>
          <xdr:cNvCxnSpPr/>
        </xdr:nvCxnSpPr>
        <xdr:spPr>
          <a:xfrm flipH="1" rot="10800000">
            <a:off x="5122163" y="3618075"/>
            <a:ext cx="447675" cy="32385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14</xdr:col>
      <xdr:colOff>352425</xdr:colOff>
      <xdr:row>30</xdr:row>
      <xdr:rowOff>0</xdr:rowOff>
    </xdr:from>
    <xdr:ext cx="447675" cy="876300"/>
    <xdr:grpSp>
      <xdr:nvGrpSpPr>
        <xdr:cNvPr id="2" name="Shape 2"/>
        <xdr:cNvGrpSpPr/>
      </xdr:nvGrpSpPr>
      <xdr:grpSpPr>
        <a:xfrm>
          <a:off x="5131688" y="3351375"/>
          <a:ext cx="428625" cy="857250"/>
          <a:chOff x="5131688" y="3351375"/>
          <a:chExt cx="428625" cy="857250"/>
        </a:xfrm>
      </xdr:grpSpPr>
      <xdr:cxnSp>
        <xdr:nvCxnSpPr>
          <xdr:cNvPr id="96" name="Shape 96"/>
          <xdr:cNvCxnSpPr/>
        </xdr:nvCxnSpPr>
        <xdr:spPr>
          <a:xfrm>
            <a:off x="5131688" y="3351375"/>
            <a:ext cx="428625" cy="85725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14</xdr:col>
      <xdr:colOff>342900</xdr:colOff>
      <xdr:row>30</xdr:row>
      <xdr:rowOff>-9525</xdr:rowOff>
    </xdr:from>
    <xdr:ext cx="542925" cy="381000"/>
    <xdr:grpSp>
      <xdr:nvGrpSpPr>
        <xdr:cNvPr id="2" name="Shape 2"/>
        <xdr:cNvGrpSpPr/>
      </xdr:nvGrpSpPr>
      <xdr:grpSpPr>
        <a:xfrm>
          <a:off x="5088825" y="3599025"/>
          <a:ext cx="514350" cy="361950"/>
          <a:chOff x="5088825" y="3599025"/>
          <a:chExt cx="514350" cy="361950"/>
        </a:xfrm>
      </xdr:grpSpPr>
      <xdr:cxnSp>
        <xdr:nvCxnSpPr>
          <xdr:cNvPr id="97" name="Shape 97"/>
          <xdr:cNvCxnSpPr/>
        </xdr:nvCxnSpPr>
        <xdr:spPr>
          <a:xfrm>
            <a:off x="5088825" y="3599025"/>
            <a:ext cx="514350" cy="361950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18</xdr:col>
      <xdr:colOff>361950</xdr:colOff>
      <xdr:row>25</xdr:row>
      <xdr:rowOff>-19050</xdr:rowOff>
    </xdr:from>
    <xdr:ext cx="523875" cy="38100"/>
    <xdr:grpSp>
      <xdr:nvGrpSpPr>
        <xdr:cNvPr id="2" name="Shape 2"/>
        <xdr:cNvGrpSpPr/>
      </xdr:nvGrpSpPr>
      <xdr:grpSpPr>
        <a:xfrm>
          <a:off x="5084063" y="3780000"/>
          <a:ext cx="523875" cy="0"/>
          <a:chOff x="5084063" y="3780000"/>
          <a:chExt cx="523875" cy="0"/>
        </a:xfrm>
      </xdr:grpSpPr>
      <xdr:cxnSp>
        <xdr:nvCxnSpPr>
          <xdr:cNvPr id="98" name="Shape 98"/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18</xdr:col>
      <xdr:colOff>361950</xdr:colOff>
      <xdr:row>31</xdr:row>
      <xdr:rowOff>171450</xdr:rowOff>
    </xdr:from>
    <xdr:ext cx="523875" cy="38100"/>
    <xdr:grpSp>
      <xdr:nvGrpSpPr>
        <xdr:cNvPr id="2" name="Shape 2"/>
        <xdr:cNvGrpSpPr/>
      </xdr:nvGrpSpPr>
      <xdr:grpSpPr>
        <a:xfrm>
          <a:off x="5084063" y="3780000"/>
          <a:ext cx="523875" cy="0"/>
          <a:chOff x="5084063" y="3780000"/>
          <a:chExt cx="523875" cy="0"/>
        </a:xfrm>
      </xdr:grpSpPr>
      <xdr:cxnSp>
        <xdr:nvCxnSpPr>
          <xdr:cNvPr id="98" name="Shape 98"/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22</xdr:col>
      <xdr:colOff>371475</xdr:colOff>
      <xdr:row>31</xdr:row>
      <xdr:rowOff>171450</xdr:rowOff>
    </xdr:from>
    <xdr:ext cx="523875" cy="38100"/>
    <xdr:grpSp>
      <xdr:nvGrpSpPr>
        <xdr:cNvPr id="2" name="Shape 2"/>
        <xdr:cNvGrpSpPr/>
      </xdr:nvGrpSpPr>
      <xdr:grpSpPr>
        <a:xfrm>
          <a:off x="5084063" y="3780000"/>
          <a:ext cx="523875" cy="0"/>
          <a:chOff x="5084063" y="3780000"/>
          <a:chExt cx="523875" cy="0"/>
        </a:xfrm>
      </xdr:grpSpPr>
      <xdr:cxnSp>
        <xdr:nvCxnSpPr>
          <xdr:cNvPr id="98" name="Shape 98"/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25</xdr:col>
      <xdr:colOff>161925</xdr:colOff>
      <xdr:row>28</xdr:row>
      <xdr:rowOff>190500</xdr:rowOff>
    </xdr:from>
    <xdr:ext cx="38100" cy="323850"/>
    <xdr:grpSp>
      <xdr:nvGrpSpPr>
        <xdr:cNvPr id="2" name="Shape 2"/>
        <xdr:cNvGrpSpPr/>
      </xdr:nvGrpSpPr>
      <xdr:grpSpPr>
        <a:xfrm>
          <a:off x="5346000" y="3618075"/>
          <a:ext cx="0" cy="323850"/>
          <a:chOff x="5346000" y="3618075"/>
          <a:chExt cx="0" cy="323850"/>
        </a:xfrm>
      </xdr:grpSpPr>
      <xdr:cxnSp>
        <xdr:nvCxnSpPr>
          <xdr:cNvPr id="99" name="Shape 99"/>
          <xdr:cNvCxnSpPr/>
        </xdr:nvCxnSpPr>
        <xdr:spPr>
          <a:xfrm rot="10800000">
            <a:off x="5346000" y="3618075"/>
            <a:ext cx="0" cy="323850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23</xdr:col>
      <xdr:colOff>-9525</xdr:colOff>
      <xdr:row>24</xdr:row>
      <xdr:rowOff>171450</xdr:rowOff>
    </xdr:from>
    <xdr:ext cx="466725" cy="523875"/>
    <xdr:grpSp>
      <xdr:nvGrpSpPr>
        <xdr:cNvPr id="2" name="Shape 2"/>
        <xdr:cNvGrpSpPr/>
      </xdr:nvGrpSpPr>
      <xdr:grpSpPr>
        <a:xfrm>
          <a:off x="5122163" y="3527588"/>
          <a:ext cx="447675" cy="504825"/>
          <a:chOff x="5122163" y="3527588"/>
          <a:chExt cx="447675" cy="504825"/>
        </a:xfrm>
      </xdr:grpSpPr>
      <xdr:cxnSp>
        <xdr:nvCxnSpPr>
          <xdr:cNvPr id="100" name="Shape 100"/>
          <xdr:cNvCxnSpPr/>
        </xdr:nvCxnSpPr>
        <xdr:spPr>
          <a:xfrm>
            <a:off x="5122163" y="3527588"/>
            <a:ext cx="447675" cy="504825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19</xdr:col>
      <xdr:colOff>0</xdr:colOff>
      <xdr:row>27</xdr:row>
      <xdr:rowOff>171450</xdr:rowOff>
    </xdr:from>
    <xdr:ext cx="2190750" cy="38100"/>
    <xdr:grpSp>
      <xdr:nvGrpSpPr>
        <xdr:cNvPr id="2" name="Shape 2"/>
        <xdr:cNvGrpSpPr/>
      </xdr:nvGrpSpPr>
      <xdr:grpSpPr>
        <a:xfrm>
          <a:off x="4250625" y="3780000"/>
          <a:ext cx="2190750" cy="0"/>
          <a:chOff x="4250625" y="3780000"/>
          <a:chExt cx="2190750" cy="0"/>
        </a:xfrm>
      </xdr:grpSpPr>
      <xdr:cxnSp>
        <xdr:nvCxnSpPr>
          <xdr:cNvPr id="101" name="Shape 101"/>
          <xdr:cNvCxnSpPr/>
        </xdr:nvCxnSpPr>
        <xdr:spPr>
          <a:xfrm>
            <a:off x="4250625" y="3780000"/>
            <a:ext cx="2190750" cy="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19</xdr:col>
      <xdr:colOff>0</xdr:colOff>
      <xdr:row>34</xdr:row>
      <xdr:rowOff>171450</xdr:rowOff>
    </xdr:from>
    <xdr:ext cx="2209800" cy="38100"/>
    <xdr:grpSp>
      <xdr:nvGrpSpPr>
        <xdr:cNvPr id="2" name="Shape 2"/>
        <xdr:cNvGrpSpPr/>
      </xdr:nvGrpSpPr>
      <xdr:grpSpPr>
        <a:xfrm>
          <a:off x="4241100" y="3780000"/>
          <a:ext cx="2209800" cy="0"/>
          <a:chOff x="4241100" y="3780000"/>
          <a:chExt cx="2209800" cy="0"/>
        </a:xfrm>
      </xdr:grpSpPr>
      <xdr:cxnSp>
        <xdr:nvCxnSpPr>
          <xdr:cNvPr id="102" name="Shape 102"/>
          <xdr:cNvCxnSpPr/>
        </xdr:nvCxnSpPr>
        <xdr:spPr>
          <a:xfrm>
            <a:off x="4241100" y="3780000"/>
            <a:ext cx="2209800" cy="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26</xdr:col>
      <xdr:colOff>352425</xdr:colOff>
      <xdr:row>32</xdr:row>
      <xdr:rowOff>0</xdr:rowOff>
    </xdr:from>
    <xdr:ext cx="533400" cy="523875"/>
    <xdr:grpSp>
      <xdr:nvGrpSpPr>
        <xdr:cNvPr id="2" name="Shape 2"/>
        <xdr:cNvGrpSpPr/>
      </xdr:nvGrpSpPr>
      <xdr:grpSpPr>
        <a:xfrm>
          <a:off x="5093588" y="3527588"/>
          <a:ext cx="504825" cy="504825"/>
          <a:chOff x="5093588" y="3527588"/>
          <a:chExt cx="504825" cy="504825"/>
        </a:xfrm>
      </xdr:grpSpPr>
      <xdr:cxnSp>
        <xdr:nvCxnSpPr>
          <xdr:cNvPr id="103" name="Shape 103"/>
          <xdr:cNvCxnSpPr/>
        </xdr:nvCxnSpPr>
        <xdr:spPr>
          <a:xfrm flipH="1" rot="10800000">
            <a:off x="5093588" y="3527588"/>
            <a:ext cx="504825" cy="504825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26</xdr:col>
      <xdr:colOff>352425</xdr:colOff>
      <xdr:row>28</xdr:row>
      <xdr:rowOff>0</xdr:rowOff>
    </xdr:from>
    <xdr:ext cx="457200" cy="714375"/>
    <xdr:grpSp>
      <xdr:nvGrpSpPr>
        <xdr:cNvPr id="2" name="Shape 2"/>
        <xdr:cNvGrpSpPr/>
      </xdr:nvGrpSpPr>
      <xdr:grpSpPr>
        <a:xfrm>
          <a:off x="5126925" y="3437100"/>
          <a:ext cx="438150" cy="685800"/>
          <a:chOff x="5126925" y="3437100"/>
          <a:chExt cx="438150" cy="685800"/>
        </a:xfrm>
      </xdr:grpSpPr>
      <xdr:cxnSp>
        <xdr:nvCxnSpPr>
          <xdr:cNvPr id="104" name="Shape 104"/>
          <xdr:cNvCxnSpPr/>
        </xdr:nvCxnSpPr>
        <xdr:spPr>
          <a:xfrm>
            <a:off x="5126925" y="3437100"/>
            <a:ext cx="438150" cy="68580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27</xdr:col>
      <xdr:colOff>0</xdr:colOff>
      <xdr:row>34</xdr:row>
      <xdr:rowOff>171450</xdr:rowOff>
    </xdr:from>
    <xdr:ext cx="466725" cy="38100"/>
    <xdr:grpSp>
      <xdr:nvGrpSpPr>
        <xdr:cNvPr id="2" name="Shape 2"/>
        <xdr:cNvGrpSpPr/>
      </xdr:nvGrpSpPr>
      <xdr:grpSpPr>
        <a:xfrm>
          <a:off x="5112638" y="3780000"/>
          <a:ext cx="466725" cy="0"/>
          <a:chOff x="5112638" y="3780000"/>
          <a:chExt cx="466725" cy="0"/>
        </a:xfrm>
      </xdr:grpSpPr>
      <xdr:cxnSp>
        <xdr:nvCxnSpPr>
          <xdr:cNvPr id="105" name="Shape 105"/>
          <xdr:cNvCxnSpPr/>
        </xdr:nvCxnSpPr>
        <xdr:spPr>
          <a:xfrm>
            <a:off x="5112638" y="3780000"/>
            <a:ext cx="466725" cy="0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31</xdr:col>
      <xdr:colOff>0</xdr:colOff>
      <xdr:row>34</xdr:row>
      <xdr:rowOff>171450</xdr:rowOff>
    </xdr:from>
    <xdr:ext cx="466725" cy="38100"/>
    <xdr:grpSp>
      <xdr:nvGrpSpPr>
        <xdr:cNvPr id="2" name="Shape 2"/>
        <xdr:cNvGrpSpPr/>
      </xdr:nvGrpSpPr>
      <xdr:grpSpPr>
        <a:xfrm>
          <a:off x="5112638" y="3780000"/>
          <a:ext cx="466725" cy="0"/>
          <a:chOff x="5112638" y="3780000"/>
          <a:chExt cx="466725" cy="0"/>
        </a:xfrm>
      </xdr:grpSpPr>
      <xdr:cxnSp>
        <xdr:nvCxnSpPr>
          <xdr:cNvPr id="105" name="Shape 105"/>
          <xdr:cNvCxnSpPr/>
        </xdr:nvCxnSpPr>
        <xdr:spPr>
          <a:xfrm>
            <a:off x="5112638" y="3780000"/>
            <a:ext cx="466725" cy="0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31</xdr:col>
      <xdr:colOff>-9525</xdr:colOff>
      <xdr:row>31</xdr:row>
      <xdr:rowOff>-9525</xdr:rowOff>
    </xdr:from>
    <xdr:ext cx="2228850" cy="209550"/>
    <xdr:grpSp>
      <xdr:nvGrpSpPr>
        <xdr:cNvPr id="2" name="Shape 2"/>
        <xdr:cNvGrpSpPr/>
      </xdr:nvGrpSpPr>
      <xdr:grpSpPr>
        <a:xfrm>
          <a:off x="4241100" y="3689513"/>
          <a:ext cx="2209800" cy="180975"/>
          <a:chOff x="4241100" y="3689513"/>
          <a:chExt cx="2209800" cy="180975"/>
        </a:xfrm>
      </xdr:grpSpPr>
      <xdr:cxnSp>
        <xdr:nvCxnSpPr>
          <xdr:cNvPr id="106" name="Shape 106"/>
          <xdr:cNvCxnSpPr/>
        </xdr:nvCxnSpPr>
        <xdr:spPr>
          <a:xfrm flipH="1" rot="10800000">
            <a:off x="4241100" y="3689513"/>
            <a:ext cx="2209800" cy="180975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34</xdr:col>
      <xdr:colOff>342900</xdr:colOff>
      <xdr:row>31</xdr:row>
      <xdr:rowOff>0</xdr:rowOff>
    </xdr:from>
    <xdr:ext cx="695325" cy="695325"/>
    <xdr:grpSp>
      <xdr:nvGrpSpPr>
        <xdr:cNvPr id="2" name="Shape 2"/>
        <xdr:cNvGrpSpPr/>
      </xdr:nvGrpSpPr>
      <xdr:grpSpPr>
        <a:xfrm>
          <a:off x="5007863" y="3441863"/>
          <a:ext cx="676275" cy="676275"/>
          <a:chOff x="5007863" y="3441863"/>
          <a:chExt cx="676275" cy="676275"/>
        </a:xfrm>
      </xdr:grpSpPr>
      <xdr:cxnSp>
        <xdr:nvCxnSpPr>
          <xdr:cNvPr id="107" name="Shape 107"/>
          <xdr:cNvCxnSpPr/>
        </xdr:nvCxnSpPr>
        <xdr:spPr>
          <a:xfrm flipH="1" rot="10800000">
            <a:off x="5007863" y="3441863"/>
            <a:ext cx="676275" cy="676275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10</xdr:col>
      <xdr:colOff>361950</xdr:colOff>
      <xdr:row>41</xdr:row>
      <xdr:rowOff>57150</xdr:rowOff>
    </xdr:from>
    <xdr:ext cx="133350" cy="276225"/>
    <xdr:grpSp>
      <xdr:nvGrpSpPr>
        <xdr:cNvPr id="2" name="Shape 2"/>
        <xdr:cNvGrpSpPr/>
      </xdr:nvGrpSpPr>
      <xdr:grpSpPr>
        <a:xfrm>
          <a:off x="5212650" y="3718088"/>
          <a:ext cx="266700" cy="123825"/>
          <a:chOff x="5212650" y="3718088"/>
          <a:chExt cx="266700" cy="123825"/>
        </a:xfrm>
      </xdr:grpSpPr>
      <xdr:cxnSp>
        <xdr:nvCxnSpPr>
          <xdr:cNvPr id="108" name="Shape 108"/>
          <xdr:cNvCxnSpPr/>
        </xdr:nvCxnSpPr>
        <xdr:spPr>
          <a:xfrm flipH="1" rot="-5400000">
            <a:off x="5212650" y="3718088"/>
            <a:ext cx="266700" cy="123825"/>
          </a:xfrm>
          <a:prstGeom prst="bentConnector3">
            <a:avLst>
              <a:gd fmla="val 0" name="adj1"/>
            </a:avLst>
          </a:prstGeom>
          <a:noFill/>
          <a:ln cap="flat" cmpd="sng" w="952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13</xdr:col>
      <xdr:colOff>361950</xdr:colOff>
      <xdr:row>42</xdr:row>
      <xdr:rowOff>47625</xdr:rowOff>
    </xdr:from>
    <xdr:ext cx="133350" cy="276225"/>
    <xdr:grpSp>
      <xdr:nvGrpSpPr>
        <xdr:cNvPr id="2" name="Shape 2"/>
        <xdr:cNvGrpSpPr/>
      </xdr:nvGrpSpPr>
      <xdr:grpSpPr>
        <a:xfrm>
          <a:off x="5212650" y="3718088"/>
          <a:ext cx="266700" cy="123825"/>
          <a:chOff x="5212650" y="3718088"/>
          <a:chExt cx="266700" cy="123825"/>
        </a:xfrm>
      </xdr:grpSpPr>
      <xdr:cxnSp>
        <xdr:nvCxnSpPr>
          <xdr:cNvPr id="109" name="Shape 109"/>
          <xdr:cNvCxnSpPr/>
        </xdr:nvCxnSpPr>
        <xdr:spPr>
          <a:xfrm flipH="1" rot="-5400000">
            <a:off x="5212650" y="3718088"/>
            <a:ext cx="266700" cy="123825"/>
          </a:xfrm>
          <a:prstGeom prst="bentConnector3">
            <a:avLst>
              <a:gd fmla="val 0" name="adj1"/>
            </a:avLst>
          </a:prstGeom>
          <a:noFill/>
          <a:ln cap="flat" cmpd="sng" w="952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10</xdr:col>
      <xdr:colOff>361950</xdr:colOff>
      <xdr:row>41</xdr:row>
      <xdr:rowOff>57150</xdr:rowOff>
    </xdr:from>
    <xdr:ext cx="123825" cy="581025"/>
    <xdr:grpSp>
      <xdr:nvGrpSpPr>
        <xdr:cNvPr id="2" name="Shape 2"/>
        <xdr:cNvGrpSpPr/>
      </xdr:nvGrpSpPr>
      <xdr:grpSpPr>
        <a:xfrm>
          <a:off x="5060250" y="3722850"/>
          <a:ext cx="571500" cy="114300"/>
          <a:chOff x="5060250" y="3722850"/>
          <a:chExt cx="571500" cy="114300"/>
        </a:xfrm>
      </xdr:grpSpPr>
      <xdr:cxnSp>
        <xdr:nvCxnSpPr>
          <xdr:cNvPr id="110" name="Shape 110"/>
          <xdr:cNvCxnSpPr/>
        </xdr:nvCxnSpPr>
        <xdr:spPr>
          <a:xfrm flipH="1" rot="-5400000">
            <a:off x="5060250" y="3722850"/>
            <a:ext cx="571500" cy="114300"/>
          </a:xfrm>
          <a:prstGeom prst="bentConnector3">
            <a:avLst>
              <a:gd fmla="val 0" name="adj1"/>
            </a:avLst>
          </a:prstGeom>
          <a:noFill/>
          <a:ln cap="flat" cmpd="sng" w="952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11</xdr:col>
      <xdr:colOff>0</xdr:colOff>
      <xdr:row>41</xdr:row>
      <xdr:rowOff>76200</xdr:rowOff>
    </xdr:from>
    <xdr:ext cx="38100" cy="733425"/>
    <xdr:grpSp>
      <xdr:nvGrpSpPr>
        <xdr:cNvPr id="2" name="Shape 2"/>
        <xdr:cNvGrpSpPr/>
      </xdr:nvGrpSpPr>
      <xdr:grpSpPr>
        <a:xfrm>
          <a:off x="4979288" y="3775238"/>
          <a:ext cx="733425" cy="9525"/>
          <a:chOff x="4979288" y="3775238"/>
          <a:chExt cx="733425" cy="9525"/>
        </a:xfrm>
      </xdr:grpSpPr>
      <xdr:cxnSp>
        <xdr:nvCxnSpPr>
          <xdr:cNvPr id="111" name="Shape 111"/>
          <xdr:cNvCxnSpPr/>
        </xdr:nvCxnSpPr>
        <xdr:spPr>
          <a:xfrm flipH="1" rot="-5400000">
            <a:off x="4979288" y="3775238"/>
            <a:ext cx="733425" cy="9525"/>
          </a:xfrm>
          <a:prstGeom prst="bentConnector3">
            <a:avLst>
              <a:gd fmla="val -1163" name="adj1"/>
            </a:avLst>
          </a:prstGeom>
          <a:noFill/>
          <a:ln cap="flat" cmpd="sng" w="952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11</xdr:col>
      <xdr:colOff>0</xdr:colOff>
      <xdr:row>41</xdr:row>
      <xdr:rowOff>76200</xdr:rowOff>
    </xdr:from>
    <xdr:ext cx="38100" cy="1581150"/>
    <xdr:grpSp>
      <xdr:nvGrpSpPr>
        <xdr:cNvPr id="2" name="Shape 2"/>
        <xdr:cNvGrpSpPr/>
      </xdr:nvGrpSpPr>
      <xdr:grpSpPr>
        <a:xfrm>
          <a:off x="4555425" y="3780000"/>
          <a:ext cx="1581150" cy="0"/>
          <a:chOff x="4555425" y="3780000"/>
          <a:chExt cx="1581150" cy="0"/>
        </a:xfrm>
      </xdr:grpSpPr>
      <xdr:cxnSp>
        <xdr:nvCxnSpPr>
          <xdr:cNvPr id="112" name="Shape 112"/>
          <xdr:cNvCxnSpPr/>
        </xdr:nvCxnSpPr>
        <xdr:spPr>
          <a:xfrm rot="5400000">
            <a:off x="4555425" y="3780000"/>
            <a:ext cx="1581150" cy="0"/>
          </a:xfrm>
          <a:prstGeom prst="bentConnector3">
            <a:avLst>
              <a:gd fmla="val -270" name="adj1"/>
            </a:avLst>
          </a:prstGeom>
          <a:noFill/>
          <a:ln cap="flat" cmpd="sng" w="952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13</xdr:col>
      <xdr:colOff>361950</xdr:colOff>
      <xdr:row>44</xdr:row>
      <xdr:rowOff>66675</xdr:rowOff>
    </xdr:from>
    <xdr:ext cx="142875" cy="409575"/>
    <xdr:grpSp>
      <xdr:nvGrpSpPr>
        <xdr:cNvPr id="2" name="Shape 2"/>
        <xdr:cNvGrpSpPr/>
      </xdr:nvGrpSpPr>
      <xdr:grpSpPr>
        <a:xfrm>
          <a:off x="5145975" y="3713325"/>
          <a:ext cx="400050" cy="133350"/>
          <a:chOff x="5145975" y="3713325"/>
          <a:chExt cx="400050" cy="133350"/>
        </a:xfrm>
      </xdr:grpSpPr>
      <xdr:cxnSp>
        <xdr:nvCxnSpPr>
          <xdr:cNvPr id="113" name="Shape 113"/>
          <xdr:cNvCxnSpPr/>
        </xdr:nvCxnSpPr>
        <xdr:spPr>
          <a:xfrm flipH="1" rot="-5400000">
            <a:off x="5145975" y="3713325"/>
            <a:ext cx="400050" cy="133350"/>
          </a:xfrm>
          <a:prstGeom prst="bentConnector3">
            <a:avLst>
              <a:gd fmla="val 3191" name="adj1"/>
            </a:avLst>
          </a:prstGeom>
          <a:noFill/>
          <a:ln cap="flat" cmpd="sng" w="952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16</xdr:col>
      <xdr:colOff>0</xdr:colOff>
      <xdr:row>46</xdr:row>
      <xdr:rowOff>57150</xdr:rowOff>
    </xdr:from>
    <xdr:ext cx="66675" cy="276225"/>
    <xdr:grpSp>
      <xdr:nvGrpSpPr>
        <xdr:cNvPr id="2" name="Shape 2"/>
        <xdr:cNvGrpSpPr/>
      </xdr:nvGrpSpPr>
      <xdr:grpSpPr>
        <a:xfrm>
          <a:off x="5212650" y="3751425"/>
          <a:ext cx="266700" cy="57150"/>
          <a:chOff x="5212650" y="3751425"/>
          <a:chExt cx="266700" cy="57150"/>
        </a:xfrm>
      </xdr:grpSpPr>
      <xdr:cxnSp>
        <xdr:nvCxnSpPr>
          <xdr:cNvPr id="114" name="Shape 114"/>
          <xdr:cNvCxnSpPr/>
        </xdr:nvCxnSpPr>
        <xdr:spPr>
          <a:xfrm flipH="1" rot="-5400000">
            <a:off x="5212650" y="3751425"/>
            <a:ext cx="266700" cy="57150"/>
          </a:xfrm>
          <a:prstGeom prst="bentConnector3">
            <a:avLst>
              <a:gd fmla="val 0" name="adj1"/>
            </a:avLst>
          </a:prstGeom>
          <a:noFill/>
          <a:ln cap="flat" cmpd="sng" w="952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22</xdr:col>
      <xdr:colOff>361950</xdr:colOff>
      <xdr:row>45</xdr:row>
      <xdr:rowOff>85725</xdr:rowOff>
    </xdr:from>
    <xdr:ext cx="123825" cy="600075"/>
    <xdr:grpSp>
      <xdr:nvGrpSpPr>
        <xdr:cNvPr id="2" name="Shape 2"/>
        <xdr:cNvGrpSpPr/>
      </xdr:nvGrpSpPr>
      <xdr:grpSpPr>
        <a:xfrm>
          <a:off x="5050725" y="3722850"/>
          <a:ext cx="590550" cy="114300"/>
          <a:chOff x="5050725" y="3722850"/>
          <a:chExt cx="590550" cy="114300"/>
        </a:xfrm>
      </xdr:grpSpPr>
      <xdr:cxnSp>
        <xdr:nvCxnSpPr>
          <xdr:cNvPr id="115" name="Shape 115"/>
          <xdr:cNvCxnSpPr/>
        </xdr:nvCxnSpPr>
        <xdr:spPr>
          <a:xfrm flipH="1" rot="-5400000">
            <a:off x="5050725" y="3722850"/>
            <a:ext cx="590550" cy="114300"/>
          </a:xfrm>
          <a:prstGeom prst="bentConnector3">
            <a:avLst>
              <a:gd fmla="val 0" name="adj1"/>
            </a:avLst>
          </a:prstGeom>
          <a:noFill/>
          <a:ln cap="flat" cmpd="sng" w="952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26</xdr:col>
      <xdr:colOff>361950</xdr:colOff>
      <xdr:row>48</xdr:row>
      <xdr:rowOff>47625</xdr:rowOff>
    </xdr:from>
    <xdr:ext cx="133350" cy="276225"/>
    <xdr:grpSp>
      <xdr:nvGrpSpPr>
        <xdr:cNvPr id="2" name="Shape 2"/>
        <xdr:cNvGrpSpPr/>
      </xdr:nvGrpSpPr>
      <xdr:grpSpPr>
        <a:xfrm>
          <a:off x="5212650" y="3718088"/>
          <a:ext cx="266700" cy="123825"/>
          <a:chOff x="5212650" y="3718088"/>
          <a:chExt cx="266700" cy="123825"/>
        </a:xfrm>
      </xdr:grpSpPr>
      <xdr:cxnSp>
        <xdr:nvCxnSpPr>
          <xdr:cNvPr id="116" name="Shape 116"/>
          <xdr:cNvCxnSpPr/>
        </xdr:nvCxnSpPr>
        <xdr:spPr>
          <a:xfrm flipH="1" rot="-5400000">
            <a:off x="5212650" y="3718088"/>
            <a:ext cx="266700" cy="123825"/>
          </a:xfrm>
          <a:prstGeom prst="bentConnector3">
            <a:avLst>
              <a:gd fmla="val 0" name="adj1"/>
            </a:avLst>
          </a:prstGeom>
          <a:noFill/>
          <a:ln cap="flat" cmpd="sng" w="952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27</xdr:col>
      <xdr:colOff>0</xdr:colOff>
      <xdr:row>49</xdr:row>
      <xdr:rowOff>133350</xdr:rowOff>
    </xdr:from>
    <xdr:ext cx="47625" cy="295275"/>
    <xdr:grpSp>
      <xdr:nvGrpSpPr>
        <xdr:cNvPr id="2" name="Shape 2"/>
        <xdr:cNvGrpSpPr/>
      </xdr:nvGrpSpPr>
      <xdr:grpSpPr>
        <a:xfrm>
          <a:off x="5198363" y="3760950"/>
          <a:ext cx="295275" cy="38100"/>
          <a:chOff x="5198363" y="3760950"/>
          <a:chExt cx="295275" cy="38100"/>
        </a:xfrm>
      </xdr:grpSpPr>
      <xdr:cxnSp>
        <xdr:nvCxnSpPr>
          <xdr:cNvPr id="117" name="Shape 117"/>
          <xdr:cNvCxnSpPr/>
        </xdr:nvCxnSpPr>
        <xdr:spPr>
          <a:xfrm rot="-5400000">
            <a:off x="5198363" y="3760950"/>
            <a:ext cx="295275" cy="38100"/>
          </a:xfrm>
          <a:prstGeom prst="bentConnector3">
            <a:avLst>
              <a:gd fmla="val 0" name="adj1"/>
            </a:avLst>
          </a:prstGeom>
          <a:noFill/>
          <a:ln cap="flat" cmpd="sng" w="952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27</xdr:col>
      <xdr:colOff>0</xdr:colOff>
      <xdr:row>51</xdr:row>
      <xdr:rowOff>76200</xdr:rowOff>
    </xdr:from>
    <xdr:ext cx="66675" cy="276225"/>
    <xdr:grpSp>
      <xdr:nvGrpSpPr>
        <xdr:cNvPr id="2" name="Shape 2"/>
        <xdr:cNvGrpSpPr/>
      </xdr:nvGrpSpPr>
      <xdr:grpSpPr>
        <a:xfrm>
          <a:off x="5212650" y="3751425"/>
          <a:ext cx="266700" cy="57150"/>
          <a:chOff x="5212650" y="3751425"/>
          <a:chExt cx="266700" cy="57150"/>
        </a:xfrm>
      </xdr:grpSpPr>
      <xdr:cxnSp>
        <xdr:nvCxnSpPr>
          <xdr:cNvPr id="118" name="Shape 118"/>
          <xdr:cNvCxnSpPr/>
        </xdr:nvCxnSpPr>
        <xdr:spPr>
          <a:xfrm flipH="1" rot="-5400000">
            <a:off x="5212650" y="3751425"/>
            <a:ext cx="266700" cy="57150"/>
          </a:xfrm>
          <a:prstGeom prst="bentConnector3">
            <a:avLst>
              <a:gd fmla="val 0" name="adj1"/>
            </a:avLst>
          </a:prstGeom>
          <a:noFill/>
          <a:ln cap="flat" cmpd="sng" w="952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30</xdr:col>
      <xdr:colOff>0</xdr:colOff>
      <xdr:row>52</xdr:row>
      <xdr:rowOff>66675</xdr:rowOff>
    </xdr:from>
    <xdr:ext cx="66675" cy="276225"/>
    <xdr:grpSp>
      <xdr:nvGrpSpPr>
        <xdr:cNvPr id="2" name="Shape 2"/>
        <xdr:cNvGrpSpPr/>
      </xdr:nvGrpSpPr>
      <xdr:grpSpPr>
        <a:xfrm>
          <a:off x="5212650" y="3751425"/>
          <a:ext cx="266700" cy="57150"/>
          <a:chOff x="5212650" y="3751425"/>
          <a:chExt cx="266700" cy="57150"/>
        </a:xfrm>
      </xdr:grpSpPr>
      <xdr:cxnSp>
        <xdr:nvCxnSpPr>
          <xdr:cNvPr id="118" name="Shape 118"/>
          <xdr:cNvCxnSpPr/>
        </xdr:nvCxnSpPr>
        <xdr:spPr>
          <a:xfrm flipH="1" rot="-5400000">
            <a:off x="5212650" y="3751425"/>
            <a:ext cx="266700" cy="57150"/>
          </a:xfrm>
          <a:prstGeom prst="bentConnector3">
            <a:avLst>
              <a:gd fmla="val 0" name="adj1"/>
            </a:avLst>
          </a:prstGeom>
          <a:noFill/>
          <a:ln cap="flat" cmpd="sng" w="952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18</xdr:col>
      <xdr:colOff>0</xdr:colOff>
      <xdr:row>50</xdr:row>
      <xdr:rowOff>47625</xdr:rowOff>
    </xdr:from>
    <xdr:ext cx="66675" cy="276225"/>
    <xdr:grpSp>
      <xdr:nvGrpSpPr>
        <xdr:cNvPr id="2" name="Shape 2"/>
        <xdr:cNvGrpSpPr/>
      </xdr:nvGrpSpPr>
      <xdr:grpSpPr>
        <a:xfrm>
          <a:off x="5212650" y="3751425"/>
          <a:ext cx="266700" cy="57150"/>
          <a:chOff x="5212650" y="3751425"/>
          <a:chExt cx="266700" cy="57150"/>
        </a:xfrm>
      </xdr:grpSpPr>
      <xdr:cxnSp>
        <xdr:nvCxnSpPr>
          <xdr:cNvPr id="114" name="Shape 114"/>
          <xdr:cNvCxnSpPr/>
        </xdr:nvCxnSpPr>
        <xdr:spPr>
          <a:xfrm flipH="1" rot="-5400000">
            <a:off x="5212650" y="3751425"/>
            <a:ext cx="266700" cy="57150"/>
          </a:xfrm>
          <a:prstGeom prst="bentConnector3">
            <a:avLst>
              <a:gd fmla="val 0" name="adj1"/>
            </a:avLst>
          </a:prstGeom>
          <a:noFill/>
          <a:ln cap="flat" cmpd="sng" w="952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10</xdr:col>
      <xdr:colOff>371475</xdr:colOff>
      <xdr:row>63</xdr:row>
      <xdr:rowOff>171450</xdr:rowOff>
    </xdr:from>
    <xdr:ext cx="523875" cy="38100"/>
    <xdr:grpSp>
      <xdr:nvGrpSpPr>
        <xdr:cNvPr id="2" name="Shape 2"/>
        <xdr:cNvGrpSpPr/>
      </xdr:nvGrpSpPr>
      <xdr:grpSpPr>
        <a:xfrm>
          <a:off x="5084063" y="3780000"/>
          <a:ext cx="523875" cy="0"/>
          <a:chOff x="5084063" y="3780000"/>
          <a:chExt cx="523875" cy="0"/>
        </a:xfrm>
      </xdr:grpSpPr>
      <xdr:cxnSp>
        <xdr:nvCxnSpPr>
          <xdr:cNvPr id="93" name="Shape 93"/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14</xdr:col>
      <xdr:colOff>352425</xdr:colOff>
      <xdr:row>58</xdr:row>
      <xdr:rowOff>171450</xdr:rowOff>
    </xdr:from>
    <xdr:ext cx="533400" cy="866775"/>
    <xdr:grpSp>
      <xdr:nvGrpSpPr>
        <xdr:cNvPr id="2" name="Shape 2"/>
        <xdr:cNvGrpSpPr/>
      </xdr:nvGrpSpPr>
      <xdr:grpSpPr>
        <a:xfrm>
          <a:off x="5093588" y="3356138"/>
          <a:ext cx="504825" cy="847725"/>
          <a:chOff x="5093588" y="3356138"/>
          <a:chExt cx="504825" cy="847725"/>
        </a:xfrm>
      </xdr:grpSpPr>
      <xdr:cxnSp>
        <xdr:nvCxnSpPr>
          <xdr:cNvPr id="94" name="Shape 94"/>
          <xdr:cNvCxnSpPr/>
        </xdr:nvCxnSpPr>
        <xdr:spPr>
          <a:xfrm flipH="1" rot="10800000">
            <a:off x="5093588" y="3356138"/>
            <a:ext cx="504825" cy="847725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15</xdr:col>
      <xdr:colOff>-9525</xdr:colOff>
      <xdr:row>61</xdr:row>
      <xdr:rowOff>171450</xdr:rowOff>
    </xdr:from>
    <xdr:ext cx="466725" cy="352425"/>
    <xdr:grpSp>
      <xdr:nvGrpSpPr>
        <xdr:cNvPr id="2" name="Shape 2"/>
        <xdr:cNvGrpSpPr/>
      </xdr:nvGrpSpPr>
      <xdr:grpSpPr>
        <a:xfrm>
          <a:off x="5122163" y="3618075"/>
          <a:ext cx="447675" cy="323850"/>
          <a:chOff x="5122163" y="3618075"/>
          <a:chExt cx="447675" cy="323850"/>
        </a:xfrm>
      </xdr:grpSpPr>
      <xdr:cxnSp>
        <xdr:nvCxnSpPr>
          <xdr:cNvPr id="95" name="Shape 95"/>
          <xdr:cNvCxnSpPr/>
        </xdr:nvCxnSpPr>
        <xdr:spPr>
          <a:xfrm flipH="1" rot="10800000">
            <a:off x="5122163" y="3618075"/>
            <a:ext cx="447675" cy="32385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14</xdr:col>
      <xdr:colOff>352425</xdr:colOff>
      <xdr:row>64</xdr:row>
      <xdr:rowOff>0</xdr:rowOff>
    </xdr:from>
    <xdr:ext cx="447675" cy="876300"/>
    <xdr:grpSp>
      <xdr:nvGrpSpPr>
        <xdr:cNvPr id="2" name="Shape 2"/>
        <xdr:cNvGrpSpPr/>
      </xdr:nvGrpSpPr>
      <xdr:grpSpPr>
        <a:xfrm>
          <a:off x="5131688" y="3351375"/>
          <a:ext cx="428625" cy="857250"/>
          <a:chOff x="5131688" y="3351375"/>
          <a:chExt cx="428625" cy="857250"/>
        </a:xfrm>
      </xdr:grpSpPr>
      <xdr:cxnSp>
        <xdr:nvCxnSpPr>
          <xdr:cNvPr id="96" name="Shape 96"/>
          <xdr:cNvCxnSpPr/>
        </xdr:nvCxnSpPr>
        <xdr:spPr>
          <a:xfrm>
            <a:off x="5131688" y="3351375"/>
            <a:ext cx="428625" cy="85725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14</xdr:col>
      <xdr:colOff>342900</xdr:colOff>
      <xdr:row>64</xdr:row>
      <xdr:rowOff>-9525</xdr:rowOff>
    </xdr:from>
    <xdr:ext cx="542925" cy="381000"/>
    <xdr:grpSp>
      <xdr:nvGrpSpPr>
        <xdr:cNvPr id="2" name="Shape 2"/>
        <xdr:cNvGrpSpPr/>
      </xdr:nvGrpSpPr>
      <xdr:grpSpPr>
        <a:xfrm>
          <a:off x="5088825" y="3599025"/>
          <a:ext cx="514350" cy="361950"/>
          <a:chOff x="5088825" y="3599025"/>
          <a:chExt cx="514350" cy="361950"/>
        </a:xfrm>
      </xdr:grpSpPr>
      <xdr:cxnSp>
        <xdr:nvCxnSpPr>
          <xdr:cNvPr id="119" name="Shape 119"/>
          <xdr:cNvCxnSpPr/>
        </xdr:nvCxnSpPr>
        <xdr:spPr>
          <a:xfrm>
            <a:off x="5088825" y="3599025"/>
            <a:ext cx="514350" cy="36195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18</xdr:col>
      <xdr:colOff>361950</xdr:colOff>
      <xdr:row>59</xdr:row>
      <xdr:rowOff>-19050</xdr:rowOff>
    </xdr:from>
    <xdr:ext cx="523875" cy="38100"/>
    <xdr:grpSp>
      <xdr:nvGrpSpPr>
        <xdr:cNvPr id="2" name="Shape 2"/>
        <xdr:cNvGrpSpPr/>
      </xdr:nvGrpSpPr>
      <xdr:grpSpPr>
        <a:xfrm>
          <a:off x="5084063" y="3780000"/>
          <a:ext cx="523875" cy="0"/>
          <a:chOff x="5084063" y="3780000"/>
          <a:chExt cx="523875" cy="0"/>
        </a:xfrm>
      </xdr:grpSpPr>
      <xdr:cxnSp>
        <xdr:nvCxnSpPr>
          <xdr:cNvPr id="98" name="Shape 98"/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18</xdr:col>
      <xdr:colOff>361950</xdr:colOff>
      <xdr:row>65</xdr:row>
      <xdr:rowOff>171450</xdr:rowOff>
    </xdr:from>
    <xdr:ext cx="523875" cy="38100"/>
    <xdr:grpSp>
      <xdr:nvGrpSpPr>
        <xdr:cNvPr id="2" name="Shape 2"/>
        <xdr:cNvGrpSpPr/>
      </xdr:nvGrpSpPr>
      <xdr:grpSpPr>
        <a:xfrm>
          <a:off x="5084063" y="3780000"/>
          <a:ext cx="523875" cy="0"/>
          <a:chOff x="5084063" y="3780000"/>
          <a:chExt cx="523875" cy="0"/>
        </a:xfrm>
      </xdr:grpSpPr>
      <xdr:cxnSp>
        <xdr:nvCxnSpPr>
          <xdr:cNvPr id="93" name="Shape 93"/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22</xdr:col>
      <xdr:colOff>371475</xdr:colOff>
      <xdr:row>65</xdr:row>
      <xdr:rowOff>171450</xdr:rowOff>
    </xdr:from>
    <xdr:ext cx="523875" cy="38100"/>
    <xdr:grpSp>
      <xdr:nvGrpSpPr>
        <xdr:cNvPr id="2" name="Shape 2"/>
        <xdr:cNvGrpSpPr/>
      </xdr:nvGrpSpPr>
      <xdr:grpSpPr>
        <a:xfrm>
          <a:off x="5084063" y="3780000"/>
          <a:ext cx="523875" cy="0"/>
          <a:chOff x="5084063" y="3780000"/>
          <a:chExt cx="523875" cy="0"/>
        </a:xfrm>
      </xdr:grpSpPr>
      <xdr:cxnSp>
        <xdr:nvCxnSpPr>
          <xdr:cNvPr id="93" name="Shape 93"/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25</xdr:col>
      <xdr:colOff>161925</xdr:colOff>
      <xdr:row>62</xdr:row>
      <xdr:rowOff>190500</xdr:rowOff>
    </xdr:from>
    <xdr:ext cx="38100" cy="323850"/>
    <xdr:grpSp>
      <xdr:nvGrpSpPr>
        <xdr:cNvPr id="2" name="Shape 2"/>
        <xdr:cNvGrpSpPr/>
      </xdr:nvGrpSpPr>
      <xdr:grpSpPr>
        <a:xfrm>
          <a:off x="5346000" y="3618075"/>
          <a:ext cx="0" cy="323850"/>
          <a:chOff x="5346000" y="3618075"/>
          <a:chExt cx="0" cy="323850"/>
        </a:xfrm>
      </xdr:grpSpPr>
      <xdr:cxnSp>
        <xdr:nvCxnSpPr>
          <xdr:cNvPr id="120" name="Shape 120"/>
          <xdr:cNvCxnSpPr/>
        </xdr:nvCxnSpPr>
        <xdr:spPr>
          <a:xfrm rot="10800000">
            <a:off x="5346000" y="3618075"/>
            <a:ext cx="0" cy="32385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23</xdr:col>
      <xdr:colOff>-9525</xdr:colOff>
      <xdr:row>58</xdr:row>
      <xdr:rowOff>171450</xdr:rowOff>
    </xdr:from>
    <xdr:ext cx="466725" cy="523875"/>
    <xdr:grpSp>
      <xdr:nvGrpSpPr>
        <xdr:cNvPr id="2" name="Shape 2"/>
        <xdr:cNvGrpSpPr/>
      </xdr:nvGrpSpPr>
      <xdr:grpSpPr>
        <a:xfrm>
          <a:off x="5122163" y="3527588"/>
          <a:ext cx="447675" cy="504825"/>
          <a:chOff x="5122163" y="3527588"/>
          <a:chExt cx="447675" cy="504825"/>
        </a:xfrm>
      </xdr:grpSpPr>
      <xdr:cxnSp>
        <xdr:nvCxnSpPr>
          <xdr:cNvPr id="100" name="Shape 100"/>
          <xdr:cNvCxnSpPr/>
        </xdr:nvCxnSpPr>
        <xdr:spPr>
          <a:xfrm>
            <a:off x="5122163" y="3527588"/>
            <a:ext cx="447675" cy="504825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19</xdr:col>
      <xdr:colOff>0</xdr:colOff>
      <xdr:row>61</xdr:row>
      <xdr:rowOff>171450</xdr:rowOff>
    </xdr:from>
    <xdr:ext cx="2190750" cy="38100"/>
    <xdr:grpSp>
      <xdr:nvGrpSpPr>
        <xdr:cNvPr id="2" name="Shape 2"/>
        <xdr:cNvGrpSpPr/>
      </xdr:nvGrpSpPr>
      <xdr:grpSpPr>
        <a:xfrm>
          <a:off x="4250625" y="3780000"/>
          <a:ext cx="2190750" cy="0"/>
          <a:chOff x="4250625" y="3780000"/>
          <a:chExt cx="2190750" cy="0"/>
        </a:xfrm>
      </xdr:grpSpPr>
      <xdr:cxnSp>
        <xdr:nvCxnSpPr>
          <xdr:cNvPr id="101" name="Shape 101"/>
          <xdr:cNvCxnSpPr/>
        </xdr:nvCxnSpPr>
        <xdr:spPr>
          <a:xfrm>
            <a:off x="4250625" y="3780000"/>
            <a:ext cx="2190750" cy="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19</xdr:col>
      <xdr:colOff>0</xdr:colOff>
      <xdr:row>68</xdr:row>
      <xdr:rowOff>171450</xdr:rowOff>
    </xdr:from>
    <xdr:ext cx="2209800" cy="38100"/>
    <xdr:grpSp>
      <xdr:nvGrpSpPr>
        <xdr:cNvPr id="2" name="Shape 2"/>
        <xdr:cNvGrpSpPr/>
      </xdr:nvGrpSpPr>
      <xdr:grpSpPr>
        <a:xfrm>
          <a:off x="4241100" y="3780000"/>
          <a:ext cx="2209800" cy="0"/>
          <a:chOff x="4241100" y="3780000"/>
          <a:chExt cx="2209800" cy="0"/>
        </a:xfrm>
      </xdr:grpSpPr>
      <xdr:cxnSp>
        <xdr:nvCxnSpPr>
          <xdr:cNvPr id="102" name="Shape 102"/>
          <xdr:cNvCxnSpPr/>
        </xdr:nvCxnSpPr>
        <xdr:spPr>
          <a:xfrm>
            <a:off x="4241100" y="3780000"/>
            <a:ext cx="2209800" cy="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26</xdr:col>
      <xdr:colOff>352425</xdr:colOff>
      <xdr:row>66</xdr:row>
      <xdr:rowOff>0</xdr:rowOff>
    </xdr:from>
    <xdr:ext cx="533400" cy="523875"/>
    <xdr:grpSp>
      <xdr:nvGrpSpPr>
        <xdr:cNvPr id="2" name="Shape 2"/>
        <xdr:cNvGrpSpPr/>
      </xdr:nvGrpSpPr>
      <xdr:grpSpPr>
        <a:xfrm>
          <a:off x="5093588" y="3527588"/>
          <a:ext cx="504825" cy="504825"/>
          <a:chOff x="5093588" y="3527588"/>
          <a:chExt cx="504825" cy="504825"/>
        </a:xfrm>
      </xdr:grpSpPr>
      <xdr:cxnSp>
        <xdr:nvCxnSpPr>
          <xdr:cNvPr id="121" name="Shape 121"/>
          <xdr:cNvCxnSpPr/>
        </xdr:nvCxnSpPr>
        <xdr:spPr>
          <a:xfrm flipH="1" rot="10800000">
            <a:off x="5093588" y="3527588"/>
            <a:ext cx="504825" cy="504825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26</xdr:col>
      <xdr:colOff>352425</xdr:colOff>
      <xdr:row>62</xdr:row>
      <xdr:rowOff>0</xdr:rowOff>
    </xdr:from>
    <xdr:ext cx="457200" cy="714375"/>
    <xdr:grpSp>
      <xdr:nvGrpSpPr>
        <xdr:cNvPr id="2" name="Shape 2"/>
        <xdr:cNvGrpSpPr/>
      </xdr:nvGrpSpPr>
      <xdr:grpSpPr>
        <a:xfrm>
          <a:off x="5126925" y="3437100"/>
          <a:ext cx="438150" cy="685800"/>
          <a:chOff x="5126925" y="3437100"/>
          <a:chExt cx="438150" cy="685800"/>
        </a:xfrm>
      </xdr:grpSpPr>
      <xdr:cxnSp>
        <xdr:nvCxnSpPr>
          <xdr:cNvPr id="104" name="Shape 104"/>
          <xdr:cNvCxnSpPr/>
        </xdr:nvCxnSpPr>
        <xdr:spPr>
          <a:xfrm>
            <a:off x="5126925" y="3437100"/>
            <a:ext cx="438150" cy="68580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27</xdr:col>
      <xdr:colOff>0</xdr:colOff>
      <xdr:row>68</xdr:row>
      <xdr:rowOff>171450</xdr:rowOff>
    </xdr:from>
    <xdr:ext cx="466725" cy="38100"/>
    <xdr:grpSp>
      <xdr:nvGrpSpPr>
        <xdr:cNvPr id="2" name="Shape 2"/>
        <xdr:cNvGrpSpPr/>
      </xdr:nvGrpSpPr>
      <xdr:grpSpPr>
        <a:xfrm>
          <a:off x="5112638" y="3780000"/>
          <a:ext cx="466725" cy="0"/>
          <a:chOff x="5112638" y="3780000"/>
          <a:chExt cx="466725" cy="0"/>
        </a:xfrm>
      </xdr:grpSpPr>
      <xdr:cxnSp>
        <xdr:nvCxnSpPr>
          <xdr:cNvPr id="122" name="Shape 122"/>
          <xdr:cNvCxnSpPr/>
        </xdr:nvCxnSpPr>
        <xdr:spPr>
          <a:xfrm>
            <a:off x="5112638" y="3780000"/>
            <a:ext cx="466725" cy="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31</xdr:col>
      <xdr:colOff>0</xdr:colOff>
      <xdr:row>68</xdr:row>
      <xdr:rowOff>171450</xdr:rowOff>
    </xdr:from>
    <xdr:ext cx="466725" cy="38100"/>
    <xdr:grpSp>
      <xdr:nvGrpSpPr>
        <xdr:cNvPr id="2" name="Shape 2"/>
        <xdr:cNvGrpSpPr/>
      </xdr:nvGrpSpPr>
      <xdr:grpSpPr>
        <a:xfrm>
          <a:off x="5112638" y="3780000"/>
          <a:ext cx="466725" cy="0"/>
          <a:chOff x="5112638" y="3780000"/>
          <a:chExt cx="466725" cy="0"/>
        </a:xfrm>
      </xdr:grpSpPr>
      <xdr:cxnSp>
        <xdr:nvCxnSpPr>
          <xdr:cNvPr id="122" name="Shape 122"/>
          <xdr:cNvCxnSpPr/>
        </xdr:nvCxnSpPr>
        <xdr:spPr>
          <a:xfrm>
            <a:off x="5112638" y="3780000"/>
            <a:ext cx="466725" cy="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31</xdr:col>
      <xdr:colOff>-9525</xdr:colOff>
      <xdr:row>65</xdr:row>
      <xdr:rowOff>-9525</xdr:rowOff>
    </xdr:from>
    <xdr:ext cx="2228850" cy="209550"/>
    <xdr:grpSp>
      <xdr:nvGrpSpPr>
        <xdr:cNvPr id="2" name="Shape 2"/>
        <xdr:cNvGrpSpPr/>
      </xdr:nvGrpSpPr>
      <xdr:grpSpPr>
        <a:xfrm>
          <a:off x="4241100" y="3689513"/>
          <a:ext cx="2209800" cy="180975"/>
          <a:chOff x="4241100" y="3689513"/>
          <a:chExt cx="2209800" cy="180975"/>
        </a:xfrm>
      </xdr:grpSpPr>
      <xdr:cxnSp>
        <xdr:nvCxnSpPr>
          <xdr:cNvPr id="123" name="Shape 123"/>
          <xdr:cNvCxnSpPr/>
        </xdr:nvCxnSpPr>
        <xdr:spPr>
          <a:xfrm flipH="1" rot="10800000">
            <a:off x="4241100" y="3689513"/>
            <a:ext cx="2209800" cy="180975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34</xdr:col>
      <xdr:colOff>342900</xdr:colOff>
      <xdr:row>65</xdr:row>
      <xdr:rowOff>0</xdr:rowOff>
    </xdr:from>
    <xdr:ext cx="695325" cy="695325"/>
    <xdr:grpSp>
      <xdr:nvGrpSpPr>
        <xdr:cNvPr id="2" name="Shape 2"/>
        <xdr:cNvGrpSpPr/>
      </xdr:nvGrpSpPr>
      <xdr:grpSpPr>
        <a:xfrm>
          <a:off x="5007863" y="3441863"/>
          <a:ext cx="676275" cy="676275"/>
          <a:chOff x="5007863" y="3441863"/>
          <a:chExt cx="676275" cy="676275"/>
        </a:xfrm>
      </xdr:grpSpPr>
      <xdr:cxnSp>
        <xdr:nvCxnSpPr>
          <xdr:cNvPr id="124" name="Shape 124"/>
          <xdr:cNvCxnSpPr/>
        </xdr:nvCxnSpPr>
        <xdr:spPr>
          <a:xfrm flipH="1" rot="10800000">
            <a:off x="5007863" y="3441863"/>
            <a:ext cx="676275" cy="676275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239000" cy="4514850"/>
    <xdr:grpSp>
      <xdr:nvGrpSpPr>
        <xdr:cNvPr id="2" name="Shape 2"/>
        <xdr:cNvGrpSpPr/>
      </xdr:nvGrpSpPr>
      <xdr:grpSpPr>
        <a:xfrm>
          <a:off x="1726500" y="1522575"/>
          <a:ext cx="7239000" cy="4514850"/>
          <a:chOff x="1726500" y="1522575"/>
          <a:chExt cx="7239000" cy="4514850"/>
        </a:xfrm>
      </xdr:grpSpPr>
      <xdr:grpSp>
        <xdr:nvGrpSpPr>
          <xdr:cNvPr id="125" name="Shape 125"/>
          <xdr:cNvGrpSpPr/>
        </xdr:nvGrpSpPr>
        <xdr:grpSpPr>
          <a:xfrm>
            <a:off x="1726500" y="1522575"/>
            <a:ext cx="7239000" cy="4514850"/>
            <a:chOff x="0" y="0"/>
            <a:chExt cx="6716062" cy="5010397"/>
          </a:xfrm>
        </xdr:grpSpPr>
        <xdr:sp>
          <xdr:nvSpPr>
            <xdr:cNvPr id="126" name="Shape 126"/>
            <xdr:cNvSpPr/>
          </xdr:nvSpPr>
          <xdr:spPr>
            <a:xfrm>
              <a:off x="0" y="0"/>
              <a:ext cx="6716050" cy="50103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127" name="Shape 127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0" y="0"/>
              <a:ext cx="6716062" cy="3258005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128" name="Shape 128"/>
            <xdr:cNvPicPr preferRelativeResize="0"/>
          </xdr:nvPicPr>
          <xdr:blipFill rotWithShape="1">
            <a:blip r:embed="rId2">
              <a:alphaModFix/>
            </a:blip>
            <a:srcRect b="0" l="0" r="0" t="0"/>
            <a:stretch/>
          </xdr:blipFill>
          <xdr:spPr>
            <a:xfrm>
              <a:off x="0" y="3238500"/>
              <a:ext cx="6420746" cy="1771897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15</xdr:col>
      <xdr:colOff>0</xdr:colOff>
      <xdr:row>10</xdr:row>
      <xdr:rowOff>161925</xdr:rowOff>
    </xdr:from>
    <xdr:ext cx="2190750" cy="38100"/>
    <xdr:grpSp>
      <xdr:nvGrpSpPr>
        <xdr:cNvPr id="2" name="Shape 2"/>
        <xdr:cNvGrpSpPr/>
      </xdr:nvGrpSpPr>
      <xdr:grpSpPr>
        <a:xfrm>
          <a:off x="4250625" y="3770475"/>
          <a:ext cx="2190750" cy="19050"/>
          <a:chOff x="4250625" y="3770475"/>
          <a:chExt cx="2190750" cy="19050"/>
        </a:xfrm>
      </xdr:grpSpPr>
      <xdr:cxnSp>
        <xdr:nvCxnSpPr>
          <xdr:cNvPr id="129" name="Shape 129"/>
          <xdr:cNvCxnSpPr/>
        </xdr:nvCxnSpPr>
        <xdr:spPr>
          <a:xfrm flipH="1" rot="10800000">
            <a:off x="4250625" y="3770475"/>
            <a:ext cx="2190750" cy="19050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15</xdr:col>
      <xdr:colOff>0</xdr:colOff>
      <xdr:row>10</xdr:row>
      <xdr:rowOff>171450</xdr:rowOff>
    </xdr:from>
    <xdr:ext cx="2209800" cy="704850"/>
    <xdr:grpSp>
      <xdr:nvGrpSpPr>
        <xdr:cNvPr id="2" name="Shape 2"/>
        <xdr:cNvGrpSpPr/>
      </xdr:nvGrpSpPr>
      <xdr:grpSpPr>
        <a:xfrm>
          <a:off x="4250625" y="3441863"/>
          <a:ext cx="2190750" cy="676275"/>
          <a:chOff x="4250625" y="3441863"/>
          <a:chExt cx="2190750" cy="676275"/>
        </a:xfrm>
      </xdr:grpSpPr>
      <xdr:cxnSp>
        <xdr:nvCxnSpPr>
          <xdr:cNvPr id="130" name="Shape 130"/>
          <xdr:cNvCxnSpPr/>
        </xdr:nvCxnSpPr>
        <xdr:spPr>
          <a:xfrm>
            <a:off x="4250625" y="3441863"/>
            <a:ext cx="2190750" cy="676275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15</xdr:col>
      <xdr:colOff>-9525</xdr:colOff>
      <xdr:row>3</xdr:row>
      <xdr:rowOff>161925</xdr:rowOff>
    </xdr:from>
    <xdr:ext cx="457200" cy="1238250"/>
    <xdr:grpSp>
      <xdr:nvGrpSpPr>
        <xdr:cNvPr id="2" name="Shape 2"/>
        <xdr:cNvGrpSpPr/>
      </xdr:nvGrpSpPr>
      <xdr:grpSpPr>
        <a:xfrm>
          <a:off x="5126925" y="3175163"/>
          <a:ext cx="438150" cy="1209675"/>
          <a:chOff x="5126925" y="3175163"/>
          <a:chExt cx="438150" cy="1209675"/>
        </a:xfrm>
      </xdr:grpSpPr>
      <xdr:cxnSp>
        <xdr:nvCxnSpPr>
          <xdr:cNvPr id="131" name="Shape 131"/>
          <xdr:cNvCxnSpPr/>
        </xdr:nvCxnSpPr>
        <xdr:spPr>
          <a:xfrm flipH="1" rot="10800000">
            <a:off x="5126925" y="3175163"/>
            <a:ext cx="438150" cy="1209675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22</xdr:col>
      <xdr:colOff>371475</xdr:colOff>
      <xdr:row>11</xdr:row>
      <xdr:rowOff>-19050</xdr:rowOff>
    </xdr:from>
    <xdr:ext cx="523875" cy="38100"/>
    <xdr:grpSp>
      <xdr:nvGrpSpPr>
        <xdr:cNvPr id="2" name="Shape 2"/>
        <xdr:cNvGrpSpPr/>
      </xdr:nvGrpSpPr>
      <xdr:grpSpPr>
        <a:xfrm>
          <a:off x="5084063" y="3780000"/>
          <a:ext cx="523875" cy="0"/>
          <a:chOff x="5084063" y="3780000"/>
          <a:chExt cx="523875" cy="0"/>
        </a:xfrm>
      </xdr:grpSpPr>
      <xdr:cxnSp>
        <xdr:nvCxnSpPr>
          <xdr:cNvPr id="132" name="Shape 132"/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26</xdr:col>
      <xdr:colOff>352425</xdr:colOff>
      <xdr:row>3</xdr:row>
      <xdr:rowOff>152400</xdr:rowOff>
    </xdr:from>
    <xdr:ext cx="4476750" cy="1228725"/>
    <xdr:grpSp>
      <xdr:nvGrpSpPr>
        <xdr:cNvPr id="2" name="Shape 2"/>
        <xdr:cNvGrpSpPr/>
      </xdr:nvGrpSpPr>
      <xdr:grpSpPr>
        <a:xfrm>
          <a:off x="3121913" y="3179925"/>
          <a:ext cx="4448175" cy="1200150"/>
          <a:chOff x="3121913" y="3179925"/>
          <a:chExt cx="4448175" cy="1200150"/>
        </a:xfrm>
      </xdr:grpSpPr>
      <xdr:cxnSp>
        <xdr:nvCxnSpPr>
          <xdr:cNvPr id="133" name="Shape 133"/>
          <xdr:cNvCxnSpPr/>
        </xdr:nvCxnSpPr>
        <xdr:spPr>
          <a:xfrm>
            <a:off x="3121913" y="3179925"/>
            <a:ext cx="4448175" cy="1200150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23</xdr:col>
      <xdr:colOff>-9525</xdr:colOff>
      <xdr:row>7</xdr:row>
      <xdr:rowOff>0</xdr:rowOff>
    </xdr:from>
    <xdr:ext cx="466725" cy="695325"/>
    <xdr:grpSp>
      <xdr:nvGrpSpPr>
        <xdr:cNvPr id="2" name="Shape 2"/>
        <xdr:cNvGrpSpPr/>
      </xdr:nvGrpSpPr>
      <xdr:grpSpPr>
        <a:xfrm>
          <a:off x="5122163" y="3441863"/>
          <a:ext cx="447675" cy="676275"/>
          <a:chOff x="5122163" y="3441863"/>
          <a:chExt cx="447675" cy="676275"/>
        </a:xfrm>
      </xdr:grpSpPr>
      <xdr:cxnSp>
        <xdr:nvCxnSpPr>
          <xdr:cNvPr id="134" name="Shape 134"/>
          <xdr:cNvCxnSpPr/>
        </xdr:nvCxnSpPr>
        <xdr:spPr>
          <a:xfrm>
            <a:off x="5122163" y="3441863"/>
            <a:ext cx="447675" cy="676275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23</xdr:col>
      <xdr:colOff>-9525</xdr:colOff>
      <xdr:row>11</xdr:row>
      <xdr:rowOff>0</xdr:rowOff>
    </xdr:from>
    <xdr:ext cx="457200" cy="704850"/>
    <xdr:grpSp>
      <xdr:nvGrpSpPr>
        <xdr:cNvPr id="2" name="Shape 2"/>
        <xdr:cNvGrpSpPr/>
      </xdr:nvGrpSpPr>
      <xdr:grpSpPr>
        <a:xfrm>
          <a:off x="5126925" y="3437100"/>
          <a:ext cx="438150" cy="685800"/>
          <a:chOff x="5126925" y="3437100"/>
          <a:chExt cx="438150" cy="685800"/>
        </a:xfrm>
      </xdr:grpSpPr>
      <xdr:cxnSp>
        <xdr:nvCxnSpPr>
          <xdr:cNvPr id="135" name="Shape 135"/>
          <xdr:cNvCxnSpPr/>
        </xdr:nvCxnSpPr>
        <xdr:spPr>
          <a:xfrm flipH="1" rot="10800000">
            <a:off x="5126925" y="3437100"/>
            <a:ext cx="438150" cy="68580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19</xdr:col>
      <xdr:colOff>-9525</xdr:colOff>
      <xdr:row>3</xdr:row>
      <xdr:rowOff>171450</xdr:rowOff>
    </xdr:from>
    <xdr:ext cx="476250" cy="533400"/>
    <xdr:grpSp>
      <xdr:nvGrpSpPr>
        <xdr:cNvPr id="2" name="Shape 2"/>
        <xdr:cNvGrpSpPr/>
      </xdr:nvGrpSpPr>
      <xdr:grpSpPr>
        <a:xfrm>
          <a:off x="5117400" y="3527588"/>
          <a:ext cx="457200" cy="504825"/>
          <a:chOff x="5117400" y="3527588"/>
          <a:chExt cx="457200" cy="504825"/>
        </a:xfrm>
      </xdr:grpSpPr>
      <xdr:cxnSp>
        <xdr:nvCxnSpPr>
          <xdr:cNvPr id="136" name="Shape 136"/>
          <xdr:cNvCxnSpPr/>
        </xdr:nvCxnSpPr>
        <xdr:spPr>
          <a:xfrm>
            <a:off x="5117400" y="3527588"/>
            <a:ext cx="457200" cy="504825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22</xdr:col>
      <xdr:colOff>371475</xdr:colOff>
      <xdr:row>14</xdr:row>
      <xdr:rowOff>171450</xdr:rowOff>
    </xdr:from>
    <xdr:ext cx="504825" cy="38100"/>
    <xdr:grpSp>
      <xdr:nvGrpSpPr>
        <xdr:cNvPr id="2" name="Shape 2"/>
        <xdr:cNvGrpSpPr/>
      </xdr:nvGrpSpPr>
      <xdr:grpSpPr>
        <a:xfrm>
          <a:off x="5093588" y="3780000"/>
          <a:ext cx="504825" cy="0"/>
          <a:chOff x="5093588" y="3780000"/>
          <a:chExt cx="504825" cy="0"/>
        </a:xfrm>
      </xdr:grpSpPr>
      <xdr:cxnSp>
        <xdr:nvCxnSpPr>
          <xdr:cNvPr id="137" name="Shape 137"/>
          <xdr:cNvCxnSpPr/>
        </xdr:nvCxnSpPr>
        <xdr:spPr>
          <a:xfrm>
            <a:off x="5093588" y="3780000"/>
            <a:ext cx="504825" cy="0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31</xdr:col>
      <xdr:colOff>-9525</xdr:colOff>
      <xdr:row>10</xdr:row>
      <xdr:rowOff>171450</xdr:rowOff>
    </xdr:from>
    <xdr:ext cx="466725" cy="352425"/>
    <xdr:grpSp>
      <xdr:nvGrpSpPr>
        <xdr:cNvPr id="2" name="Shape 2"/>
        <xdr:cNvGrpSpPr/>
      </xdr:nvGrpSpPr>
      <xdr:grpSpPr>
        <a:xfrm>
          <a:off x="5122163" y="3618075"/>
          <a:ext cx="447675" cy="323850"/>
          <a:chOff x="5122163" y="3618075"/>
          <a:chExt cx="447675" cy="323850"/>
        </a:xfrm>
      </xdr:grpSpPr>
      <xdr:cxnSp>
        <xdr:nvCxnSpPr>
          <xdr:cNvPr id="138" name="Shape 138"/>
          <xdr:cNvCxnSpPr/>
        </xdr:nvCxnSpPr>
        <xdr:spPr>
          <a:xfrm flipH="1" rot="10800000">
            <a:off x="5122163" y="3618075"/>
            <a:ext cx="447675" cy="323850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19</xdr:col>
      <xdr:colOff>0</xdr:colOff>
      <xdr:row>4</xdr:row>
      <xdr:rowOff>-19050</xdr:rowOff>
    </xdr:from>
    <xdr:ext cx="447675" cy="38100"/>
    <xdr:grpSp>
      <xdr:nvGrpSpPr>
        <xdr:cNvPr id="2" name="Shape 2"/>
        <xdr:cNvGrpSpPr/>
      </xdr:nvGrpSpPr>
      <xdr:grpSpPr>
        <a:xfrm>
          <a:off x="5122163" y="3780000"/>
          <a:ext cx="447675" cy="0"/>
          <a:chOff x="5122163" y="3780000"/>
          <a:chExt cx="447675" cy="0"/>
        </a:xfrm>
      </xdr:grpSpPr>
      <xdr:cxnSp>
        <xdr:nvCxnSpPr>
          <xdr:cNvPr id="139" name="Shape 139"/>
          <xdr:cNvCxnSpPr/>
        </xdr:nvCxnSpPr>
        <xdr:spPr>
          <a:xfrm>
            <a:off x="5122163" y="3780000"/>
            <a:ext cx="447675" cy="0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26</xdr:col>
      <xdr:colOff>352425</xdr:colOff>
      <xdr:row>13</xdr:row>
      <xdr:rowOff>0</xdr:rowOff>
    </xdr:from>
    <xdr:ext cx="533400" cy="361950"/>
    <xdr:grpSp>
      <xdr:nvGrpSpPr>
        <xdr:cNvPr id="2" name="Shape 2"/>
        <xdr:cNvGrpSpPr/>
      </xdr:nvGrpSpPr>
      <xdr:grpSpPr>
        <a:xfrm>
          <a:off x="5093588" y="3608550"/>
          <a:ext cx="504825" cy="342900"/>
          <a:chOff x="5093588" y="3608550"/>
          <a:chExt cx="504825" cy="342900"/>
        </a:xfrm>
      </xdr:grpSpPr>
      <xdr:cxnSp>
        <xdr:nvCxnSpPr>
          <xdr:cNvPr id="140" name="Shape 140"/>
          <xdr:cNvCxnSpPr/>
        </xdr:nvCxnSpPr>
        <xdr:spPr>
          <a:xfrm flipH="1" rot="10800000">
            <a:off x="5093588" y="3608550"/>
            <a:ext cx="504825" cy="342900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26</xdr:col>
      <xdr:colOff>352425</xdr:colOff>
      <xdr:row>15</xdr:row>
      <xdr:rowOff>-9525</xdr:rowOff>
    </xdr:from>
    <xdr:ext cx="542925" cy="371475"/>
    <xdr:grpSp>
      <xdr:nvGrpSpPr>
        <xdr:cNvPr id="2" name="Shape 2"/>
        <xdr:cNvGrpSpPr/>
      </xdr:nvGrpSpPr>
      <xdr:grpSpPr>
        <a:xfrm>
          <a:off x="5088825" y="3603788"/>
          <a:ext cx="514350" cy="352425"/>
          <a:chOff x="5088825" y="3603788"/>
          <a:chExt cx="514350" cy="352425"/>
        </a:xfrm>
      </xdr:grpSpPr>
      <xdr:cxnSp>
        <xdr:nvCxnSpPr>
          <xdr:cNvPr id="141" name="Shape 141"/>
          <xdr:cNvCxnSpPr/>
        </xdr:nvCxnSpPr>
        <xdr:spPr>
          <a:xfrm>
            <a:off x="5088825" y="3603788"/>
            <a:ext cx="514350" cy="352425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26</xdr:col>
      <xdr:colOff>371475</xdr:colOff>
      <xdr:row>11</xdr:row>
      <xdr:rowOff>-9525</xdr:rowOff>
    </xdr:from>
    <xdr:ext cx="2276475" cy="28575"/>
    <xdr:grpSp>
      <xdr:nvGrpSpPr>
        <xdr:cNvPr id="2" name="Shape 2"/>
        <xdr:cNvGrpSpPr/>
      </xdr:nvGrpSpPr>
      <xdr:grpSpPr>
        <a:xfrm>
          <a:off x="4207763" y="3775238"/>
          <a:ext cx="2276475" cy="9525"/>
          <a:chOff x="4207763" y="3775238"/>
          <a:chExt cx="2276475" cy="9525"/>
        </a:xfrm>
      </xdr:grpSpPr>
      <xdr:cxnSp>
        <xdr:nvCxnSpPr>
          <xdr:cNvPr id="142" name="Shape 142"/>
          <xdr:cNvCxnSpPr/>
        </xdr:nvCxnSpPr>
        <xdr:spPr>
          <a:xfrm>
            <a:off x="4207763" y="3775238"/>
            <a:ext cx="2276475" cy="9525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34</xdr:col>
      <xdr:colOff>371475</xdr:colOff>
      <xdr:row>11</xdr:row>
      <xdr:rowOff>-9525</xdr:rowOff>
    </xdr:from>
    <xdr:ext cx="952500" cy="38100"/>
    <xdr:grpSp>
      <xdr:nvGrpSpPr>
        <xdr:cNvPr id="2" name="Shape 2"/>
        <xdr:cNvGrpSpPr/>
      </xdr:nvGrpSpPr>
      <xdr:grpSpPr>
        <a:xfrm>
          <a:off x="4869750" y="3780000"/>
          <a:ext cx="952500" cy="0"/>
          <a:chOff x="4869750" y="3780000"/>
          <a:chExt cx="952500" cy="0"/>
        </a:xfrm>
      </xdr:grpSpPr>
      <xdr:cxnSp>
        <xdr:nvCxnSpPr>
          <xdr:cNvPr id="143" name="Shape 143"/>
          <xdr:cNvCxnSpPr/>
        </xdr:nvCxnSpPr>
        <xdr:spPr>
          <a:xfrm>
            <a:off x="4869750" y="3780000"/>
            <a:ext cx="952500" cy="0"/>
          </a:xfrm>
          <a:prstGeom prst="straightConnector1">
            <a:avLst/>
          </a:prstGeom>
          <a:noFill/>
          <a:ln cap="flat" cmpd="sng" w="28575">
            <a:solidFill>
              <a:srgbClr val="FF0000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31</xdr:col>
      <xdr:colOff>-9525</xdr:colOff>
      <xdr:row>11</xdr:row>
      <xdr:rowOff>0</xdr:rowOff>
    </xdr:from>
    <xdr:ext cx="2647950" cy="1057275"/>
    <xdr:grpSp>
      <xdr:nvGrpSpPr>
        <xdr:cNvPr id="2" name="Shape 2"/>
        <xdr:cNvGrpSpPr/>
      </xdr:nvGrpSpPr>
      <xdr:grpSpPr>
        <a:xfrm>
          <a:off x="4031550" y="3265650"/>
          <a:ext cx="2628900" cy="1028700"/>
          <a:chOff x="4031550" y="3265650"/>
          <a:chExt cx="2628900" cy="1028700"/>
        </a:xfrm>
      </xdr:grpSpPr>
      <xdr:cxnSp>
        <xdr:nvCxnSpPr>
          <xdr:cNvPr id="144" name="Shape 144"/>
          <xdr:cNvCxnSpPr/>
        </xdr:nvCxnSpPr>
        <xdr:spPr>
          <a:xfrm flipH="1" rot="10800000">
            <a:off x="4031550" y="3265650"/>
            <a:ext cx="2628900" cy="1028700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23</xdr:col>
      <xdr:colOff>0</xdr:colOff>
      <xdr:row>4</xdr:row>
      <xdr:rowOff>-19050</xdr:rowOff>
    </xdr:from>
    <xdr:ext cx="457200" cy="38100"/>
    <xdr:grpSp>
      <xdr:nvGrpSpPr>
        <xdr:cNvPr id="2" name="Shape 2"/>
        <xdr:cNvGrpSpPr/>
      </xdr:nvGrpSpPr>
      <xdr:grpSpPr>
        <a:xfrm>
          <a:off x="5117400" y="3780000"/>
          <a:ext cx="457200" cy="0"/>
          <a:chOff x="5117400" y="3780000"/>
          <a:chExt cx="457200" cy="0"/>
        </a:xfrm>
      </xdr:grpSpPr>
      <xdr:cxnSp>
        <xdr:nvCxnSpPr>
          <xdr:cNvPr id="145" name="Shape 145"/>
          <xdr:cNvCxnSpPr/>
        </xdr:nvCxnSpPr>
        <xdr:spPr>
          <a:xfrm>
            <a:off x="5117400" y="3780000"/>
            <a:ext cx="457200" cy="0"/>
          </a:xfrm>
          <a:prstGeom prst="straightConnector1">
            <a:avLst/>
          </a:prstGeom>
          <a:noFill/>
          <a:ln cap="flat" cmpd="sng" w="2857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12</xdr:col>
      <xdr:colOff>-19050</xdr:colOff>
      <xdr:row>31</xdr:row>
      <xdr:rowOff>-19050</xdr:rowOff>
    </xdr:from>
    <xdr:ext cx="819150" cy="704850"/>
    <xdr:sp>
      <xdr:nvSpPr>
        <xdr:cNvPr id="146" name="Shape 146"/>
        <xdr:cNvSpPr/>
      </xdr:nvSpPr>
      <xdr:spPr>
        <a:xfrm>
          <a:off x="4955475" y="3446625"/>
          <a:ext cx="781050" cy="666750"/>
        </a:xfrm>
        <a:prstGeom prst="ellipse">
          <a:avLst/>
        </a:prstGeom>
        <a:solidFill>
          <a:srgbClr val="FFFFFF"/>
        </a:solidFill>
        <a:ln cap="flat" cmpd="sng" w="381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b="1" sz="2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13</xdr:col>
      <xdr:colOff>323850</xdr:colOff>
      <xdr:row>27</xdr:row>
      <xdr:rowOff>142875</xdr:rowOff>
    </xdr:from>
    <xdr:ext cx="885825" cy="904875"/>
    <xdr:grpSp>
      <xdr:nvGrpSpPr>
        <xdr:cNvPr id="2" name="Shape 2"/>
        <xdr:cNvGrpSpPr/>
      </xdr:nvGrpSpPr>
      <xdr:grpSpPr>
        <a:xfrm>
          <a:off x="4917375" y="3346688"/>
          <a:ext cx="857400" cy="866700"/>
          <a:chOff x="4917375" y="3346688"/>
          <a:chExt cx="857400" cy="866700"/>
        </a:xfrm>
      </xdr:grpSpPr>
      <xdr:cxnSp>
        <xdr:nvCxnSpPr>
          <xdr:cNvPr id="147" name="Shape 147"/>
          <xdr:cNvCxnSpPr>
            <a:stCxn id="146" idx="6"/>
            <a:endCxn id="148" idx="2"/>
          </xdr:cNvCxnSpPr>
        </xdr:nvCxnSpPr>
        <xdr:spPr>
          <a:xfrm flipH="1" rot="10800000">
            <a:off x="4917375" y="3346688"/>
            <a:ext cx="857400" cy="86670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13</xdr:col>
      <xdr:colOff>114300</xdr:colOff>
      <xdr:row>28</xdr:row>
      <xdr:rowOff>28575</xdr:rowOff>
    </xdr:from>
    <xdr:ext cx="771525" cy="257175"/>
    <xdr:sp>
      <xdr:nvSpPr>
        <xdr:cNvPr id="149" name="Shape 149"/>
        <xdr:cNvSpPr txBox="1"/>
      </xdr:nvSpPr>
      <xdr:spPr>
        <a:xfrm>
          <a:off x="4960238" y="3651413"/>
          <a:ext cx="771525" cy="2571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E = 4</a:t>
          </a:r>
          <a:endParaRPr sz="1400"/>
        </a:p>
      </xdr:txBody>
    </xdr:sp>
    <xdr:clientData fLocksWithSheet="0"/>
  </xdr:oneCellAnchor>
  <xdr:oneCellAnchor>
    <xdr:from>
      <xdr:col>13</xdr:col>
      <xdr:colOff>323850</xdr:colOff>
      <xdr:row>31</xdr:row>
      <xdr:rowOff>114300</xdr:rowOff>
    </xdr:from>
    <xdr:ext cx="4324350" cy="247650"/>
    <xdr:grpSp>
      <xdr:nvGrpSpPr>
        <xdr:cNvPr id="2" name="Shape 2"/>
        <xdr:cNvGrpSpPr/>
      </xdr:nvGrpSpPr>
      <xdr:grpSpPr>
        <a:xfrm>
          <a:off x="3202875" y="3675375"/>
          <a:ext cx="4286400" cy="209400"/>
          <a:chOff x="3202875" y="3675375"/>
          <a:chExt cx="4286400" cy="209400"/>
        </a:xfrm>
      </xdr:grpSpPr>
      <xdr:cxnSp>
        <xdr:nvCxnSpPr>
          <xdr:cNvPr id="150" name="Shape 150"/>
          <xdr:cNvCxnSpPr>
            <a:stCxn id="146" idx="6"/>
            <a:endCxn id="151" idx="2"/>
          </xdr:cNvCxnSpPr>
        </xdr:nvCxnSpPr>
        <xdr:spPr>
          <a:xfrm flipH="1" rot="10800000">
            <a:off x="3202875" y="3675375"/>
            <a:ext cx="4286400" cy="20940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13</xdr:col>
      <xdr:colOff>219075</xdr:colOff>
      <xdr:row>34</xdr:row>
      <xdr:rowOff>28575</xdr:rowOff>
    </xdr:from>
    <xdr:ext cx="2171700" cy="533400"/>
    <xdr:grpSp>
      <xdr:nvGrpSpPr>
        <xdr:cNvPr id="2" name="Shape 2"/>
        <xdr:cNvGrpSpPr/>
      </xdr:nvGrpSpPr>
      <xdr:grpSpPr>
        <a:xfrm>
          <a:off x="4279200" y="3527588"/>
          <a:ext cx="2133600" cy="504900"/>
          <a:chOff x="4279200" y="3527588"/>
          <a:chExt cx="2133600" cy="504900"/>
        </a:xfrm>
      </xdr:grpSpPr>
      <xdr:cxnSp>
        <xdr:nvCxnSpPr>
          <xdr:cNvPr id="152" name="Shape 152"/>
          <xdr:cNvCxnSpPr>
            <a:stCxn id="146" idx="5"/>
            <a:endCxn id="153" idx="2"/>
          </xdr:cNvCxnSpPr>
        </xdr:nvCxnSpPr>
        <xdr:spPr>
          <a:xfrm>
            <a:off x="4279200" y="3527588"/>
            <a:ext cx="2133600" cy="50490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17</xdr:col>
      <xdr:colOff>57150</xdr:colOff>
      <xdr:row>30</xdr:row>
      <xdr:rowOff>57150</xdr:rowOff>
    </xdr:from>
    <xdr:ext cx="714375" cy="257175"/>
    <xdr:sp>
      <xdr:nvSpPr>
        <xdr:cNvPr id="154" name="Shape 154"/>
        <xdr:cNvSpPr txBox="1"/>
      </xdr:nvSpPr>
      <xdr:spPr>
        <a:xfrm>
          <a:off x="4993575" y="3651413"/>
          <a:ext cx="704850" cy="2571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 = 6</a:t>
          </a:r>
          <a:endParaRPr sz="1400"/>
        </a:p>
      </xdr:txBody>
    </xdr:sp>
    <xdr:clientData fLocksWithSheet="0"/>
  </xdr:oneCellAnchor>
  <xdr:oneCellAnchor>
    <xdr:from>
      <xdr:col>16</xdr:col>
      <xdr:colOff>28575</xdr:colOff>
      <xdr:row>33</xdr:row>
      <xdr:rowOff>152400</xdr:rowOff>
    </xdr:from>
    <xdr:ext cx="714375" cy="247650"/>
    <xdr:sp>
      <xdr:nvSpPr>
        <xdr:cNvPr id="155" name="Shape 155"/>
        <xdr:cNvSpPr txBox="1"/>
      </xdr:nvSpPr>
      <xdr:spPr>
        <a:xfrm>
          <a:off x="4993575" y="3660938"/>
          <a:ext cx="704850" cy="2381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D = 7</a:t>
          </a:r>
          <a:endParaRPr sz="1400"/>
        </a:p>
      </xdr:txBody>
    </xdr:sp>
    <xdr:clientData fLocksWithSheet="0"/>
  </xdr:oneCellAnchor>
  <xdr:oneCellAnchor>
    <xdr:from>
      <xdr:col>15</xdr:col>
      <xdr:colOff>304800</xdr:colOff>
      <xdr:row>25</xdr:row>
      <xdr:rowOff>161925</xdr:rowOff>
    </xdr:from>
    <xdr:ext cx="876300" cy="685800"/>
    <xdr:sp>
      <xdr:nvSpPr>
        <xdr:cNvPr id="148" name="Shape 148"/>
        <xdr:cNvSpPr/>
      </xdr:nvSpPr>
      <xdr:spPr>
        <a:xfrm>
          <a:off x="4922138" y="3451388"/>
          <a:ext cx="847725" cy="657225"/>
        </a:xfrm>
        <a:prstGeom prst="ellipse">
          <a:avLst/>
        </a:prstGeom>
        <a:solidFill>
          <a:srgbClr val="FFFFFF"/>
        </a:solidFill>
        <a:ln cap="flat" cmpd="sng" w="381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400"/>
        </a:p>
      </xdr:txBody>
    </xdr:sp>
    <xdr:clientData fLocksWithSheet="0"/>
  </xdr:oneCellAnchor>
  <xdr:oneCellAnchor>
    <xdr:from>
      <xdr:col>17</xdr:col>
      <xdr:colOff>266700</xdr:colOff>
      <xdr:row>24</xdr:row>
      <xdr:rowOff>123825</xdr:rowOff>
    </xdr:from>
    <xdr:ext cx="3524250" cy="571500"/>
    <xdr:grpSp>
      <xdr:nvGrpSpPr>
        <xdr:cNvPr id="2" name="Shape 2"/>
        <xdr:cNvGrpSpPr/>
      </xdr:nvGrpSpPr>
      <xdr:grpSpPr>
        <a:xfrm>
          <a:off x="3598163" y="3513300"/>
          <a:ext cx="3495600" cy="533400"/>
          <a:chOff x="3598163" y="3513300"/>
          <a:chExt cx="3495600" cy="533400"/>
        </a:xfrm>
      </xdr:grpSpPr>
      <xdr:cxnSp>
        <xdr:nvCxnSpPr>
          <xdr:cNvPr id="156" name="Shape 156"/>
          <xdr:cNvCxnSpPr>
            <a:stCxn id="148" idx="6"/>
            <a:endCxn id="157" idx="2"/>
          </xdr:cNvCxnSpPr>
        </xdr:nvCxnSpPr>
        <xdr:spPr>
          <a:xfrm flipH="1" rot="10800000">
            <a:off x="3598163" y="3513300"/>
            <a:ext cx="3495600" cy="53340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17</xdr:col>
      <xdr:colOff>266700</xdr:colOff>
      <xdr:row>27</xdr:row>
      <xdr:rowOff>142875</xdr:rowOff>
    </xdr:from>
    <xdr:ext cx="2628900" cy="695325"/>
    <xdr:grpSp>
      <xdr:nvGrpSpPr>
        <xdr:cNvPr id="2" name="Shape 2"/>
        <xdr:cNvGrpSpPr/>
      </xdr:nvGrpSpPr>
      <xdr:grpSpPr>
        <a:xfrm>
          <a:off x="4050600" y="3451388"/>
          <a:ext cx="2590800" cy="657300"/>
          <a:chOff x="4050600" y="3451388"/>
          <a:chExt cx="2590800" cy="657300"/>
        </a:xfrm>
      </xdr:grpSpPr>
      <xdr:cxnSp>
        <xdr:nvCxnSpPr>
          <xdr:cNvPr id="158" name="Shape 158"/>
          <xdr:cNvCxnSpPr>
            <a:stCxn id="148" idx="6"/>
            <a:endCxn id="151" idx="2"/>
          </xdr:cNvCxnSpPr>
        </xdr:nvCxnSpPr>
        <xdr:spPr>
          <a:xfrm>
            <a:off x="4050600" y="3451388"/>
            <a:ext cx="2590800" cy="65730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20</xdr:col>
      <xdr:colOff>228600</xdr:colOff>
      <xdr:row>24</xdr:row>
      <xdr:rowOff>9525</xdr:rowOff>
    </xdr:from>
    <xdr:ext cx="771525" cy="257175"/>
    <xdr:sp>
      <xdr:nvSpPr>
        <xdr:cNvPr id="159" name="Shape 159"/>
        <xdr:cNvSpPr txBox="1"/>
      </xdr:nvSpPr>
      <xdr:spPr>
        <a:xfrm>
          <a:off x="4960238" y="3651413"/>
          <a:ext cx="771525" cy="2571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J = 6</a:t>
          </a:r>
          <a:endParaRPr sz="1400"/>
        </a:p>
      </xdr:txBody>
    </xdr:sp>
    <xdr:clientData fLocksWithSheet="0"/>
  </xdr:oneCellAnchor>
  <xdr:oneCellAnchor>
    <xdr:from>
      <xdr:col>20</xdr:col>
      <xdr:colOff>161925</xdr:colOff>
      <xdr:row>27</xdr:row>
      <xdr:rowOff>123825</xdr:rowOff>
    </xdr:from>
    <xdr:ext cx="771525" cy="247650"/>
    <xdr:sp>
      <xdr:nvSpPr>
        <xdr:cNvPr id="160" name="Shape 160"/>
        <xdr:cNvSpPr txBox="1"/>
      </xdr:nvSpPr>
      <xdr:spPr>
        <a:xfrm>
          <a:off x="4960238" y="3660938"/>
          <a:ext cx="771525" cy="2381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A = 2</a:t>
          </a:r>
          <a:endParaRPr sz="1400"/>
        </a:p>
      </xdr:txBody>
    </xdr:sp>
    <xdr:clientData fLocksWithSheet="0"/>
  </xdr:oneCellAnchor>
  <xdr:oneCellAnchor>
    <xdr:from>
      <xdr:col>25</xdr:col>
      <xdr:colOff>257175</xdr:colOff>
      <xdr:row>22</xdr:row>
      <xdr:rowOff>142875</xdr:rowOff>
    </xdr:from>
    <xdr:ext cx="876300" cy="685800"/>
    <xdr:sp>
      <xdr:nvSpPr>
        <xdr:cNvPr id="157" name="Shape 157"/>
        <xdr:cNvSpPr/>
      </xdr:nvSpPr>
      <xdr:spPr>
        <a:xfrm>
          <a:off x="4922138" y="3451388"/>
          <a:ext cx="847725" cy="657225"/>
        </a:xfrm>
        <a:prstGeom prst="ellipse">
          <a:avLst/>
        </a:prstGeom>
        <a:solidFill>
          <a:srgbClr val="FFFFFF"/>
        </a:solidFill>
        <a:ln cap="flat" cmpd="sng" w="381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4</a:t>
          </a:r>
          <a:endParaRPr sz="1400"/>
        </a:p>
      </xdr:txBody>
    </xdr:sp>
    <xdr:clientData fLocksWithSheet="0"/>
  </xdr:oneCellAnchor>
  <xdr:oneCellAnchor>
    <xdr:from>
      <xdr:col>27</xdr:col>
      <xdr:colOff>219075</xdr:colOff>
      <xdr:row>24</xdr:row>
      <xdr:rowOff>123825</xdr:rowOff>
    </xdr:from>
    <xdr:ext cx="3409950" cy="1238250"/>
    <xdr:grpSp>
      <xdr:nvGrpSpPr>
        <xdr:cNvPr id="2" name="Shape 2"/>
        <xdr:cNvGrpSpPr/>
      </xdr:nvGrpSpPr>
      <xdr:grpSpPr>
        <a:xfrm>
          <a:off x="3660075" y="3179925"/>
          <a:ext cx="3372000" cy="1200300"/>
          <a:chOff x="3660075" y="3179925"/>
          <a:chExt cx="3372000" cy="1200300"/>
        </a:xfrm>
      </xdr:grpSpPr>
      <xdr:cxnSp>
        <xdr:nvCxnSpPr>
          <xdr:cNvPr id="161" name="Shape 161"/>
          <xdr:cNvCxnSpPr>
            <a:stCxn id="157" idx="6"/>
            <a:endCxn id="162" idx="2"/>
          </xdr:cNvCxnSpPr>
        </xdr:nvCxnSpPr>
        <xdr:spPr>
          <a:xfrm>
            <a:off x="3660075" y="3179925"/>
            <a:ext cx="3372000" cy="120030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30</xdr:col>
      <xdr:colOff>333375</xdr:colOff>
      <xdr:row>25</xdr:row>
      <xdr:rowOff>114300</xdr:rowOff>
    </xdr:from>
    <xdr:ext cx="771525" cy="247650"/>
    <xdr:sp>
      <xdr:nvSpPr>
        <xdr:cNvPr id="163" name="Shape 163"/>
        <xdr:cNvSpPr txBox="1"/>
      </xdr:nvSpPr>
      <xdr:spPr>
        <a:xfrm>
          <a:off x="4960238" y="3660938"/>
          <a:ext cx="771525" cy="2381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B = 3</a:t>
          </a:r>
          <a:endParaRPr sz="1400"/>
        </a:p>
      </xdr:txBody>
    </xdr:sp>
    <xdr:clientData fLocksWithSheet="0"/>
  </xdr:oneCellAnchor>
  <xdr:oneCellAnchor>
    <xdr:from>
      <xdr:col>23</xdr:col>
      <xdr:colOff>228600</xdr:colOff>
      <xdr:row>29</xdr:row>
      <xdr:rowOff>133350</xdr:rowOff>
    </xdr:from>
    <xdr:ext cx="876300" cy="685800"/>
    <xdr:sp>
      <xdr:nvSpPr>
        <xdr:cNvPr id="151" name="Shape 151"/>
        <xdr:cNvSpPr/>
      </xdr:nvSpPr>
      <xdr:spPr>
        <a:xfrm>
          <a:off x="4922138" y="3451388"/>
          <a:ext cx="847725" cy="657225"/>
        </a:xfrm>
        <a:prstGeom prst="ellipse">
          <a:avLst/>
        </a:prstGeom>
        <a:solidFill>
          <a:srgbClr val="FFFFFF"/>
        </a:solidFill>
        <a:ln cap="flat" cmpd="sng" w="381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5</a:t>
          </a:r>
          <a:endParaRPr sz="1400"/>
        </a:p>
      </xdr:txBody>
    </xdr:sp>
    <xdr:clientData fLocksWithSheet="0"/>
  </xdr:oneCellAnchor>
  <xdr:oneCellAnchor>
    <xdr:from>
      <xdr:col>18</xdr:col>
      <xdr:colOff>161925</xdr:colOff>
      <xdr:row>35</xdr:row>
      <xdr:rowOff>38100</xdr:rowOff>
    </xdr:from>
    <xdr:ext cx="876300" cy="685800"/>
    <xdr:sp>
      <xdr:nvSpPr>
        <xdr:cNvPr id="153" name="Shape 153"/>
        <xdr:cNvSpPr/>
      </xdr:nvSpPr>
      <xdr:spPr>
        <a:xfrm>
          <a:off x="4922138" y="3451388"/>
          <a:ext cx="847725" cy="657225"/>
        </a:xfrm>
        <a:prstGeom prst="ellipse">
          <a:avLst/>
        </a:prstGeom>
        <a:solidFill>
          <a:srgbClr val="FFFFFF"/>
        </a:solidFill>
        <a:ln cap="flat" cmpd="sng" w="381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400"/>
        </a:p>
      </xdr:txBody>
    </xdr:sp>
    <xdr:clientData fLocksWithSheet="0"/>
  </xdr:oneCellAnchor>
  <xdr:oneCellAnchor>
    <xdr:from>
      <xdr:col>20</xdr:col>
      <xdr:colOff>123825</xdr:colOff>
      <xdr:row>31</xdr:row>
      <xdr:rowOff>114300</xdr:rowOff>
    </xdr:from>
    <xdr:ext cx="1447800" cy="971550"/>
    <xdr:grpSp>
      <xdr:nvGrpSpPr>
        <xdr:cNvPr id="2" name="Shape 2"/>
        <xdr:cNvGrpSpPr/>
      </xdr:nvGrpSpPr>
      <xdr:grpSpPr>
        <a:xfrm>
          <a:off x="4641150" y="3313125"/>
          <a:ext cx="1409700" cy="933600"/>
          <a:chOff x="4641150" y="3313125"/>
          <a:chExt cx="1409700" cy="933600"/>
        </a:xfrm>
      </xdr:grpSpPr>
      <xdr:cxnSp>
        <xdr:nvCxnSpPr>
          <xdr:cNvPr id="164" name="Shape 164"/>
          <xdr:cNvCxnSpPr>
            <a:stCxn id="153" idx="6"/>
            <a:endCxn id="151" idx="2"/>
          </xdr:cNvCxnSpPr>
        </xdr:nvCxnSpPr>
        <xdr:spPr>
          <a:xfrm flipH="1" rot="10800000">
            <a:off x="4641150" y="3313125"/>
            <a:ext cx="1409700" cy="93360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20</xdr:col>
      <xdr:colOff>47625</xdr:colOff>
      <xdr:row>32</xdr:row>
      <xdr:rowOff>171450</xdr:rowOff>
    </xdr:from>
    <xdr:ext cx="714375" cy="247650"/>
    <xdr:sp>
      <xdr:nvSpPr>
        <xdr:cNvPr id="165" name="Shape 165"/>
        <xdr:cNvSpPr txBox="1"/>
      </xdr:nvSpPr>
      <xdr:spPr>
        <a:xfrm>
          <a:off x="4993575" y="3660938"/>
          <a:ext cx="704850" cy="2381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D' = 0</a:t>
          </a:r>
          <a:endParaRPr sz="1400"/>
        </a:p>
      </xdr:txBody>
    </xdr:sp>
    <xdr:clientData fLocksWithSheet="0"/>
  </xdr:oneCellAnchor>
  <xdr:oneCellAnchor>
    <xdr:from>
      <xdr:col>24</xdr:col>
      <xdr:colOff>323850</xdr:colOff>
      <xdr:row>35</xdr:row>
      <xdr:rowOff>104775</xdr:rowOff>
    </xdr:from>
    <xdr:ext cx="876300" cy="685800"/>
    <xdr:sp>
      <xdr:nvSpPr>
        <xdr:cNvPr id="166" name="Shape 166"/>
        <xdr:cNvSpPr/>
      </xdr:nvSpPr>
      <xdr:spPr>
        <a:xfrm>
          <a:off x="4922138" y="3451388"/>
          <a:ext cx="847725" cy="657225"/>
        </a:xfrm>
        <a:prstGeom prst="ellipse">
          <a:avLst/>
        </a:prstGeom>
        <a:solidFill>
          <a:srgbClr val="FFFFFF"/>
        </a:solidFill>
        <a:ln cap="flat" cmpd="sng" w="381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6</a:t>
          </a:r>
          <a:endParaRPr sz="1400"/>
        </a:p>
      </xdr:txBody>
    </xdr:sp>
    <xdr:clientData fLocksWithSheet="0"/>
  </xdr:oneCellAnchor>
  <xdr:oneCellAnchor>
    <xdr:from>
      <xdr:col>20</xdr:col>
      <xdr:colOff>123825</xdr:colOff>
      <xdr:row>37</xdr:row>
      <xdr:rowOff>19050</xdr:rowOff>
    </xdr:from>
    <xdr:ext cx="1981200" cy="104775"/>
    <xdr:grpSp>
      <xdr:nvGrpSpPr>
        <xdr:cNvPr id="2" name="Shape 2"/>
        <xdr:cNvGrpSpPr/>
      </xdr:nvGrpSpPr>
      <xdr:grpSpPr>
        <a:xfrm>
          <a:off x="4374450" y="3746663"/>
          <a:ext cx="1943100" cy="66600"/>
          <a:chOff x="4374450" y="3746663"/>
          <a:chExt cx="1943100" cy="66600"/>
        </a:xfrm>
      </xdr:grpSpPr>
      <xdr:cxnSp>
        <xdr:nvCxnSpPr>
          <xdr:cNvPr id="167" name="Shape 167"/>
          <xdr:cNvCxnSpPr>
            <a:stCxn id="153" idx="6"/>
            <a:endCxn id="166" idx="2"/>
          </xdr:cNvCxnSpPr>
        </xdr:nvCxnSpPr>
        <xdr:spPr>
          <a:xfrm>
            <a:off x="4374450" y="3746663"/>
            <a:ext cx="1943100" cy="6660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22</xdr:col>
      <xdr:colOff>19050</xdr:colOff>
      <xdr:row>35</xdr:row>
      <xdr:rowOff>57150</xdr:rowOff>
    </xdr:from>
    <xdr:ext cx="714375" cy="257175"/>
    <xdr:sp>
      <xdr:nvSpPr>
        <xdr:cNvPr id="168" name="Shape 168"/>
        <xdr:cNvSpPr txBox="1"/>
      </xdr:nvSpPr>
      <xdr:spPr>
        <a:xfrm>
          <a:off x="4993575" y="3651413"/>
          <a:ext cx="704850" cy="2571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F = 1</a:t>
          </a:r>
          <a:endParaRPr sz="1400"/>
        </a:p>
      </xdr:txBody>
    </xdr:sp>
    <xdr:clientData fLocksWithSheet="0"/>
  </xdr:oneCellAnchor>
  <xdr:oneCellAnchor>
    <xdr:from>
      <xdr:col>26</xdr:col>
      <xdr:colOff>285750</xdr:colOff>
      <xdr:row>31</xdr:row>
      <xdr:rowOff>104775</xdr:rowOff>
    </xdr:from>
    <xdr:ext cx="1095375" cy="1047750"/>
    <xdr:grpSp>
      <xdr:nvGrpSpPr>
        <xdr:cNvPr id="2" name="Shape 2"/>
        <xdr:cNvGrpSpPr/>
      </xdr:nvGrpSpPr>
      <xdr:grpSpPr>
        <a:xfrm>
          <a:off x="4817363" y="3275325"/>
          <a:ext cx="1057200" cy="1009500"/>
          <a:chOff x="4817363" y="3275325"/>
          <a:chExt cx="1057200" cy="1009500"/>
        </a:xfrm>
      </xdr:grpSpPr>
      <xdr:cxnSp>
        <xdr:nvCxnSpPr>
          <xdr:cNvPr id="169" name="Shape 169"/>
          <xdr:cNvCxnSpPr>
            <a:stCxn id="166" idx="6"/>
            <a:endCxn id="170" idx="2"/>
          </xdr:cNvCxnSpPr>
        </xdr:nvCxnSpPr>
        <xdr:spPr>
          <a:xfrm flipH="1" rot="10800000">
            <a:off x="4817363" y="3275325"/>
            <a:ext cx="1057200" cy="100950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26</xdr:col>
      <xdr:colOff>285750</xdr:colOff>
      <xdr:row>31</xdr:row>
      <xdr:rowOff>123825</xdr:rowOff>
    </xdr:from>
    <xdr:ext cx="3781425" cy="1028700"/>
    <xdr:grpSp>
      <xdr:nvGrpSpPr>
        <xdr:cNvPr id="2" name="Shape 2"/>
        <xdr:cNvGrpSpPr/>
      </xdr:nvGrpSpPr>
      <xdr:grpSpPr>
        <a:xfrm>
          <a:off x="3474338" y="3284700"/>
          <a:ext cx="3743400" cy="990600"/>
          <a:chOff x="3474338" y="3284700"/>
          <a:chExt cx="3743400" cy="990600"/>
        </a:xfrm>
      </xdr:grpSpPr>
      <xdr:cxnSp>
        <xdr:nvCxnSpPr>
          <xdr:cNvPr id="171" name="Shape 171"/>
          <xdr:cNvCxnSpPr>
            <a:stCxn id="166" idx="6"/>
            <a:endCxn id="162" idx="2"/>
          </xdr:cNvCxnSpPr>
        </xdr:nvCxnSpPr>
        <xdr:spPr>
          <a:xfrm flipH="1" rot="10800000">
            <a:off x="3474338" y="3284700"/>
            <a:ext cx="3743400" cy="99060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26</xdr:col>
      <xdr:colOff>0</xdr:colOff>
      <xdr:row>32</xdr:row>
      <xdr:rowOff>161925</xdr:rowOff>
    </xdr:from>
    <xdr:ext cx="714375" cy="247650"/>
    <xdr:sp>
      <xdr:nvSpPr>
        <xdr:cNvPr id="172" name="Shape 172"/>
        <xdr:cNvSpPr txBox="1"/>
      </xdr:nvSpPr>
      <xdr:spPr>
        <a:xfrm>
          <a:off x="4993575" y="3660938"/>
          <a:ext cx="704850" cy="2381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K = 1</a:t>
          </a:r>
          <a:endParaRPr sz="1400"/>
        </a:p>
      </xdr:txBody>
    </xdr:sp>
    <xdr:clientData fLocksWithSheet="0"/>
  </xdr:oneCellAnchor>
  <xdr:oneCellAnchor>
    <xdr:from>
      <xdr:col>30</xdr:col>
      <xdr:colOff>76200</xdr:colOff>
      <xdr:row>35</xdr:row>
      <xdr:rowOff>133350</xdr:rowOff>
    </xdr:from>
    <xdr:ext cx="714375" cy="247650"/>
    <xdr:sp>
      <xdr:nvSpPr>
        <xdr:cNvPr id="173" name="Shape 173"/>
        <xdr:cNvSpPr txBox="1"/>
      </xdr:nvSpPr>
      <xdr:spPr>
        <a:xfrm>
          <a:off x="4993575" y="3660938"/>
          <a:ext cx="704850" cy="2381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G = 5</a:t>
          </a:r>
          <a:endParaRPr sz="1400"/>
        </a:p>
      </xdr:txBody>
    </xdr:sp>
    <xdr:clientData fLocksWithSheet="0"/>
  </xdr:oneCellAnchor>
  <xdr:oneCellAnchor>
    <xdr:from>
      <xdr:col>25</xdr:col>
      <xdr:colOff>209550</xdr:colOff>
      <xdr:row>31</xdr:row>
      <xdr:rowOff>104775</xdr:rowOff>
    </xdr:from>
    <xdr:ext cx="1590675" cy="28575"/>
    <xdr:grpSp>
      <xdr:nvGrpSpPr>
        <xdr:cNvPr id="2" name="Shape 2"/>
        <xdr:cNvGrpSpPr/>
      </xdr:nvGrpSpPr>
      <xdr:grpSpPr>
        <a:xfrm>
          <a:off x="4550663" y="3775163"/>
          <a:ext cx="1590600" cy="9600"/>
          <a:chOff x="4550663" y="3775163"/>
          <a:chExt cx="1590600" cy="9600"/>
        </a:xfrm>
      </xdr:grpSpPr>
      <xdr:cxnSp>
        <xdr:nvCxnSpPr>
          <xdr:cNvPr id="174" name="Shape 174"/>
          <xdr:cNvCxnSpPr>
            <a:stCxn id="151" idx="6"/>
            <a:endCxn id="170" idx="2"/>
          </xdr:cNvCxnSpPr>
        </xdr:nvCxnSpPr>
        <xdr:spPr>
          <a:xfrm flipH="1" rot="10800000">
            <a:off x="4550663" y="3775163"/>
            <a:ext cx="1590600" cy="960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25</xdr:col>
      <xdr:colOff>352425</xdr:colOff>
      <xdr:row>29</xdr:row>
      <xdr:rowOff>57150</xdr:rowOff>
    </xdr:from>
    <xdr:ext cx="771525" cy="257175"/>
    <xdr:sp>
      <xdr:nvSpPr>
        <xdr:cNvPr id="175" name="Shape 175"/>
        <xdr:cNvSpPr txBox="1"/>
      </xdr:nvSpPr>
      <xdr:spPr>
        <a:xfrm>
          <a:off x="4960238" y="3651413"/>
          <a:ext cx="771525" cy="2571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H = 3</a:t>
          </a:r>
          <a:endParaRPr sz="1400"/>
        </a:p>
      </xdr:txBody>
    </xdr:sp>
    <xdr:clientData fLocksWithSheet="0"/>
  </xdr:oneCellAnchor>
  <xdr:oneCellAnchor>
    <xdr:from>
      <xdr:col>29</xdr:col>
      <xdr:colOff>28575</xdr:colOff>
      <xdr:row>29</xdr:row>
      <xdr:rowOff>123825</xdr:rowOff>
    </xdr:from>
    <xdr:ext cx="876300" cy="685800"/>
    <xdr:sp>
      <xdr:nvSpPr>
        <xdr:cNvPr id="170" name="Shape 170"/>
        <xdr:cNvSpPr/>
      </xdr:nvSpPr>
      <xdr:spPr>
        <a:xfrm>
          <a:off x="4922138" y="3451388"/>
          <a:ext cx="847725" cy="657225"/>
        </a:xfrm>
        <a:prstGeom prst="ellipse">
          <a:avLst/>
        </a:prstGeom>
        <a:solidFill>
          <a:srgbClr val="FFFFFF"/>
        </a:solidFill>
        <a:ln cap="flat" cmpd="sng" w="381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7</a:t>
          </a:r>
          <a:endParaRPr sz="1400"/>
        </a:p>
      </xdr:txBody>
    </xdr:sp>
    <xdr:clientData fLocksWithSheet="0"/>
  </xdr:oneCellAnchor>
  <xdr:oneCellAnchor>
    <xdr:from>
      <xdr:col>31</xdr:col>
      <xdr:colOff>9525</xdr:colOff>
      <xdr:row>31</xdr:row>
      <xdr:rowOff>114300</xdr:rowOff>
    </xdr:from>
    <xdr:ext cx="1838325" cy="38100"/>
    <xdr:grpSp>
      <xdr:nvGrpSpPr>
        <xdr:cNvPr id="2" name="Shape 2"/>
        <xdr:cNvGrpSpPr/>
      </xdr:nvGrpSpPr>
      <xdr:grpSpPr>
        <a:xfrm>
          <a:off x="4426838" y="3770475"/>
          <a:ext cx="1838400" cy="18900"/>
          <a:chOff x="4426838" y="3770475"/>
          <a:chExt cx="1838400" cy="18900"/>
        </a:xfrm>
      </xdr:grpSpPr>
      <xdr:cxnSp>
        <xdr:nvCxnSpPr>
          <xdr:cNvPr id="176" name="Shape 176"/>
          <xdr:cNvCxnSpPr>
            <a:stCxn id="170" idx="6"/>
            <a:endCxn id="162" idx="2"/>
          </xdr:cNvCxnSpPr>
        </xdr:nvCxnSpPr>
        <xdr:spPr>
          <a:xfrm>
            <a:off x="4426838" y="3770475"/>
            <a:ext cx="1838400" cy="1890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31</xdr:col>
      <xdr:colOff>123825</xdr:colOff>
      <xdr:row>29</xdr:row>
      <xdr:rowOff>152400</xdr:rowOff>
    </xdr:from>
    <xdr:ext cx="609600" cy="247650"/>
    <xdr:sp>
      <xdr:nvSpPr>
        <xdr:cNvPr id="177" name="Shape 177"/>
        <xdr:cNvSpPr txBox="1"/>
      </xdr:nvSpPr>
      <xdr:spPr>
        <a:xfrm>
          <a:off x="5041200" y="3660938"/>
          <a:ext cx="609600" cy="2381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I = 4</a:t>
          </a:r>
          <a:endParaRPr sz="1400"/>
        </a:p>
      </xdr:txBody>
    </xdr:sp>
    <xdr:clientData fLocksWithSheet="0"/>
  </xdr:oneCellAnchor>
  <xdr:oneCellAnchor>
    <xdr:from>
      <xdr:col>35</xdr:col>
      <xdr:colOff>85725</xdr:colOff>
      <xdr:row>29</xdr:row>
      <xdr:rowOff>142875</xdr:rowOff>
    </xdr:from>
    <xdr:ext cx="876300" cy="685800"/>
    <xdr:sp>
      <xdr:nvSpPr>
        <xdr:cNvPr id="162" name="Shape 162"/>
        <xdr:cNvSpPr/>
      </xdr:nvSpPr>
      <xdr:spPr>
        <a:xfrm>
          <a:off x="4922138" y="3451388"/>
          <a:ext cx="847725" cy="657225"/>
        </a:xfrm>
        <a:prstGeom prst="ellipse">
          <a:avLst/>
        </a:prstGeom>
        <a:solidFill>
          <a:srgbClr val="FFFFFF"/>
        </a:solidFill>
        <a:ln cap="flat" cmpd="sng" w="381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8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3.5" customHeight="1"/>
    <row r="2" ht="13.5" customHeight="1"/>
    <row r="3" ht="13.5" customHeight="1"/>
    <row r="4" ht="13.5" customHeight="1"/>
    <row r="5" ht="13.5" customHeight="1">
      <c r="A5" s="1" t="s">
        <v>0</v>
      </c>
    </row>
    <row r="6" ht="13.5" customHeight="1"/>
    <row r="7" ht="13.5" customHeight="1"/>
    <row r="8" ht="13.5" customHeight="1"/>
    <row r="9" ht="13.5" customHeight="1">
      <c r="A9" s="1" t="s">
        <v>1</v>
      </c>
    </row>
    <row r="10" ht="13.5" customHeight="1"/>
    <row r="11" ht="13.5" customHeight="1"/>
    <row r="12" ht="13.5" customHeight="1"/>
    <row r="13" ht="13.5" customHeight="1"/>
    <row r="14" ht="13.5" customHeight="1"/>
    <row r="15" ht="13.5" customHeight="1">
      <c r="A15" s="1" t="s">
        <v>2</v>
      </c>
    </row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5:P5"/>
    <mergeCell ref="A9:P9"/>
    <mergeCell ref="A15:P15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8.63"/>
    <col customWidth="1" min="10" max="10" width="11.5"/>
    <col customWidth="1" min="11" max="26" width="8.63"/>
  </cols>
  <sheetData>
    <row r="1" ht="13.5" customHeight="1">
      <c r="A1" s="37" t="s">
        <v>103</v>
      </c>
      <c r="B1" s="38" t="s">
        <v>43</v>
      </c>
      <c r="C1" s="37" t="s">
        <v>104</v>
      </c>
      <c r="E1" s="113" t="s">
        <v>105</v>
      </c>
    </row>
    <row r="2" ht="13.5" customHeight="1">
      <c r="A2" s="39" t="s">
        <v>106</v>
      </c>
      <c r="B2" s="38" t="s">
        <v>107</v>
      </c>
      <c r="C2" s="39" t="s">
        <v>108</v>
      </c>
      <c r="E2" s="113" t="s">
        <v>109</v>
      </c>
    </row>
    <row r="3" ht="13.5" customHeight="1">
      <c r="E3" s="34" t="s">
        <v>110</v>
      </c>
    </row>
    <row r="4" ht="13.5" customHeight="1">
      <c r="A4" s="37">
        <v>0.0</v>
      </c>
      <c r="B4" s="38" t="s">
        <v>48</v>
      </c>
      <c r="C4" s="37"/>
      <c r="E4" s="34" t="s">
        <v>111</v>
      </c>
    </row>
    <row r="5" ht="13.5" customHeight="1">
      <c r="A5" s="39"/>
      <c r="B5" s="38">
        <v>0.0</v>
      </c>
      <c r="C5" s="39"/>
      <c r="E5" s="34" t="s">
        <v>112</v>
      </c>
    </row>
    <row r="6" ht="13.5" customHeight="1"/>
    <row r="7" ht="13.5" customHeight="1">
      <c r="A7" s="37"/>
      <c r="B7" s="38" t="s">
        <v>49</v>
      </c>
      <c r="C7" s="37" t="s">
        <v>113</v>
      </c>
      <c r="J7" s="11" t="s">
        <v>114</v>
      </c>
    </row>
    <row r="8" ht="13.5" customHeight="1">
      <c r="A8" s="39"/>
      <c r="B8" s="38">
        <v>0.0</v>
      </c>
      <c r="C8" s="39" t="str">
        <f>C7</f>
        <v>Same</v>
      </c>
    </row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E1:J1"/>
    <mergeCell ref="E2:J2"/>
    <mergeCell ref="E3:J3"/>
    <mergeCell ref="E4:J4"/>
    <mergeCell ref="E5:J5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14" t="s">
        <v>115</v>
      </c>
      <c r="B1" s="115" t="s">
        <v>116</v>
      </c>
      <c r="C1" s="116"/>
      <c r="D1" s="116"/>
    </row>
    <row r="2">
      <c r="A2" s="116"/>
      <c r="B2" s="116"/>
      <c r="C2" s="116" t="s">
        <v>117</v>
      </c>
      <c r="D2" s="116"/>
    </row>
    <row r="3">
      <c r="A3" s="116"/>
      <c r="B3" s="115" t="s">
        <v>118</v>
      </c>
      <c r="C3" s="116"/>
      <c r="D3" s="116"/>
    </row>
    <row r="4">
      <c r="A4" s="116"/>
      <c r="B4" s="115" t="s">
        <v>119</v>
      </c>
      <c r="C4" s="116"/>
      <c r="D4" s="116"/>
    </row>
    <row r="10">
      <c r="A10" s="116"/>
      <c r="B10" s="116"/>
      <c r="C10" s="116"/>
      <c r="D10" s="116"/>
      <c r="E10" s="117"/>
      <c r="F10" s="117"/>
      <c r="G10" s="117"/>
      <c r="H10" s="117"/>
      <c r="I10" s="116"/>
    </row>
    <row r="11">
      <c r="A11" s="116"/>
      <c r="B11" s="116"/>
      <c r="C11" s="116"/>
      <c r="D11" s="118"/>
      <c r="E11" s="116"/>
      <c r="F11" s="115" t="s">
        <v>120</v>
      </c>
      <c r="G11" s="116"/>
      <c r="H11" s="118"/>
      <c r="I11" s="116"/>
    </row>
    <row r="12">
      <c r="A12" s="116"/>
      <c r="B12" s="116"/>
      <c r="C12" s="116"/>
      <c r="D12" s="118"/>
      <c r="E12" s="116"/>
      <c r="F12" s="115" t="s">
        <v>121</v>
      </c>
      <c r="G12" s="116"/>
      <c r="H12" s="118"/>
      <c r="I12" s="116"/>
    </row>
    <row r="13">
      <c r="A13" s="116"/>
      <c r="B13" s="116"/>
      <c r="C13" s="116"/>
      <c r="D13" s="118"/>
      <c r="E13" s="116"/>
      <c r="F13" s="116" t="s">
        <v>122</v>
      </c>
      <c r="G13" s="115" t="s">
        <v>123</v>
      </c>
      <c r="H13" s="118"/>
      <c r="I13" s="116"/>
    </row>
    <row r="14">
      <c r="A14" s="116"/>
      <c r="B14" s="116"/>
      <c r="C14" s="116"/>
      <c r="D14" s="118"/>
      <c r="E14" s="116"/>
      <c r="F14" s="115" t="s">
        <v>124</v>
      </c>
      <c r="G14" s="116"/>
      <c r="H14" s="118"/>
      <c r="I14" s="116"/>
    </row>
    <row r="15">
      <c r="A15" s="116"/>
      <c r="B15" s="116"/>
      <c r="C15" s="116"/>
      <c r="D15" s="118"/>
      <c r="E15" s="117"/>
      <c r="F15" s="119" t="s">
        <v>125</v>
      </c>
      <c r="G15" s="117"/>
      <c r="H15" s="120"/>
      <c r="I15" s="116"/>
    </row>
    <row r="16">
      <c r="A16" s="116"/>
      <c r="B16" s="116"/>
      <c r="C16" s="116"/>
      <c r="D16" s="116"/>
      <c r="E16" s="117"/>
      <c r="F16" s="117"/>
      <c r="G16" s="117"/>
      <c r="H16" s="116"/>
      <c r="I16" s="116"/>
    </row>
    <row r="17">
      <c r="A17" s="116"/>
      <c r="B17" s="116"/>
      <c r="C17" s="116"/>
      <c r="D17" s="121"/>
      <c r="E17" s="122" t="s">
        <v>126</v>
      </c>
      <c r="F17" s="123"/>
      <c r="G17" s="121"/>
      <c r="H17" s="123"/>
      <c r="I17" s="116"/>
    </row>
    <row r="18">
      <c r="A18" s="116"/>
      <c r="B18" s="116"/>
      <c r="C18" s="116"/>
      <c r="D18" s="121"/>
      <c r="E18" s="122" t="s">
        <v>127</v>
      </c>
      <c r="F18" s="123"/>
      <c r="G18" s="123"/>
      <c r="H18" s="123"/>
      <c r="I18" s="116"/>
    </row>
    <row r="19">
      <c r="A19" s="116"/>
      <c r="B19" s="116"/>
      <c r="C19" s="116"/>
      <c r="D19" s="121"/>
      <c r="E19" s="124" t="s">
        <v>128</v>
      </c>
      <c r="F19" s="125"/>
      <c r="G19" s="126"/>
      <c r="H19" s="123"/>
      <c r="I19" s="116"/>
    </row>
    <row r="20">
      <c r="A20" s="116"/>
      <c r="B20" s="116"/>
      <c r="C20" s="116"/>
      <c r="D20" s="123"/>
      <c r="E20" s="123"/>
      <c r="F20" s="123"/>
      <c r="G20" s="123"/>
      <c r="H20" s="123"/>
      <c r="I20" s="116"/>
    </row>
    <row r="21">
      <c r="A21" s="116"/>
      <c r="B21" s="116"/>
      <c r="C21" s="116"/>
      <c r="D21" s="116"/>
      <c r="E21" s="116"/>
      <c r="F21" s="116"/>
      <c r="G21" s="116"/>
      <c r="H21" s="116"/>
      <c r="I21" s="116"/>
    </row>
    <row r="22">
      <c r="A22" s="116"/>
      <c r="B22" s="116"/>
      <c r="C22" s="116"/>
      <c r="D22" s="116"/>
      <c r="E22" s="116"/>
      <c r="F22" s="116"/>
      <c r="G22" s="116"/>
      <c r="H22" s="116"/>
      <c r="I22" s="116"/>
    </row>
    <row r="23">
      <c r="A23" s="117"/>
      <c r="B23" s="117"/>
      <c r="C23" s="117"/>
      <c r="D23" s="117"/>
      <c r="E23" s="117"/>
      <c r="F23" s="117"/>
      <c r="G23" s="117"/>
      <c r="H23" s="116"/>
      <c r="I23" s="116"/>
    </row>
    <row r="24">
      <c r="A24" s="127"/>
      <c r="B24" s="128" t="s">
        <v>129</v>
      </c>
      <c r="C24" s="116"/>
      <c r="D24" s="116"/>
      <c r="E24" s="116"/>
      <c r="F24" s="116"/>
      <c r="G24" s="118"/>
      <c r="H24" s="116"/>
      <c r="I24" s="116"/>
    </row>
    <row r="25">
      <c r="A25" s="127"/>
      <c r="B25" s="116"/>
      <c r="C25" s="116"/>
      <c r="D25" s="116"/>
      <c r="E25" s="116"/>
      <c r="F25" s="116"/>
      <c r="G25" s="118"/>
      <c r="H25" s="116"/>
      <c r="I25" s="116"/>
    </row>
    <row r="26">
      <c r="A26" s="129"/>
      <c r="B26" s="130"/>
      <c r="C26" s="130"/>
      <c r="D26" s="116"/>
      <c r="E26" s="116"/>
      <c r="F26" s="116"/>
      <c r="G26" s="118"/>
      <c r="H26" s="116"/>
      <c r="I26" s="116"/>
    </row>
    <row r="27">
      <c r="A27" s="131" t="s">
        <v>130</v>
      </c>
      <c r="B27" s="132" t="s">
        <v>131</v>
      </c>
      <c r="C27" s="132" t="s">
        <v>132</v>
      </c>
      <c r="D27" s="115" t="s">
        <v>133</v>
      </c>
      <c r="E27" s="116"/>
      <c r="F27" s="116"/>
      <c r="G27" s="118"/>
      <c r="H27" s="116"/>
      <c r="I27" s="116"/>
    </row>
    <row r="28">
      <c r="A28" s="131" t="s">
        <v>134</v>
      </c>
      <c r="B28" s="132" t="s">
        <v>135</v>
      </c>
      <c r="C28" s="132" t="s">
        <v>136</v>
      </c>
      <c r="D28" s="115" t="s">
        <v>137</v>
      </c>
      <c r="E28" s="116"/>
      <c r="F28" s="116"/>
      <c r="G28" s="116"/>
      <c r="H28" s="116"/>
      <c r="I28" s="116"/>
    </row>
    <row r="29">
      <c r="A29" s="127"/>
      <c r="B29" s="116"/>
      <c r="C29" s="116"/>
      <c r="D29" s="115" t="s">
        <v>138</v>
      </c>
      <c r="E29" s="116"/>
      <c r="F29" s="116"/>
      <c r="G29" s="118"/>
      <c r="H29" s="116"/>
      <c r="I29" s="116"/>
    </row>
    <row r="30">
      <c r="A30" s="133"/>
      <c r="B30" s="134" t="s">
        <v>139</v>
      </c>
      <c r="C30" s="117"/>
      <c r="D30" s="119" t="s">
        <v>140</v>
      </c>
      <c r="E30" s="117"/>
      <c r="F30" s="117"/>
      <c r="G30" s="120"/>
      <c r="H30" s="116"/>
      <c r="I30" s="116"/>
    </row>
    <row r="31">
      <c r="A31" s="116"/>
      <c r="B31" s="116"/>
      <c r="C31" s="116"/>
      <c r="D31" s="116"/>
      <c r="E31" s="116"/>
      <c r="F31" s="116"/>
      <c r="G31" s="116"/>
      <c r="H31" s="116"/>
      <c r="I31" s="116"/>
    </row>
    <row r="32">
      <c r="A32" s="116"/>
      <c r="B32" s="116"/>
      <c r="C32" s="116"/>
      <c r="D32" s="116"/>
      <c r="E32" s="116"/>
      <c r="F32" s="116"/>
      <c r="G32" s="116"/>
      <c r="H32" s="116"/>
      <c r="I32" s="116"/>
    </row>
    <row r="33">
      <c r="A33" s="116"/>
      <c r="B33" s="116"/>
      <c r="C33" s="116"/>
      <c r="D33" s="115" t="s">
        <v>141</v>
      </c>
      <c r="E33" s="116"/>
      <c r="F33" s="116"/>
      <c r="G33" s="116"/>
      <c r="H33" s="116"/>
      <c r="I33" s="116"/>
    </row>
    <row r="34">
      <c r="A34" s="116"/>
      <c r="B34" s="116"/>
      <c r="C34" s="116"/>
      <c r="D34" s="115" t="s">
        <v>142</v>
      </c>
      <c r="E34" s="116"/>
      <c r="F34" s="116"/>
      <c r="G34" s="116"/>
      <c r="H34" s="116"/>
      <c r="I34" s="116"/>
    </row>
    <row r="35">
      <c r="A35" s="116"/>
      <c r="B35" s="116"/>
      <c r="C35" s="116"/>
      <c r="D35" s="115" t="s">
        <v>143</v>
      </c>
      <c r="E35" s="116"/>
      <c r="F35" s="116"/>
      <c r="G35" s="116"/>
      <c r="H35" s="116"/>
      <c r="I35" s="116"/>
    </row>
    <row r="36">
      <c r="A36" s="116"/>
      <c r="B36" s="116"/>
      <c r="C36" s="116"/>
      <c r="D36" s="115" t="s">
        <v>144</v>
      </c>
      <c r="E36" s="116"/>
      <c r="F36" s="116"/>
      <c r="G36" s="116"/>
      <c r="H36" s="116"/>
      <c r="I36" s="116"/>
    </row>
    <row r="37">
      <c r="A37" s="116"/>
      <c r="B37" s="116"/>
      <c r="C37" s="116"/>
      <c r="D37" s="115" t="s">
        <v>145</v>
      </c>
      <c r="E37" s="116"/>
      <c r="F37" s="116"/>
      <c r="G37" s="116"/>
      <c r="H37" s="116"/>
      <c r="I37" s="1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6" width="9.63"/>
    <col customWidth="1" min="7" max="13" width="9.25"/>
    <col customWidth="1" min="14" max="14" width="10.63"/>
    <col customWidth="1" min="15" max="26" width="8.63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>
      <c r="A6" s="2" t="s">
        <v>3</v>
      </c>
      <c r="B6" s="3">
        <v>0.018</v>
      </c>
    </row>
    <row r="7" ht="13.5" customHeight="1">
      <c r="A7" s="4" t="s">
        <v>4</v>
      </c>
      <c r="B7" s="4">
        <v>1.0</v>
      </c>
      <c r="C7" s="4">
        <v>2.0</v>
      </c>
      <c r="D7" s="4">
        <v>3.0</v>
      </c>
      <c r="E7" s="4">
        <v>4.0</v>
      </c>
      <c r="F7" s="4">
        <v>5.0</v>
      </c>
      <c r="G7" s="4">
        <v>6.0</v>
      </c>
      <c r="H7" s="4">
        <v>7.0</v>
      </c>
      <c r="I7" s="4">
        <v>8.0</v>
      </c>
      <c r="J7" s="4">
        <v>9.0</v>
      </c>
      <c r="K7" s="4">
        <v>10.0</v>
      </c>
      <c r="L7" s="4">
        <v>11.0</v>
      </c>
      <c r="M7" s="4">
        <v>12.0</v>
      </c>
      <c r="N7" s="5" t="s">
        <v>5</v>
      </c>
    </row>
    <row r="8" ht="13.5" customHeight="1">
      <c r="A8" s="4" t="s">
        <v>6</v>
      </c>
      <c r="B8" s="4">
        <v>250.0</v>
      </c>
      <c r="C8" s="4">
        <v>250.0</v>
      </c>
      <c r="D8" s="4">
        <v>250.0</v>
      </c>
      <c r="E8" s="4">
        <v>250.0</v>
      </c>
      <c r="F8" s="4">
        <v>250.0</v>
      </c>
      <c r="G8" s="4">
        <v>250.0</v>
      </c>
      <c r="H8" s="4">
        <v>250.0</v>
      </c>
      <c r="I8" s="4">
        <v>250.0</v>
      </c>
      <c r="J8" s="4">
        <v>250.0</v>
      </c>
      <c r="K8" s="4">
        <v>250.0</v>
      </c>
      <c r="L8" s="4">
        <v>250.0</v>
      </c>
      <c r="M8" s="4">
        <v>250.0</v>
      </c>
      <c r="N8" s="6"/>
    </row>
    <row r="9" ht="13.5" customHeight="1">
      <c r="A9" s="7"/>
      <c r="B9" s="8">
        <f t="shared" ref="B9:M9" si="1">B8/POWER((1+$B$6),B7)</f>
        <v>245.5795678</v>
      </c>
      <c r="C9" s="8">
        <f t="shared" si="1"/>
        <v>241.2372964</v>
      </c>
      <c r="D9" s="8">
        <f t="shared" si="1"/>
        <v>236.971804</v>
      </c>
      <c r="E9" s="8">
        <f t="shared" si="1"/>
        <v>232.7817328</v>
      </c>
      <c r="F9" s="8">
        <f t="shared" si="1"/>
        <v>228.6657493</v>
      </c>
      <c r="G9" s="8">
        <f t="shared" si="1"/>
        <v>224.6225435</v>
      </c>
      <c r="H9" s="8">
        <f t="shared" si="1"/>
        <v>220.6508286</v>
      </c>
      <c r="I9" s="8">
        <f t="shared" si="1"/>
        <v>216.7493405</v>
      </c>
      <c r="J9" s="8">
        <f t="shared" si="1"/>
        <v>212.9168374</v>
      </c>
      <c r="K9" s="8">
        <f t="shared" si="1"/>
        <v>209.1520996</v>
      </c>
      <c r="L9" s="8">
        <f t="shared" si="1"/>
        <v>205.4539289</v>
      </c>
      <c r="M9" s="8">
        <f t="shared" si="1"/>
        <v>201.8211482</v>
      </c>
      <c r="N9" s="8">
        <f>SUM(B9:M9)</f>
        <v>2676.602877</v>
      </c>
    </row>
    <row r="10" ht="13.5" customHeight="1">
      <c r="A10" s="1" t="s">
        <v>7</v>
      </c>
      <c r="D10" s="9">
        <f>N9+2000</f>
        <v>4676.602877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ht="13.5" customHeight="1">
      <c r="E11" s="11">
        <f>B8/POWER((1+B6),B7)</f>
        <v>245.5795678</v>
      </c>
    </row>
    <row r="12" ht="13.5" customHeight="1">
      <c r="E12" s="11">
        <f>B8/((1+B6)^B7)</f>
        <v>245.5795678</v>
      </c>
      <c r="G12" s="12">
        <f>sum(B9:M9)</f>
        <v>2676.602877</v>
      </c>
    </row>
    <row r="13" ht="13.5" customHeight="1">
      <c r="G13" s="12">
        <f>N9+2000</f>
        <v>4676.602877</v>
      </c>
    </row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N7:N8"/>
    <mergeCell ref="A10:C10"/>
    <mergeCell ref="D10:E1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>
      <c r="C9" s="13">
        <v>0.05</v>
      </c>
    </row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8.63"/>
    <col customWidth="1" min="12" max="12" width="14.38"/>
    <col customWidth="1" min="13" max="13" width="13.88"/>
    <col customWidth="1" min="14" max="26" width="8.63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>
      <c r="L10" s="11">
        <v>0.1</v>
      </c>
    </row>
    <row r="11" ht="13.5" customHeight="1">
      <c r="N11" s="11">
        <v>0.0</v>
      </c>
      <c r="O11" s="11">
        <v>1.0</v>
      </c>
      <c r="P11" s="11">
        <v>2.0</v>
      </c>
      <c r="Q11" s="11">
        <v>3.0</v>
      </c>
      <c r="R11" s="11">
        <v>4.0</v>
      </c>
    </row>
    <row r="12" ht="13.5" customHeight="1">
      <c r="L12" s="14" t="s">
        <v>8</v>
      </c>
      <c r="M12" s="14" t="s">
        <v>9</v>
      </c>
      <c r="N12" s="14"/>
      <c r="O12" s="14">
        <v>500.0</v>
      </c>
      <c r="P12" s="14">
        <v>500.0</v>
      </c>
      <c r="Q12" s="14">
        <v>500.0</v>
      </c>
      <c r="R12" s="14">
        <v>500.0</v>
      </c>
    </row>
    <row r="13" ht="13.5" customHeight="1">
      <c r="L13" s="14"/>
      <c r="M13" s="14" t="s">
        <v>10</v>
      </c>
      <c r="N13" s="14">
        <v>1000.0</v>
      </c>
      <c r="O13" s="14"/>
      <c r="P13" s="14"/>
      <c r="Q13" s="14"/>
      <c r="R13" s="14"/>
    </row>
    <row r="14" ht="13.5" customHeight="1">
      <c r="L14" s="11" t="s">
        <v>11</v>
      </c>
      <c r="M14" s="15">
        <f t="shared" ref="M14:M15" si="2">SUM(N14:R14)</f>
        <v>1584.932723</v>
      </c>
      <c r="N14" s="11">
        <f>N12/(O151+$L$10)^N11</f>
        <v>0</v>
      </c>
      <c r="O14" s="16">
        <f t="shared" ref="O14:R14" si="1">O12/(1+$L$10)^O11</f>
        <v>454.5454545</v>
      </c>
      <c r="P14" s="16">
        <f t="shared" si="1"/>
        <v>413.2231405</v>
      </c>
      <c r="Q14" s="16">
        <f t="shared" si="1"/>
        <v>375.6574005</v>
      </c>
      <c r="R14" s="16">
        <f t="shared" si="1"/>
        <v>341.5067277</v>
      </c>
    </row>
    <row r="15" ht="13.5" customHeight="1">
      <c r="L15" s="11" t="s">
        <v>12</v>
      </c>
      <c r="M15" s="15">
        <f t="shared" si="2"/>
        <v>1000</v>
      </c>
      <c r="N15" s="11">
        <f t="shared" ref="N15:R15" si="3">N13/(1+$L$10)^N11</f>
        <v>1000</v>
      </c>
      <c r="O15" s="11">
        <f t="shared" si="3"/>
        <v>0</v>
      </c>
      <c r="P15" s="11">
        <f t="shared" si="3"/>
        <v>0</v>
      </c>
      <c r="Q15" s="11">
        <f t="shared" si="3"/>
        <v>0</v>
      </c>
      <c r="R15" s="11">
        <f t="shared" si="3"/>
        <v>0</v>
      </c>
    </row>
    <row r="16" ht="13.5" customHeight="1">
      <c r="L16" s="11" t="s">
        <v>13</v>
      </c>
      <c r="M16" s="17">
        <f>M14-M15</f>
        <v>584.9327232</v>
      </c>
    </row>
    <row r="17" ht="13.5" customHeight="1">
      <c r="L17" s="11" t="s">
        <v>14</v>
      </c>
      <c r="M17" s="17">
        <f>M14/M15</f>
        <v>1.584932723</v>
      </c>
    </row>
    <row r="18" ht="13.5" customHeight="1">
      <c r="N18" s="11">
        <v>0.0</v>
      </c>
      <c r="O18" s="11">
        <v>1.0</v>
      </c>
      <c r="P18" s="11">
        <v>2.0</v>
      </c>
      <c r="Q18" s="11">
        <v>3.0</v>
      </c>
      <c r="R18" s="11">
        <v>4.0</v>
      </c>
    </row>
    <row r="19" ht="13.5" customHeight="1">
      <c r="L19" s="14" t="s">
        <v>15</v>
      </c>
      <c r="M19" s="14" t="s">
        <v>9</v>
      </c>
      <c r="N19" s="14"/>
      <c r="O19" s="14">
        <v>800.0</v>
      </c>
      <c r="P19" s="14">
        <v>800.0</v>
      </c>
      <c r="Q19" s="14">
        <v>200.0</v>
      </c>
      <c r="R19" s="14">
        <v>200.0</v>
      </c>
    </row>
    <row r="20" ht="13.5" customHeight="1">
      <c r="L20" s="14"/>
      <c r="M20" s="14" t="s">
        <v>10</v>
      </c>
      <c r="N20" s="14">
        <v>1000.0</v>
      </c>
      <c r="O20" s="14"/>
      <c r="P20" s="14"/>
      <c r="Q20" s="14"/>
      <c r="R20" s="14"/>
      <c r="S20" s="11">
        <f>sum(N21:R21)</f>
        <v>1675.295403</v>
      </c>
    </row>
    <row r="21" ht="13.5" customHeight="1">
      <c r="L21" s="11" t="s">
        <v>11</v>
      </c>
      <c r="M21" s="15">
        <f t="shared" ref="M21:M22" si="5">SUM(N21:R21)</f>
        <v>1675.295403</v>
      </c>
      <c r="N21" s="11">
        <f t="shared" ref="N21:R21" si="4">N19/(1+$L$10)^N18</f>
        <v>0</v>
      </c>
      <c r="O21" s="16">
        <f t="shared" si="4"/>
        <v>727.2727273</v>
      </c>
      <c r="P21" s="16">
        <f t="shared" si="4"/>
        <v>661.1570248</v>
      </c>
      <c r="Q21" s="16">
        <f t="shared" si="4"/>
        <v>150.2629602</v>
      </c>
      <c r="R21" s="16">
        <f t="shared" si="4"/>
        <v>136.6026911</v>
      </c>
    </row>
    <row r="22" ht="13.5" customHeight="1">
      <c r="L22" s="11" t="s">
        <v>12</v>
      </c>
      <c r="M22" s="15">
        <f t="shared" si="5"/>
        <v>1000</v>
      </c>
      <c r="N22" s="11">
        <f t="shared" ref="N22:R22" si="6">N20/(1+$L$10)^N18</f>
        <v>1000</v>
      </c>
      <c r="O22" s="11">
        <f t="shared" si="6"/>
        <v>0</v>
      </c>
      <c r="P22" s="11">
        <f t="shared" si="6"/>
        <v>0</v>
      </c>
      <c r="Q22" s="11">
        <f t="shared" si="6"/>
        <v>0</v>
      </c>
      <c r="R22" s="11">
        <f t="shared" si="6"/>
        <v>0</v>
      </c>
    </row>
    <row r="23" ht="13.5" customHeight="1">
      <c r="L23" s="11" t="s">
        <v>13</v>
      </c>
      <c r="M23" s="17">
        <f>M21-M22</f>
        <v>675.2954033</v>
      </c>
    </row>
    <row r="24" ht="13.5" customHeight="1">
      <c r="L24" s="11" t="s">
        <v>14</v>
      </c>
      <c r="M24" s="17">
        <f>M21/M22</f>
        <v>1.675295403</v>
      </c>
    </row>
    <row r="25" ht="13.5" customHeight="1"/>
    <row r="26" ht="13.5" customHeight="1">
      <c r="N26" s="11">
        <f>M21-M22</f>
        <v>675.2954033</v>
      </c>
    </row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8.63"/>
    <col customWidth="1" min="15" max="15" width="9.38"/>
    <col customWidth="1" min="16" max="26" width="8.63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>
      <c r="N6" s="11">
        <v>0.1</v>
      </c>
    </row>
    <row r="7" ht="13.5" customHeight="1">
      <c r="N7" s="18"/>
      <c r="O7" s="19" t="s">
        <v>16</v>
      </c>
      <c r="P7" s="18">
        <v>0.0</v>
      </c>
      <c r="Q7" s="18">
        <v>1.0</v>
      </c>
      <c r="R7" s="18">
        <v>2.0</v>
      </c>
      <c r="S7" s="18">
        <v>3.0</v>
      </c>
      <c r="T7" s="18">
        <v>4.0</v>
      </c>
      <c r="U7" s="18">
        <v>5.0</v>
      </c>
    </row>
    <row r="8" ht="13.5" customHeight="1">
      <c r="N8" s="14" t="s">
        <v>17</v>
      </c>
      <c r="O8" s="14" t="s">
        <v>9</v>
      </c>
      <c r="P8" s="14">
        <v>500.0</v>
      </c>
      <c r="Q8" s="14">
        <v>0.0</v>
      </c>
      <c r="R8" s="14">
        <v>100.0</v>
      </c>
      <c r="S8" s="14">
        <v>0.0</v>
      </c>
      <c r="T8" s="14">
        <v>0.0</v>
      </c>
      <c r="U8" s="14">
        <v>0.0</v>
      </c>
    </row>
    <row r="9" ht="13.5" customHeight="1">
      <c r="N9" s="14"/>
      <c r="O9" s="14" t="s">
        <v>10</v>
      </c>
      <c r="P9" s="14"/>
      <c r="Q9" s="14">
        <v>250.0</v>
      </c>
      <c r="R9" s="14">
        <v>350.0</v>
      </c>
      <c r="S9" s="14">
        <v>450.0</v>
      </c>
      <c r="T9" s="14">
        <v>500.0</v>
      </c>
      <c r="U9" s="14">
        <v>-100.0</v>
      </c>
    </row>
    <row r="10" ht="13.5" customHeight="1">
      <c r="N10" s="18" t="s">
        <v>11</v>
      </c>
      <c r="O10" s="20">
        <f t="shared" ref="O10:O11" si="2">SUM(P10:U10)</f>
        <v>582.6446281</v>
      </c>
      <c r="P10" s="18">
        <f t="shared" ref="P10:U10" si="1">P8/(1+$N$6)^P7</f>
        <v>500</v>
      </c>
      <c r="Q10" s="21">
        <f t="shared" si="1"/>
        <v>0</v>
      </c>
      <c r="R10" s="21">
        <f t="shared" si="1"/>
        <v>82.6446281</v>
      </c>
      <c r="S10" s="21">
        <f t="shared" si="1"/>
        <v>0</v>
      </c>
      <c r="T10" s="21">
        <f t="shared" si="1"/>
        <v>0</v>
      </c>
      <c r="U10" s="21">
        <f t="shared" si="1"/>
        <v>0</v>
      </c>
    </row>
    <row r="11" ht="13.5" customHeight="1">
      <c r="N11" s="18" t="s">
        <v>12</v>
      </c>
      <c r="O11" s="20">
        <f t="shared" si="2"/>
        <v>1134.035181</v>
      </c>
      <c r="P11" s="18">
        <f t="shared" ref="P11:U11" si="3">P9/(1+$N$6)^P7</f>
        <v>0</v>
      </c>
      <c r="Q11" s="21">
        <f t="shared" si="3"/>
        <v>227.2727273</v>
      </c>
      <c r="R11" s="21">
        <f t="shared" si="3"/>
        <v>289.2561983</v>
      </c>
      <c r="S11" s="21">
        <f t="shared" si="3"/>
        <v>338.0916604</v>
      </c>
      <c r="T11" s="21">
        <f t="shared" si="3"/>
        <v>341.5067277</v>
      </c>
      <c r="U11" s="21">
        <f t="shared" si="3"/>
        <v>-62.09213231</v>
      </c>
    </row>
    <row r="12" ht="13.5" customHeight="1">
      <c r="N12" s="18" t="s">
        <v>13</v>
      </c>
      <c r="O12" s="22">
        <f>O10-O11</f>
        <v>-551.3905533</v>
      </c>
      <c r="P12" s="18"/>
      <c r="Q12" s="18"/>
      <c r="R12" s="18"/>
      <c r="S12" s="18"/>
      <c r="T12" s="18"/>
      <c r="U12" s="18"/>
    </row>
    <row r="13" ht="13.5" customHeight="1">
      <c r="N13" s="18" t="s">
        <v>14</v>
      </c>
      <c r="O13" s="22">
        <f>O10/O11</f>
        <v>0.5137800287</v>
      </c>
      <c r="P13" s="18"/>
      <c r="Q13" s="18"/>
      <c r="R13" s="18"/>
      <c r="S13" s="18"/>
      <c r="T13" s="18"/>
      <c r="U13" s="18"/>
    </row>
    <row r="14" ht="13.5" customHeight="1">
      <c r="N14" s="18"/>
      <c r="O14" s="18"/>
      <c r="P14" s="18"/>
      <c r="Q14" s="18"/>
      <c r="R14" s="18"/>
      <c r="S14" s="18"/>
      <c r="T14" s="18"/>
      <c r="U14" s="18"/>
    </row>
    <row r="15" ht="13.5" customHeight="1">
      <c r="P15" s="11">
        <v>0.0</v>
      </c>
      <c r="Q15" s="11">
        <v>1.0</v>
      </c>
      <c r="R15" s="11">
        <v>2.0</v>
      </c>
      <c r="S15" s="11">
        <v>3.0</v>
      </c>
      <c r="T15" s="11">
        <v>4.0</v>
      </c>
      <c r="U15" s="11">
        <v>5.0</v>
      </c>
    </row>
    <row r="16" ht="13.5" customHeight="1">
      <c r="N16" s="14" t="s">
        <v>17</v>
      </c>
      <c r="O16" s="14" t="s">
        <v>9</v>
      </c>
      <c r="P16" s="14">
        <v>100.0</v>
      </c>
      <c r="Q16" s="14">
        <v>0.0</v>
      </c>
      <c r="R16" s="14">
        <v>50.0</v>
      </c>
      <c r="S16" s="14">
        <v>0.0</v>
      </c>
      <c r="T16" s="14">
        <v>0.0</v>
      </c>
      <c r="U16" s="14">
        <v>0.0</v>
      </c>
    </row>
    <row r="17" ht="13.5" customHeight="1">
      <c r="N17" s="14"/>
      <c r="O17" s="14" t="s">
        <v>10</v>
      </c>
      <c r="P17" s="14"/>
      <c r="Q17" s="14">
        <v>-100.0</v>
      </c>
      <c r="R17" s="14">
        <v>200.0</v>
      </c>
      <c r="S17" s="14">
        <v>200.0</v>
      </c>
      <c r="T17" s="14">
        <v>200.0</v>
      </c>
      <c r="U17" s="14">
        <v>300.0</v>
      </c>
    </row>
    <row r="18" ht="13.5" customHeight="1">
      <c r="N18" s="11" t="s">
        <v>11</v>
      </c>
      <c r="O18" s="15">
        <f t="shared" ref="O18:O19" si="5">SUM(P18:U18)</f>
        <v>141.322314</v>
      </c>
      <c r="P18" s="11">
        <f t="shared" ref="P18:U18" si="4">P16/(1+$N$6)^P15</f>
        <v>100</v>
      </c>
      <c r="Q18" s="16">
        <f t="shared" si="4"/>
        <v>0</v>
      </c>
      <c r="R18" s="16">
        <f t="shared" si="4"/>
        <v>41.32231405</v>
      </c>
      <c r="S18" s="16">
        <f t="shared" si="4"/>
        <v>0</v>
      </c>
      <c r="T18" s="16">
        <f t="shared" si="4"/>
        <v>0</v>
      </c>
      <c r="U18" s="16">
        <f t="shared" si="4"/>
        <v>0</v>
      </c>
    </row>
    <row r="19" ht="13.5" customHeight="1">
      <c r="N19" s="11" t="s">
        <v>12</v>
      </c>
      <c r="O19" s="15">
        <f t="shared" si="5"/>
        <v>547.5222135</v>
      </c>
      <c r="P19" s="11">
        <f t="shared" ref="P19:U19" si="6">P17/(1+$N$6)^P15</f>
        <v>0</v>
      </c>
      <c r="Q19" s="16">
        <f t="shared" si="6"/>
        <v>-90.90909091</v>
      </c>
      <c r="R19" s="16">
        <f t="shared" si="6"/>
        <v>165.2892562</v>
      </c>
      <c r="S19" s="16">
        <f t="shared" si="6"/>
        <v>150.2629602</v>
      </c>
      <c r="T19" s="16">
        <f t="shared" si="6"/>
        <v>136.6026911</v>
      </c>
      <c r="U19" s="16">
        <f t="shared" si="6"/>
        <v>186.2763969</v>
      </c>
    </row>
    <row r="20" ht="13.5" customHeight="1">
      <c r="N20" s="11" t="s">
        <v>13</v>
      </c>
      <c r="O20" s="17">
        <f>O18-O19</f>
        <v>-406.1998994</v>
      </c>
    </row>
    <row r="21" ht="13.5" customHeight="1">
      <c r="N21" s="11" t="s">
        <v>14</v>
      </c>
      <c r="O21" s="17">
        <f>O18/O19</f>
        <v>0.2581124758</v>
      </c>
    </row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>
      <c r="C17" s="13">
        <v>0.1</v>
      </c>
    </row>
    <row r="18" ht="13.5" customHeight="1"/>
    <row r="19" ht="13.5" customHeight="1"/>
    <row r="20" ht="13.5" customHeight="1">
      <c r="C20" s="23" t="s">
        <v>18</v>
      </c>
      <c r="D20" s="24">
        <v>0.0</v>
      </c>
      <c r="E20" s="24">
        <v>1.0</v>
      </c>
      <c r="F20" s="24">
        <v>2.0</v>
      </c>
      <c r="G20" s="24">
        <v>3.0</v>
      </c>
      <c r="H20" s="24">
        <v>4.0</v>
      </c>
      <c r="I20" s="24">
        <v>5.0</v>
      </c>
      <c r="J20" s="25">
        <v>6.0</v>
      </c>
    </row>
    <row r="21" ht="13.5" customHeight="1">
      <c r="C21" s="23" t="s">
        <v>19</v>
      </c>
      <c r="D21" s="24">
        <v>100.0</v>
      </c>
      <c r="E21" s="24">
        <v>0.0</v>
      </c>
      <c r="F21" s="24">
        <v>0.0</v>
      </c>
      <c r="G21" s="24">
        <v>0.0</v>
      </c>
      <c r="H21" s="24">
        <v>0.0</v>
      </c>
      <c r="I21" s="24">
        <v>0.0</v>
      </c>
      <c r="J21" s="25">
        <v>0.0</v>
      </c>
    </row>
    <row r="22" ht="13.5" customHeight="1">
      <c r="C22" s="23" t="s">
        <v>9</v>
      </c>
      <c r="D22" s="26"/>
      <c r="E22" s="24">
        <v>30.0</v>
      </c>
      <c r="F22" s="24">
        <v>30.0</v>
      </c>
      <c r="G22" s="24">
        <v>30.0</v>
      </c>
      <c r="H22" s="24">
        <v>40.0</v>
      </c>
      <c r="I22" s="24">
        <v>40.0</v>
      </c>
      <c r="J22" s="27"/>
    </row>
    <row r="23" ht="13.5" customHeight="1">
      <c r="D23" s="11">
        <f>D21/((1+C17)^D20)</f>
        <v>100</v>
      </c>
      <c r="E23" s="13">
        <v>0.0</v>
      </c>
      <c r="F23" s="13">
        <v>0.0</v>
      </c>
      <c r="G23" s="13">
        <v>0.0</v>
      </c>
      <c r="H23" s="13">
        <v>0.0</v>
      </c>
      <c r="I23" s="13">
        <v>0.0</v>
      </c>
    </row>
    <row r="24" ht="13.5" customHeight="1">
      <c r="D24" s="13">
        <v>0.0</v>
      </c>
    </row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C18:J19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75"/>
    <col customWidth="1" min="2" max="2" width="23.25"/>
    <col customWidth="1" min="3" max="3" width="25.63"/>
    <col customWidth="1" min="4" max="4" width="32.25"/>
    <col customWidth="1" min="5" max="5" width="33.63"/>
    <col customWidth="1" min="6" max="6" width="2.13"/>
    <col customWidth="1" min="7" max="34" width="5.75"/>
  </cols>
  <sheetData>
    <row r="1" ht="13.5" customHeight="1">
      <c r="A1" s="28" t="s">
        <v>20</v>
      </c>
      <c r="B1" s="28" t="s">
        <v>21</v>
      </c>
      <c r="C1" s="28" t="s">
        <v>22</v>
      </c>
      <c r="D1" s="28" t="s">
        <v>23</v>
      </c>
      <c r="E1" s="28" t="s">
        <v>24</v>
      </c>
      <c r="F1" s="29"/>
    </row>
    <row r="2" ht="13.5" customHeight="1">
      <c r="A2" s="4" t="s">
        <v>25</v>
      </c>
      <c r="B2" s="4">
        <v>3.0</v>
      </c>
      <c r="C2" s="4" t="s">
        <v>26</v>
      </c>
      <c r="D2" s="4">
        <v>2.0</v>
      </c>
      <c r="E2" s="4">
        <v>17.0</v>
      </c>
      <c r="F2" s="29"/>
      <c r="G2" s="30" t="s">
        <v>27</v>
      </c>
    </row>
    <row r="3" ht="13.5" customHeight="1">
      <c r="A3" s="4" t="s">
        <v>9</v>
      </c>
      <c r="B3" s="4">
        <v>5.0</v>
      </c>
      <c r="C3" s="4" t="s">
        <v>25</v>
      </c>
      <c r="D3" s="4">
        <v>3.0</v>
      </c>
      <c r="E3" s="4">
        <v>7.0</v>
      </c>
      <c r="F3" s="29"/>
    </row>
    <row r="4" ht="13.5" customHeight="1">
      <c r="A4" s="4" t="s">
        <v>10</v>
      </c>
      <c r="B4" s="4">
        <v>3.0</v>
      </c>
      <c r="C4" s="4" t="s">
        <v>25</v>
      </c>
      <c r="D4" s="4">
        <v>2.0</v>
      </c>
      <c r="E4" s="4">
        <v>2.0</v>
      </c>
      <c r="F4" s="29"/>
    </row>
    <row r="5" ht="13.5" customHeight="1">
      <c r="A5" s="4" t="s">
        <v>28</v>
      </c>
      <c r="B5" s="4">
        <v>11.0</v>
      </c>
      <c r="C5" s="4" t="s">
        <v>9</v>
      </c>
      <c r="D5" s="4">
        <v>8.0</v>
      </c>
      <c r="E5" s="4">
        <v>5.0</v>
      </c>
      <c r="F5" s="29"/>
    </row>
    <row r="6" ht="13.5" customHeight="1">
      <c r="A6" s="4" t="s">
        <v>29</v>
      </c>
      <c r="B6" s="4">
        <v>7.0</v>
      </c>
      <c r="C6" s="4" t="s">
        <v>9</v>
      </c>
      <c r="D6" s="4">
        <v>3.0</v>
      </c>
      <c r="E6" s="4">
        <v>9.0</v>
      </c>
      <c r="F6" s="29"/>
    </row>
    <row r="7" ht="13.5" customHeight="1">
      <c r="A7" s="4" t="s">
        <v>30</v>
      </c>
      <c r="B7" s="4">
        <v>4.0</v>
      </c>
      <c r="C7" s="4" t="s">
        <v>10</v>
      </c>
      <c r="D7" s="4">
        <v>3.0</v>
      </c>
      <c r="E7" s="4">
        <v>8.0</v>
      </c>
      <c r="F7" s="29"/>
    </row>
    <row r="8" ht="13.5" customHeight="1">
      <c r="A8" s="4" t="s">
        <v>31</v>
      </c>
      <c r="B8" s="4">
        <v>9.0</v>
      </c>
      <c r="C8" s="4" t="s">
        <v>32</v>
      </c>
      <c r="D8" s="4">
        <v>7.0</v>
      </c>
      <c r="E8" s="4">
        <v>4.0</v>
      </c>
      <c r="F8" s="29"/>
    </row>
    <row r="9" ht="13.5" customHeight="1">
      <c r="A9" s="31">
        <v>0.0</v>
      </c>
      <c r="B9" s="4">
        <v>2.0</v>
      </c>
      <c r="C9" s="4" t="s">
        <v>33</v>
      </c>
      <c r="D9" s="4">
        <v>2.0</v>
      </c>
      <c r="E9" s="4">
        <v>3.0</v>
      </c>
      <c r="F9" s="29"/>
    </row>
    <row r="10" ht="13.5" customHeight="1">
      <c r="A10" s="32" t="s">
        <v>34</v>
      </c>
      <c r="B10" s="33"/>
      <c r="C10" s="33"/>
      <c r="D10" s="33"/>
      <c r="E10" s="33"/>
      <c r="F10" s="29"/>
    </row>
    <row r="11" ht="13.5" customHeight="1">
      <c r="A11" s="34" t="s">
        <v>35</v>
      </c>
      <c r="F11" s="29"/>
    </row>
    <row r="12" ht="13.5" customHeight="1">
      <c r="A12" s="34" t="s">
        <v>36</v>
      </c>
      <c r="F12" s="29"/>
    </row>
    <row r="13" ht="13.5" customHeight="1">
      <c r="A13" s="34" t="s">
        <v>37</v>
      </c>
      <c r="F13" s="29"/>
    </row>
    <row r="14" ht="13.5" customHeight="1">
      <c r="A14" s="34" t="s">
        <v>38</v>
      </c>
      <c r="F14" s="29"/>
    </row>
    <row r="15" ht="13.5" customHeight="1">
      <c r="A15" s="29"/>
      <c r="B15" s="29"/>
      <c r="C15" s="29"/>
      <c r="D15" s="29"/>
      <c r="E15" s="29"/>
      <c r="F15" s="29"/>
    </row>
    <row r="16" ht="13.5" customHeight="1">
      <c r="A16" s="35" t="s">
        <v>39</v>
      </c>
      <c r="B16" s="35"/>
      <c r="F16" s="29"/>
    </row>
    <row r="17" ht="13.5" customHeight="1">
      <c r="A17" s="35" t="s">
        <v>40</v>
      </c>
      <c r="B17" s="35"/>
      <c r="F17" s="29"/>
    </row>
    <row r="18" ht="13.5" customHeight="1">
      <c r="A18" s="36" t="s">
        <v>41</v>
      </c>
      <c r="F18" s="29"/>
    </row>
    <row r="19" ht="13.5" customHeight="1">
      <c r="A19" s="4" t="s">
        <v>42</v>
      </c>
      <c r="B19" s="4" t="s">
        <v>43</v>
      </c>
      <c r="C19" s="4" t="s">
        <v>44</v>
      </c>
      <c r="D19" s="4" t="s">
        <v>12</v>
      </c>
      <c r="F19" s="29"/>
      <c r="G19" s="30" t="s">
        <v>34</v>
      </c>
    </row>
    <row r="20" ht="13.5" customHeight="1">
      <c r="A20" s="4">
        <v>1.0</v>
      </c>
      <c r="B20" s="4" t="s">
        <v>31</v>
      </c>
      <c r="C20" s="4">
        <v>2.0</v>
      </c>
      <c r="D20" s="4">
        <f>C20*E8</f>
        <v>8</v>
      </c>
      <c r="F20" s="29"/>
    </row>
    <row r="21" ht="13.5" customHeight="1">
      <c r="A21" s="4">
        <v>2.0</v>
      </c>
      <c r="B21" s="4" t="s">
        <v>9</v>
      </c>
      <c r="C21" s="4">
        <v>2.0</v>
      </c>
      <c r="D21" s="4">
        <f>C21*E3</f>
        <v>14</v>
      </c>
      <c r="F21" s="29"/>
      <c r="T21" s="37">
        <f>MAX(R23)</f>
        <v>8</v>
      </c>
      <c r="U21" s="38" t="s">
        <v>28</v>
      </c>
      <c r="V21" s="37">
        <f>T21+U22</f>
        <v>19</v>
      </c>
    </row>
    <row r="22" ht="13.5" customHeight="1">
      <c r="A22" s="4">
        <v>3.0</v>
      </c>
      <c r="B22" s="4" t="s">
        <v>29</v>
      </c>
      <c r="C22" s="4">
        <v>3.0</v>
      </c>
      <c r="D22" s="4">
        <f>C22*E6</f>
        <v>27</v>
      </c>
      <c r="F22" s="29"/>
      <c r="T22" s="39">
        <f>V22-U22</f>
        <v>13</v>
      </c>
      <c r="U22" s="38">
        <v>11.0</v>
      </c>
      <c r="V22" s="39">
        <f>MIN(AB27)</f>
        <v>24</v>
      </c>
    </row>
    <row r="23" ht="13.5" customHeight="1">
      <c r="A23" s="4">
        <v>4.0</v>
      </c>
      <c r="B23" s="4" t="s">
        <v>45</v>
      </c>
      <c r="C23" s="4">
        <v>1.0</v>
      </c>
      <c r="D23" s="4">
        <f>C23*(E5+E6+E4)</f>
        <v>16</v>
      </c>
      <c r="F23" s="29"/>
      <c r="P23" s="37">
        <f>MAX(N26)</f>
        <v>3</v>
      </c>
      <c r="Q23" s="38" t="s">
        <v>9</v>
      </c>
      <c r="R23" s="37">
        <f>P23+Q24</f>
        <v>8</v>
      </c>
    </row>
    <row r="24" ht="13.5" customHeight="1">
      <c r="A24" s="40" t="s">
        <v>46</v>
      </c>
      <c r="B24" s="41"/>
      <c r="C24" s="14">
        <f t="shared" ref="C24:D24" si="1">SUM(C20:C23)</f>
        <v>8</v>
      </c>
      <c r="D24" s="14">
        <f t="shared" si="1"/>
        <v>65</v>
      </c>
      <c r="F24" s="29"/>
      <c r="P24" s="39">
        <f>R24-Q24</f>
        <v>3</v>
      </c>
      <c r="Q24" s="38">
        <v>5.0</v>
      </c>
      <c r="R24" s="39">
        <f>MIN(T22,T26)</f>
        <v>8</v>
      </c>
    </row>
    <row r="25" ht="13.5" customHeight="1">
      <c r="F25" s="29"/>
      <c r="T25" s="37">
        <f>MAX(R23)</f>
        <v>8</v>
      </c>
      <c r="U25" s="38" t="s">
        <v>29</v>
      </c>
      <c r="V25" s="37">
        <f>T25+U26</f>
        <v>15</v>
      </c>
    </row>
    <row r="26" ht="13.5" customHeight="1">
      <c r="A26" s="42" t="s">
        <v>25</v>
      </c>
      <c r="B26" s="43" t="s">
        <v>9</v>
      </c>
      <c r="C26" s="43" t="s">
        <v>29</v>
      </c>
      <c r="D26" s="44" t="s">
        <v>31</v>
      </c>
      <c r="E26" s="45" t="s">
        <v>47</v>
      </c>
      <c r="F26" s="29"/>
      <c r="H26" s="37">
        <v>0.0</v>
      </c>
      <c r="I26" s="38" t="s">
        <v>48</v>
      </c>
      <c r="J26" s="37">
        <f>H26+I27</f>
        <v>0</v>
      </c>
      <c r="L26" s="37">
        <f>MAX(J26)</f>
        <v>0</v>
      </c>
      <c r="M26" s="38" t="s">
        <v>25</v>
      </c>
      <c r="N26" s="37">
        <f>L26+M27</f>
        <v>3</v>
      </c>
      <c r="T26" s="39">
        <f>V26-U26</f>
        <v>8</v>
      </c>
      <c r="U26" s="38">
        <v>7.0</v>
      </c>
      <c r="V26" s="39">
        <f>MIN(X28)</f>
        <v>15</v>
      </c>
      <c r="AB26" s="37">
        <f>MAX(V21,Z27)</f>
        <v>24</v>
      </c>
      <c r="AC26" s="38" t="s">
        <v>47</v>
      </c>
      <c r="AD26" s="37">
        <f>AB26+AC27</f>
        <v>26</v>
      </c>
      <c r="AF26" s="37">
        <f>MAX(AD26)</f>
        <v>26</v>
      </c>
      <c r="AG26" s="38" t="s">
        <v>49</v>
      </c>
      <c r="AH26" s="37">
        <f>AF26+AG27</f>
        <v>26</v>
      </c>
    </row>
    <row r="27" ht="13.5" customHeight="1">
      <c r="A27" s="46">
        <f>D2</f>
        <v>2</v>
      </c>
      <c r="B27" s="7">
        <f>D3</f>
        <v>3</v>
      </c>
      <c r="C27" s="7">
        <f>D6</f>
        <v>3</v>
      </c>
      <c r="D27" s="47">
        <f>D8</f>
        <v>7</v>
      </c>
      <c r="E27" s="48">
        <f>D9</f>
        <v>2</v>
      </c>
      <c r="F27" s="29"/>
      <c r="H27" s="39">
        <f>J27-I27</f>
        <v>0</v>
      </c>
      <c r="I27" s="38">
        <v>0.0</v>
      </c>
      <c r="J27" s="39">
        <f>MIN(L27)</f>
        <v>0</v>
      </c>
      <c r="L27" s="39">
        <f>N27-M27</f>
        <v>0</v>
      </c>
      <c r="M27" s="38">
        <v>3.0</v>
      </c>
      <c r="N27" s="39">
        <f>MIN(P24,P30)</f>
        <v>3</v>
      </c>
      <c r="X27" s="37">
        <f>MAX(V25,V29)</f>
        <v>15</v>
      </c>
      <c r="Y27" s="38" t="s">
        <v>31</v>
      </c>
      <c r="Z27" s="37">
        <f>X27+Y28</f>
        <v>24</v>
      </c>
      <c r="AB27" s="39">
        <f>AD27-AC27</f>
        <v>24</v>
      </c>
      <c r="AC27" s="38">
        <v>2.0</v>
      </c>
      <c r="AD27" s="39">
        <f>MIN(AF27)</f>
        <v>26</v>
      </c>
      <c r="AF27" s="39">
        <f>AH27-AG27</f>
        <v>26</v>
      </c>
      <c r="AG27" s="38">
        <v>0.0</v>
      </c>
      <c r="AH27" s="39">
        <f>AH26</f>
        <v>26</v>
      </c>
    </row>
    <row r="28" ht="13.5" customHeight="1">
      <c r="A28" s="49">
        <f>E2</f>
        <v>17</v>
      </c>
      <c r="B28" s="50">
        <f>E3</f>
        <v>7</v>
      </c>
      <c r="C28" s="50">
        <f>E6</f>
        <v>9</v>
      </c>
      <c r="D28" s="51">
        <f>E8</f>
        <v>4</v>
      </c>
      <c r="E28" s="52">
        <f>E9</f>
        <v>3</v>
      </c>
      <c r="F28" s="29"/>
      <c r="X28" s="39">
        <f>Z28-Y28</f>
        <v>15</v>
      </c>
      <c r="Y28" s="38">
        <v>9.0</v>
      </c>
      <c r="Z28" s="39">
        <f>MIN(AB27)</f>
        <v>24</v>
      </c>
    </row>
    <row r="29" ht="13.5" customHeight="1">
      <c r="D29" s="11" t="s">
        <v>50</v>
      </c>
      <c r="E29" s="11" t="s">
        <v>51</v>
      </c>
      <c r="F29" s="29"/>
      <c r="P29" s="37">
        <f>MAX(N26)</f>
        <v>3</v>
      </c>
      <c r="Q29" s="38" t="s">
        <v>10</v>
      </c>
      <c r="R29" s="37">
        <f>P29+Q30</f>
        <v>6</v>
      </c>
      <c r="T29" s="37">
        <f>MAX(R29)</f>
        <v>6</v>
      </c>
      <c r="U29" s="38" t="s">
        <v>30</v>
      </c>
      <c r="V29" s="37">
        <f>T29+U30</f>
        <v>10</v>
      </c>
    </row>
    <row r="30" ht="13.5" customHeight="1">
      <c r="F30" s="29"/>
      <c r="P30" s="39">
        <f>R30-Q30</f>
        <v>8</v>
      </c>
      <c r="Q30" s="38">
        <v>3.0</v>
      </c>
      <c r="R30" s="39">
        <f>MIN(T30)</f>
        <v>11</v>
      </c>
      <c r="T30" s="39">
        <f>V30-U30</f>
        <v>11</v>
      </c>
      <c r="U30" s="38">
        <v>4.0</v>
      </c>
      <c r="V30" s="39">
        <f>MIN(X28)</f>
        <v>15</v>
      </c>
    </row>
    <row r="31" ht="13.5" customHeight="1">
      <c r="A31" s="42" t="s">
        <v>25</v>
      </c>
      <c r="B31" s="44" t="s">
        <v>9</v>
      </c>
      <c r="C31" s="53" t="s">
        <v>29</v>
      </c>
      <c r="F31" s="29"/>
    </row>
    <row r="32" ht="13.5" customHeight="1">
      <c r="A32" s="46">
        <f>D2</f>
        <v>2</v>
      </c>
      <c r="B32" s="47">
        <f>D3</f>
        <v>3</v>
      </c>
      <c r="C32" s="54">
        <f>D6</f>
        <v>3</v>
      </c>
      <c r="F32" s="29"/>
    </row>
    <row r="33" ht="13.5" customHeight="1">
      <c r="A33" s="49">
        <f>E2</f>
        <v>17</v>
      </c>
      <c r="B33" s="51">
        <f>E3</f>
        <v>7</v>
      </c>
      <c r="C33" s="55">
        <f>E6</f>
        <v>9</v>
      </c>
      <c r="F33" s="29"/>
    </row>
    <row r="34" ht="13.5" customHeight="1">
      <c r="B34" s="11" t="s">
        <v>52</v>
      </c>
      <c r="F34" s="29"/>
      <c r="G34" s="30" t="s">
        <v>35</v>
      </c>
    </row>
    <row r="35" ht="13.5" customHeight="1">
      <c r="F35" s="29"/>
    </row>
    <row r="36" ht="13.5" customHeight="1">
      <c r="A36" s="42" t="s">
        <v>25</v>
      </c>
      <c r="B36" s="56" t="s">
        <v>29</v>
      </c>
      <c r="F36" s="29"/>
      <c r="G36" s="40" t="s">
        <v>53</v>
      </c>
      <c r="H36" s="41"/>
      <c r="I36" s="57">
        <v>1.0</v>
      </c>
      <c r="J36" s="14">
        <v>2.0</v>
      </c>
      <c r="K36" s="14">
        <v>3.0</v>
      </c>
      <c r="L36" s="14">
        <v>4.0</v>
      </c>
      <c r="M36" s="14">
        <v>5.0</v>
      </c>
      <c r="N36" s="14">
        <v>6.0</v>
      </c>
      <c r="O36" s="14">
        <v>7.0</v>
      </c>
      <c r="P36" s="14">
        <v>8.0</v>
      </c>
      <c r="Q36" s="14">
        <v>9.0</v>
      </c>
      <c r="R36" s="14">
        <v>10.0</v>
      </c>
      <c r="S36" s="14">
        <v>11.0</v>
      </c>
      <c r="T36" s="14">
        <v>12.0</v>
      </c>
      <c r="U36" s="14">
        <v>13.0</v>
      </c>
      <c r="V36" s="14">
        <v>14.0</v>
      </c>
      <c r="W36" s="14">
        <v>15.0</v>
      </c>
      <c r="X36" s="14">
        <v>16.0</v>
      </c>
      <c r="Y36" s="14">
        <v>17.0</v>
      </c>
      <c r="Z36" s="14">
        <v>18.0</v>
      </c>
      <c r="AA36" s="14">
        <v>19.0</v>
      </c>
      <c r="AB36" s="14">
        <v>20.0</v>
      </c>
      <c r="AC36" s="14">
        <v>21.0</v>
      </c>
      <c r="AD36" s="14">
        <v>22.0</v>
      </c>
      <c r="AE36" s="14">
        <v>23.0</v>
      </c>
      <c r="AF36" s="14">
        <v>24.0</v>
      </c>
      <c r="AG36" s="14">
        <v>25.0</v>
      </c>
      <c r="AH36" s="14">
        <v>26.0</v>
      </c>
    </row>
    <row r="37" ht="13.5" customHeight="1">
      <c r="A37" s="46">
        <f>D2</f>
        <v>2</v>
      </c>
      <c r="B37" s="58">
        <f>D6</f>
        <v>3</v>
      </c>
      <c r="F37" s="29"/>
      <c r="G37" s="40" t="s">
        <v>25</v>
      </c>
      <c r="H37" s="41"/>
      <c r="I37" s="59"/>
      <c r="J37" s="59"/>
      <c r="K37" s="59"/>
      <c r="L37" s="60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61"/>
    </row>
    <row r="38" ht="13.5" customHeight="1">
      <c r="A38" s="49">
        <f>E2</f>
        <v>17</v>
      </c>
      <c r="B38" s="62">
        <f>E6</f>
        <v>9</v>
      </c>
      <c r="F38" s="29"/>
      <c r="G38" s="40" t="s">
        <v>9</v>
      </c>
      <c r="H38" s="41"/>
      <c r="I38" s="63"/>
      <c r="L38" s="64"/>
      <c r="M38" s="64"/>
      <c r="N38" s="64"/>
      <c r="O38" s="64"/>
      <c r="P38" s="64"/>
      <c r="Q38" s="65"/>
      <c r="AH38" s="66"/>
    </row>
    <row r="39" ht="13.5" customHeight="1">
      <c r="B39" s="11" t="s">
        <v>54</v>
      </c>
      <c r="F39" s="29"/>
      <c r="G39" s="40" t="s">
        <v>10</v>
      </c>
      <c r="H39" s="41"/>
      <c r="I39" s="63"/>
      <c r="L39" s="67"/>
      <c r="M39" s="67"/>
      <c r="N39" s="67"/>
      <c r="O39" s="65"/>
      <c r="AH39" s="66"/>
    </row>
    <row r="40" ht="13.5" customHeight="1">
      <c r="F40" s="29"/>
      <c r="G40" s="40" t="s">
        <v>28</v>
      </c>
      <c r="H40" s="41"/>
      <c r="I40" s="63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5"/>
      <c r="AH40" s="66"/>
    </row>
    <row r="41" ht="13.5" customHeight="1">
      <c r="A41" s="11" t="s">
        <v>55</v>
      </c>
      <c r="B41" s="11" t="s">
        <v>56</v>
      </c>
      <c r="D41" s="11" t="s">
        <v>57</v>
      </c>
      <c r="F41" s="29"/>
      <c r="G41" s="40" t="s">
        <v>29</v>
      </c>
      <c r="H41" s="41"/>
      <c r="I41" s="63"/>
      <c r="Q41" s="69"/>
      <c r="R41" s="69"/>
      <c r="S41" s="69"/>
      <c r="T41" s="69"/>
      <c r="U41" s="69"/>
      <c r="V41" s="69"/>
      <c r="W41" s="69"/>
      <c r="X41" s="65"/>
      <c r="AH41" s="66"/>
    </row>
    <row r="42" ht="13.5" customHeight="1">
      <c r="F42" s="29"/>
      <c r="G42" s="40" t="s">
        <v>30</v>
      </c>
      <c r="H42" s="41"/>
      <c r="I42" s="63"/>
      <c r="O42" s="70"/>
      <c r="P42" s="70"/>
      <c r="Q42" s="70"/>
      <c r="R42" s="70"/>
      <c r="S42" s="65"/>
      <c r="AH42" s="66"/>
    </row>
    <row r="43" ht="13.5" customHeight="1">
      <c r="A43" s="5" t="s">
        <v>25</v>
      </c>
      <c r="B43" s="71" t="s">
        <v>45</v>
      </c>
      <c r="C43" s="5" t="s">
        <v>58</v>
      </c>
      <c r="F43" s="29"/>
      <c r="G43" s="40" t="s">
        <v>31</v>
      </c>
      <c r="H43" s="41"/>
      <c r="I43" s="63"/>
      <c r="X43" s="72"/>
      <c r="Y43" s="72"/>
      <c r="Z43" s="72"/>
      <c r="AA43" s="72"/>
      <c r="AB43" s="72"/>
      <c r="AC43" s="72"/>
      <c r="AD43" s="72"/>
      <c r="AE43" s="72"/>
      <c r="AF43" s="72"/>
      <c r="AG43" s="65"/>
      <c r="AH43" s="66"/>
    </row>
    <row r="44" ht="13.5" customHeight="1">
      <c r="A44" s="73">
        <f>D2</f>
        <v>2</v>
      </c>
      <c r="B44" s="74"/>
      <c r="C44" s="73"/>
      <c r="F44" s="29"/>
      <c r="G44" s="40" t="s">
        <v>47</v>
      </c>
      <c r="H44" s="41"/>
      <c r="I44" s="75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7"/>
      <c r="AH44" s="78"/>
    </row>
    <row r="45" ht="13.5" customHeight="1">
      <c r="A45" s="79">
        <f>E2</f>
        <v>17</v>
      </c>
      <c r="B45" s="80">
        <f>E5+E6+E4</f>
        <v>16</v>
      </c>
      <c r="C45" s="79">
        <f>E5+E6+E7</f>
        <v>22</v>
      </c>
      <c r="F45" s="29"/>
    </row>
    <row r="46" ht="13.5" customHeight="1">
      <c r="B46" s="11" t="s">
        <v>59</v>
      </c>
      <c r="F46" s="29"/>
    </row>
    <row r="47" ht="13.5" customHeight="1">
      <c r="F47" s="29"/>
      <c r="G47" s="30" t="s">
        <v>60</v>
      </c>
    </row>
    <row r="48" ht="13.5" customHeight="1">
      <c r="F48" s="29"/>
    </row>
    <row r="49" ht="13.5" customHeight="1">
      <c r="F49" s="29"/>
    </row>
    <row r="50" ht="13.5" customHeight="1">
      <c r="F50" s="29"/>
      <c r="T50" s="37">
        <f>MAX(R52)</f>
        <v>6</v>
      </c>
      <c r="U50" s="38" t="s">
        <v>28</v>
      </c>
      <c r="V50" s="37">
        <f>T50+U51</f>
        <v>16</v>
      </c>
    </row>
    <row r="51" ht="13.5" customHeight="1">
      <c r="F51" s="29"/>
      <c r="T51" s="39">
        <f>V51-U51</f>
        <v>6</v>
      </c>
      <c r="U51" s="38">
        <v>10.0</v>
      </c>
      <c r="V51" s="39">
        <f>MIN(AB56)</f>
        <v>16</v>
      </c>
    </row>
    <row r="52" ht="13.5" customHeight="1">
      <c r="F52" s="29"/>
      <c r="P52" s="37">
        <f>MAX(N55)</f>
        <v>3</v>
      </c>
      <c r="Q52" s="38" t="s">
        <v>9</v>
      </c>
      <c r="R52" s="37">
        <f>P52+Q53</f>
        <v>6</v>
      </c>
    </row>
    <row r="53" ht="13.5" customHeight="1">
      <c r="F53" s="29"/>
      <c r="P53" s="39">
        <f>R53-Q53</f>
        <v>3</v>
      </c>
      <c r="Q53" s="38">
        <v>3.0</v>
      </c>
      <c r="R53" s="39">
        <f>MIN(T51,T55)</f>
        <v>6</v>
      </c>
    </row>
    <row r="54" ht="13.5" customHeight="1">
      <c r="F54" s="29"/>
      <c r="T54" s="37">
        <f>MAX(R52)</f>
        <v>6</v>
      </c>
      <c r="U54" s="38" t="s">
        <v>29</v>
      </c>
      <c r="V54" s="37">
        <f>T54+U55</f>
        <v>9</v>
      </c>
    </row>
    <row r="55" ht="13.5" customHeight="1">
      <c r="F55" s="29"/>
      <c r="H55" s="37">
        <v>0.0</v>
      </c>
      <c r="I55" s="38" t="s">
        <v>48</v>
      </c>
      <c r="J55" s="37">
        <f>H55+I56</f>
        <v>0</v>
      </c>
      <c r="L55" s="37">
        <f>MAX(J55)</f>
        <v>0</v>
      </c>
      <c r="M55" s="38" t="s">
        <v>25</v>
      </c>
      <c r="N55" s="37">
        <f>L55+M56</f>
        <v>3</v>
      </c>
      <c r="T55" s="39">
        <f>V55-U55</f>
        <v>6</v>
      </c>
      <c r="U55" s="38">
        <v>3.0</v>
      </c>
      <c r="V55" s="39">
        <f>MIN(X57)</f>
        <v>9</v>
      </c>
      <c r="AB55" s="37">
        <f>MAX(V50,Z56)</f>
        <v>16</v>
      </c>
      <c r="AC55" s="38" t="s">
        <v>47</v>
      </c>
      <c r="AD55" s="37">
        <f>AB55+AC56</f>
        <v>18</v>
      </c>
      <c r="AF55" s="37">
        <f>MAX(AD55)</f>
        <v>18</v>
      </c>
      <c r="AG55" s="38" t="s">
        <v>49</v>
      </c>
      <c r="AH55" s="37">
        <f>AF55+AG56</f>
        <v>18</v>
      </c>
    </row>
    <row r="56" ht="13.5" customHeight="1">
      <c r="F56" s="29"/>
      <c r="H56" s="39">
        <f>J56-I56</f>
        <v>0</v>
      </c>
      <c r="I56" s="38">
        <v>0.0</v>
      </c>
      <c r="J56" s="39">
        <f>MIN(L55)</f>
        <v>0</v>
      </c>
      <c r="L56" s="39">
        <f>N56-M56</f>
        <v>0</v>
      </c>
      <c r="M56" s="38">
        <v>3.0</v>
      </c>
      <c r="N56" s="39">
        <f>MIN(P53,P59)</f>
        <v>3</v>
      </c>
      <c r="X56" s="37">
        <f>MAX(V54,V58)</f>
        <v>9</v>
      </c>
      <c r="Y56" s="38" t="s">
        <v>31</v>
      </c>
      <c r="Z56" s="37">
        <f>X56+Y57</f>
        <v>16</v>
      </c>
      <c r="AB56" s="39">
        <f>AD56-AC56</f>
        <v>16</v>
      </c>
      <c r="AC56" s="38">
        <v>2.0</v>
      </c>
      <c r="AD56" s="39">
        <f>MIN(AF56)</f>
        <v>18</v>
      </c>
      <c r="AF56" s="39">
        <f>AH56-AG56</f>
        <v>18</v>
      </c>
      <c r="AG56" s="38">
        <v>0.0</v>
      </c>
      <c r="AH56" s="39">
        <f>AH55</f>
        <v>18</v>
      </c>
    </row>
    <row r="57" ht="13.5" customHeight="1">
      <c r="F57" s="29"/>
      <c r="X57" s="39">
        <f>Z57-Y57</f>
        <v>9</v>
      </c>
      <c r="Y57" s="38">
        <v>7.0</v>
      </c>
      <c r="Z57" s="39">
        <f>MIN(AB56)</f>
        <v>16</v>
      </c>
    </row>
    <row r="58" ht="13.5" customHeight="1">
      <c r="F58" s="29"/>
      <c r="P58" s="37">
        <f>MAX(N55)</f>
        <v>3</v>
      </c>
      <c r="Q58" s="38" t="s">
        <v>10</v>
      </c>
      <c r="R58" s="37">
        <f>P58+Q59</f>
        <v>5</v>
      </c>
      <c r="T58" s="37">
        <f>MAX(R58)</f>
        <v>5</v>
      </c>
      <c r="U58" s="38" t="s">
        <v>30</v>
      </c>
      <c r="V58" s="37">
        <f>T58+U59</f>
        <v>9</v>
      </c>
    </row>
    <row r="59" ht="13.5" customHeight="1">
      <c r="F59" s="29"/>
      <c r="P59" s="39">
        <f>R59-Q59</f>
        <v>3</v>
      </c>
      <c r="Q59" s="38">
        <v>2.0</v>
      </c>
      <c r="R59" s="39">
        <f>MIN(T59)</f>
        <v>5</v>
      </c>
      <c r="T59" s="39">
        <f>V59-U59</f>
        <v>5</v>
      </c>
      <c r="U59" s="38">
        <v>4.0</v>
      </c>
      <c r="V59" s="39">
        <f>MIN(X57)</f>
        <v>9</v>
      </c>
    </row>
    <row r="60" ht="13.5" customHeight="1">
      <c r="F60" s="29"/>
    </row>
    <row r="61" ht="13.5" customHeight="1">
      <c r="F61" s="29"/>
    </row>
    <row r="62" ht="13.5" customHeight="1">
      <c r="F62" s="81"/>
      <c r="G62" s="25" t="s">
        <v>61</v>
      </c>
      <c r="H62" s="82"/>
      <c r="I62" s="24">
        <v>1.0</v>
      </c>
      <c r="J62" s="24">
        <v>2.0</v>
      </c>
      <c r="K62" s="24">
        <v>3.0</v>
      </c>
      <c r="L62" s="24">
        <v>4.0</v>
      </c>
      <c r="M62" s="24">
        <v>5.0</v>
      </c>
      <c r="N62" s="24">
        <v>6.0</v>
      </c>
      <c r="O62" s="24">
        <v>7.0</v>
      </c>
      <c r="P62" s="24">
        <v>8.0</v>
      </c>
      <c r="Q62" s="24">
        <v>9.0</v>
      </c>
      <c r="R62" s="24">
        <v>10.0</v>
      </c>
      <c r="S62" s="24">
        <v>11.0</v>
      </c>
      <c r="T62" s="24">
        <v>11.0</v>
      </c>
      <c r="U62" s="24">
        <v>12.0</v>
      </c>
      <c r="V62" s="24">
        <v>13.0</v>
      </c>
      <c r="W62" s="24">
        <v>14.0</v>
      </c>
      <c r="X62" s="24">
        <v>15.0</v>
      </c>
      <c r="Y62" s="24">
        <v>16.0</v>
      </c>
      <c r="Z62" s="24">
        <v>17.0</v>
      </c>
      <c r="AA62" s="24">
        <v>18.0</v>
      </c>
      <c r="AB62" s="24">
        <v>19.0</v>
      </c>
      <c r="AC62" s="24">
        <v>20.0</v>
      </c>
      <c r="AD62" s="24">
        <v>21.0</v>
      </c>
      <c r="AE62" s="24">
        <v>22.0</v>
      </c>
      <c r="AF62" s="24">
        <v>23.0</v>
      </c>
      <c r="AG62" s="24">
        <v>24.0</v>
      </c>
      <c r="AH62" s="24">
        <v>25.0</v>
      </c>
    </row>
    <row r="63" ht="13.5" customHeight="1">
      <c r="F63" s="29"/>
      <c r="G63" s="83" t="s">
        <v>19</v>
      </c>
      <c r="H63" s="82"/>
      <c r="I63" s="84"/>
      <c r="J63" s="84"/>
      <c r="K63" s="84"/>
    </row>
    <row r="64" ht="13.5" customHeight="1">
      <c r="F64" s="29"/>
      <c r="G64" s="83" t="s">
        <v>62</v>
      </c>
      <c r="H64" s="82"/>
      <c r="L64" s="85"/>
      <c r="M64" s="85"/>
      <c r="N64" s="85"/>
      <c r="O64" s="85"/>
      <c r="P64" s="85"/>
    </row>
    <row r="65" ht="13.5" customHeight="1">
      <c r="F65" s="29"/>
      <c r="G65" s="83" t="s">
        <v>63</v>
      </c>
      <c r="H65" s="86"/>
      <c r="L65" s="87"/>
      <c r="M65" s="87"/>
      <c r="N65" s="87"/>
    </row>
    <row r="66" ht="13.5" customHeight="1">
      <c r="F66" s="29"/>
      <c r="G66" s="83" t="s">
        <v>64</v>
      </c>
      <c r="H66" s="86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</row>
    <row r="67" ht="13.5" customHeight="1">
      <c r="F67" s="29"/>
      <c r="G67" s="83" t="s">
        <v>65</v>
      </c>
      <c r="H67" s="86"/>
      <c r="Q67" s="89"/>
      <c r="R67" s="89"/>
      <c r="S67" s="89"/>
      <c r="T67" s="89"/>
      <c r="U67" s="89"/>
      <c r="V67" s="89"/>
      <c r="W67" s="89"/>
      <c r="X67" s="89"/>
    </row>
    <row r="68" ht="13.5" customHeight="1">
      <c r="F68" s="29"/>
      <c r="G68" s="83" t="s">
        <v>66</v>
      </c>
      <c r="H68" s="86"/>
      <c r="O68" s="90"/>
      <c r="P68" s="90"/>
      <c r="Q68" s="90"/>
      <c r="R68" s="90"/>
    </row>
    <row r="69" ht="13.5" customHeight="1">
      <c r="F69" s="29"/>
      <c r="G69" s="83" t="s">
        <v>67</v>
      </c>
      <c r="H69" s="86"/>
      <c r="Y69" s="91"/>
      <c r="Z69" s="91"/>
      <c r="AA69" s="91"/>
      <c r="AB69" s="91"/>
      <c r="AC69" s="91"/>
      <c r="AD69" s="91"/>
      <c r="AE69" s="91"/>
      <c r="AF69" s="91"/>
      <c r="AG69" s="91"/>
      <c r="AH69" s="91"/>
    </row>
    <row r="70" ht="13.5" customHeight="1">
      <c r="F70" s="29"/>
      <c r="G70" s="83" t="s">
        <v>68</v>
      </c>
      <c r="H70" s="86"/>
    </row>
    <row r="71" ht="13.5" customHeight="1">
      <c r="F71" s="29"/>
    </row>
    <row r="72" ht="13.5" customHeight="1">
      <c r="F72" s="29"/>
    </row>
    <row r="73" ht="13.5" customHeight="1">
      <c r="F73" s="29"/>
    </row>
    <row r="74" ht="13.5" customHeight="1">
      <c r="F74" s="29"/>
    </row>
    <row r="75" ht="13.5" customHeight="1">
      <c r="F75" s="29"/>
    </row>
    <row r="76" ht="13.5" customHeight="1">
      <c r="F76" s="29"/>
    </row>
    <row r="77" ht="13.5" customHeight="1">
      <c r="F77" s="29"/>
    </row>
    <row r="78" ht="13.5" customHeight="1">
      <c r="F78" s="29"/>
    </row>
    <row r="79" ht="13.5" customHeight="1">
      <c r="F79" s="29"/>
    </row>
    <row r="80" ht="13.5" customHeight="1">
      <c r="F80" s="29"/>
    </row>
    <row r="81" ht="13.5" customHeight="1">
      <c r="F81" s="29"/>
    </row>
    <row r="82" ht="13.5" customHeight="1">
      <c r="F82" s="29"/>
    </row>
    <row r="83" ht="13.5" customHeight="1">
      <c r="F83" s="29"/>
    </row>
    <row r="84" ht="13.5" customHeight="1">
      <c r="F84" s="29"/>
    </row>
    <row r="85" ht="13.5" customHeight="1">
      <c r="F85" s="29"/>
    </row>
    <row r="86" ht="13.5" customHeight="1">
      <c r="F86" s="29"/>
    </row>
    <row r="87" ht="13.5" customHeight="1">
      <c r="F87" s="29"/>
    </row>
    <row r="88" ht="13.5" customHeight="1">
      <c r="F88" s="29"/>
    </row>
    <row r="89" ht="13.5" customHeight="1">
      <c r="F89" s="29"/>
    </row>
    <row r="90" ht="13.5" customHeight="1">
      <c r="F90" s="29"/>
    </row>
    <row r="91" ht="13.5" customHeight="1">
      <c r="F91" s="29"/>
    </row>
    <row r="92" ht="13.5" customHeight="1">
      <c r="F92" s="29"/>
    </row>
    <row r="93" ht="13.5" customHeight="1">
      <c r="F93" s="29"/>
    </row>
    <row r="94" ht="13.5" customHeight="1">
      <c r="F94" s="29"/>
    </row>
    <row r="95" ht="13.5" customHeight="1">
      <c r="F95" s="29"/>
    </row>
    <row r="96" ht="13.5" customHeight="1">
      <c r="F96" s="29"/>
    </row>
    <row r="97" ht="13.5" customHeight="1">
      <c r="F97" s="29"/>
    </row>
    <row r="98" ht="13.5" customHeight="1">
      <c r="F98" s="29"/>
    </row>
    <row r="99" ht="13.5" customHeight="1">
      <c r="F99" s="29"/>
    </row>
    <row r="100" ht="13.5" customHeight="1">
      <c r="F100" s="29"/>
    </row>
    <row r="101" ht="13.5" customHeight="1">
      <c r="F101" s="29"/>
    </row>
    <row r="102" ht="13.5" customHeight="1">
      <c r="F102" s="29"/>
    </row>
    <row r="103" ht="13.5" customHeight="1">
      <c r="F103" s="29"/>
    </row>
    <row r="104" ht="13.5" customHeight="1">
      <c r="F104" s="29"/>
    </row>
    <row r="105" ht="13.5" customHeight="1">
      <c r="F105" s="29"/>
    </row>
    <row r="106" ht="13.5" customHeight="1">
      <c r="F106" s="29"/>
    </row>
    <row r="107" ht="13.5" customHeight="1">
      <c r="F107" s="29"/>
    </row>
    <row r="108" ht="13.5" customHeight="1">
      <c r="F108" s="29"/>
    </row>
    <row r="109" ht="13.5" customHeight="1">
      <c r="F109" s="29"/>
    </row>
    <row r="110" ht="13.5" customHeight="1">
      <c r="F110" s="29"/>
    </row>
    <row r="111" ht="13.5" customHeight="1">
      <c r="F111" s="29"/>
    </row>
    <row r="112" ht="13.5" customHeight="1">
      <c r="F112" s="29"/>
    </row>
    <row r="113" ht="13.5" customHeight="1">
      <c r="F113" s="29"/>
    </row>
    <row r="114" ht="13.5" customHeight="1">
      <c r="F114" s="29"/>
    </row>
    <row r="115" ht="13.5" customHeight="1">
      <c r="F115" s="29"/>
    </row>
    <row r="116" ht="13.5" customHeight="1">
      <c r="F116" s="29"/>
    </row>
    <row r="117" ht="13.5" customHeight="1">
      <c r="F117" s="29"/>
    </row>
    <row r="118" ht="13.5" customHeight="1">
      <c r="F118" s="29"/>
    </row>
    <row r="119" ht="13.5" customHeight="1">
      <c r="F119" s="29"/>
    </row>
    <row r="120" ht="13.5" customHeight="1">
      <c r="F120" s="29"/>
    </row>
    <row r="121" ht="13.5" customHeight="1">
      <c r="F121" s="29"/>
    </row>
    <row r="122" ht="13.5" customHeight="1">
      <c r="F122" s="29"/>
    </row>
    <row r="123" ht="13.5" customHeight="1">
      <c r="F123" s="29"/>
    </row>
    <row r="124" ht="13.5" customHeight="1">
      <c r="F124" s="29"/>
    </row>
    <row r="125" ht="13.5" customHeight="1">
      <c r="F125" s="29"/>
    </row>
    <row r="126" ht="13.5" customHeight="1">
      <c r="F126" s="29"/>
    </row>
    <row r="127" ht="13.5" customHeight="1">
      <c r="F127" s="29"/>
    </row>
    <row r="128" ht="13.5" customHeight="1">
      <c r="F128" s="29"/>
    </row>
    <row r="129" ht="13.5" customHeight="1">
      <c r="F129" s="29"/>
    </row>
    <row r="130" ht="13.5" customHeight="1">
      <c r="F130" s="29"/>
    </row>
    <row r="131" ht="13.5" customHeight="1">
      <c r="F131" s="29"/>
    </row>
    <row r="132" ht="13.5" customHeight="1">
      <c r="F132" s="29"/>
    </row>
    <row r="133" ht="13.5" customHeight="1">
      <c r="F133" s="29"/>
    </row>
    <row r="134" ht="13.5" customHeight="1">
      <c r="F134" s="29"/>
    </row>
    <row r="135" ht="13.5" customHeight="1">
      <c r="F135" s="29"/>
    </row>
    <row r="136" ht="13.5" customHeight="1">
      <c r="F136" s="29"/>
    </row>
    <row r="137" ht="13.5" customHeight="1">
      <c r="F137" s="29"/>
    </row>
    <row r="138" ht="13.5" customHeight="1">
      <c r="F138" s="29"/>
    </row>
    <row r="139" ht="13.5" customHeight="1">
      <c r="F139" s="29"/>
    </row>
    <row r="140" ht="13.5" customHeight="1">
      <c r="F140" s="29"/>
    </row>
    <row r="141" ht="13.5" customHeight="1">
      <c r="F141" s="29"/>
    </row>
    <row r="142" ht="13.5" customHeight="1">
      <c r="F142" s="29"/>
    </row>
    <row r="143" ht="13.5" customHeight="1">
      <c r="F143" s="29"/>
    </row>
    <row r="144" ht="13.5" customHeight="1">
      <c r="F144" s="29"/>
    </row>
    <row r="145" ht="13.5" customHeight="1">
      <c r="F145" s="29"/>
    </row>
    <row r="146" ht="13.5" customHeight="1">
      <c r="F146" s="29"/>
    </row>
    <row r="147" ht="13.5" customHeight="1">
      <c r="F147" s="29"/>
    </row>
    <row r="148" ht="13.5" customHeight="1">
      <c r="F148" s="29"/>
    </row>
    <row r="149" ht="13.5" customHeight="1">
      <c r="F149" s="29"/>
    </row>
    <row r="150" ht="13.5" customHeight="1">
      <c r="F150" s="29"/>
    </row>
    <row r="151" ht="13.5" customHeight="1">
      <c r="F151" s="29"/>
    </row>
    <row r="152" ht="13.5" customHeight="1">
      <c r="F152" s="29"/>
    </row>
    <row r="153" ht="13.5" customHeight="1">
      <c r="F153" s="29"/>
    </row>
    <row r="154" ht="13.5" customHeight="1">
      <c r="F154" s="29"/>
    </row>
    <row r="155" ht="13.5" customHeight="1">
      <c r="F155" s="29"/>
    </row>
    <row r="156" ht="13.5" customHeight="1">
      <c r="F156" s="29"/>
    </row>
    <row r="157" ht="13.5" customHeight="1">
      <c r="F157" s="29"/>
    </row>
    <row r="158" ht="13.5" customHeight="1">
      <c r="F158" s="29"/>
    </row>
    <row r="159" ht="13.5" customHeight="1">
      <c r="F159" s="29"/>
    </row>
    <row r="160" ht="13.5" customHeight="1">
      <c r="F160" s="29"/>
    </row>
    <row r="161" ht="13.5" customHeight="1">
      <c r="F161" s="29"/>
    </row>
    <row r="162" ht="13.5" customHeight="1">
      <c r="F162" s="29"/>
    </row>
    <row r="163" ht="13.5" customHeight="1">
      <c r="F163" s="29"/>
    </row>
    <row r="164" ht="13.5" customHeight="1">
      <c r="F164" s="29"/>
    </row>
    <row r="165" ht="13.5" customHeight="1">
      <c r="F165" s="29"/>
    </row>
    <row r="166" ht="13.5" customHeight="1">
      <c r="F166" s="29"/>
    </row>
    <row r="167" ht="13.5" customHeight="1">
      <c r="F167" s="29"/>
    </row>
    <row r="168" ht="13.5" customHeight="1">
      <c r="F168" s="29"/>
    </row>
    <row r="169" ht="13.5" customHeight="1">
      <c r="F169" s="29"/>
    </row>
    <row r="170" ht="13.5" customHeight="1">
      <c r="F170" s="29"/>
    </row>
    <row r="171" ht="13.5" customHeight="1">
      <c r="F171" s="29"/>
    </row>
    <row r="172" ht="13.5" customHeight="1">
      <c r="F172" s="29"/>
    </row>
    <row r="173" ht="13.5" customHeight="1">
      <c r="F173" s="29"/>
    </row>
    <row r="174" ht="13.5" customHeight="1">
      <c r="F174" s="29"/>
    </row>
    <row r="175" ht="13.5" customHeight="1">
      <c r="F175" s="29"/>
    </row>
    <row r="176" ht="13.5" customHeight="1">
      <c r="F176" s="29"/>
    </row>
    <row r="177" ht="13.5" customHeight="1">
      <c r="F177" s="29"/>
    </row>
    <row r="178" ht="13.5" customHeight="1">
      <c r="F178" s="29"/>
    </row>
    <row r="179" ht="13.5" customHeight="1">
      <c r="F179" s="29"/>
    </row>
    <row r="180" ht="13.5" customHeight="1">
      <c r="F180" s="29"/>
    </row>
    <row r="181" ht="13.5" customHeight="1">
      <c r="F181" s="29"/>
    </row>
    <row r="182" ht="13.5" customHeight="1">
      <c r="F182" s="29"/>
    </row>
    <row r="183" ht="13.5" customHeight="1">
      <c r="F183" s="29"/>
    </row>
    <row r="184" ht="13.5" customHeight="1">
      <c r="F184" s="29"/>
    </row>
    <row r="185" ht="13.5" customHeight="1">
      <c r="F185" s="29"/>
    </row>
    <row r="186" ht="13.5" customHeight="1">
      <c r="F186" s="29"/>
    </row>
    <row r="187" ht="13.5" customHeight="1">
      <c r="F187" s="29"/>
    </row>
    <row r="188" ht="13.5" customHeight="1">
      <c r="F188" s="29"/>
    </row>
    <row r="189" ht="13.5" customHeight="1">
      <c r="F189" s="29"/>
    </row>
    <row r="190" ht="13.5" customHeight="1">
      <c r="F190" s="29"/>
    </row>
    <row r="191" ht="13.5" customHeight="1">
      <c r="F191" s="29"/>
    </row>
    <row r="192" ht="13.5" customHeight="1">
      <c r="F192" s="29"/>
    </row>
    <row r="193" ht="13.5" customHeight="1">
      <c r="F193" s="29"/>
    </row>
    <row r="194" ht="13.5" customHeight="1">
      <c r="F194" s="29"/>
    </row>
    <row r="195" ht="13.5" customHeight="1">
      <c r="F195" s="29"/>
    </row>
    <row r="196" ht="13.5" customHeight="1">
      <c r="F196" s="29"/>
    </row>
    <row r="197" ht="13.5" customHeight="1">
      <c r="F197" s="29"/>
    </row>
    <row r="198" ht="13.5" customHeight="1">
      <c r="F198" s="29"/>
    </row>
    <row r="199" ht="13.5" customHeight="1">
      <c r="F199" s="29"/>
    </row>
    <row r="200" ht="13.5" customHeight="1">
      <c r="F200" s="29"/>
    </row>
    <row r="201" ht="13.5" customHeight="1">
      <c r="F201" s="29"/>
    </row>
    <row r="202" ht="13.5" customHeight="1">
      <c r="F202" s="29"/>
    </row>
    <row r="203" ht="13.5" customHeight="1">
      <c r="F203" s="29"/>
    </row>
    <row r="204" ht="13.5" customHeight="1">
      <c r="F204" s="29"/>
    </row>
    <row r="205" ht="13.5" customHeight="1">
      <c r="F205" s="29"/>
    </row>
    <row r="206" ht="13.5" customHeight="1">
      <c r="F206" s="29"/>
    </row>
    <row r="207" ht="13.5" customHeight="1">
      <c r="F207" s="29"/>
    </row>
    <row r="208" ht="13.5" customHeight="1">
      <c r="F208" s="29"/>
    </row>
    <row r="209" ht="13.5" customHeight="1">
      <c r="F209" s="29"/>
    </row>
    <row r="210" ht="13.5" customHeight="1">
      <c r="F210" s="29"/>
    </row>
    <row r="211" ht="13.5" customHeight="1">
      <c r="F211" s="29"/>
    </row>
    <row r="212" ht="13.5" customHeight="1">
      <c r="F212" s="29"/>
    </row>
    <row r="213" ht="13.5" customHeight="1">
      <c r="F213" s="29"/>
    </row>
    <row r="214" ht="13.5" customHeight="1">
      <c r="F214" s="29"/>
    </row>
    <row r="215" ht="13.5" customHeight="1">
      <c r="F215" s="29"/>
    </row>
    <row r="216" ht="13.5" customHeight="1">
      <c r="F216" s="29"/>
    </row>
    <row r="217" ht="13.5" customHeight="1">
      <c r="F217" s="29"/>
    </row>
    <row r="218" ht="13.5" customHeight="1">
      <c r="F218" s="29"/>
    </row>
    <row r="219" ht="13.5" customHeight="1">
      <c r="F219" s="29"/>
    </row>
    <row r="220" ht="13.5" customHeight="1">
      <c r="F220" s="29"/>
    </row>
    <row r="221" ht="13.5" customHeight="1">
      <c r="F221" s="29"/>
    </row>
    <row r="222" ht="13.5" customHeight="1">
      <c r="F222" s="29"/>
    </row>
    <row r="223" ht="13.5" customHeight="1">
      <c r="F223" s="29"/>
    </row>
    <row r="224" ht="13.5" customHeight="1">
      <c r="F224" s="29"/>
    </row>
    <row r="225" ht="13.5" customHeight="1">
      <c r="F225" s="29"/>
    </row>
    <row r="226" ht="13.5" customHeight="1">
      <c r="F226" s="29"/>
    </row>
    <row r="227" ht="13.5" customHeight="1">
      <c r="F227" s="29"/>
    </row>
    <row r="228" ht="13.5" customHeight="1">
      <c r="F228" s="29"/>
    </row>
    <row r="229" ht="13.5" customHeight="1">
      <c r="F229" s="29"/>
    </row>
    <row r="230" ht="13.5" customHeight="1">
      <c r="F230" s="29"/>
    </row>
    <row r="231" ht="13.5" customHeight="1">
      <c r="F231" s="29"/>
    </row>
    <row r="232" ht="13.5" customHeight="1">
      <c r="F232" s="29"/>
    </row>
    <row r="233" ht="13.5" customHeight="1">
      <c r="F233" s="29"/>
    </row>
    <row r="234" ht="13.5" customHeight="1">
      <c r="F234" s="29"/>
    </row>
    <row r="235" ht="13.5" customHeight="1">
      <c r="F235" s="29"/>
    </row>
    <row r="236" ht="13.5" customHeight="1">
      <c r="F236" s="29"/>
    </row>
    <row r="237" ht="13.5" customHeight="1">
      <c r="F237" s="29"/>
    </row>
    <row r="238" ht="13.5" customHeight="1">
      <c r="F238" s="29"/>
    </row>
    <row r="239" ht="13.5" customHeight="1">
      <c r="F239" s="29"/>
    </row>
    <row r="240" ht="13.5" customHeight="1">
      <c r="F240" s="29"/>
    </row>
    <row r="241" ht="13.5" customHeight="1">
      <c r="F241" s="29"/>
    </row>
    <row r="242" ht="13.5" customHeight="1">
      <c r="F242" s="29"/>
    </row>
    <row r="243" ht="13.5" customHeight="1">
      <c r="F243" s="29"/>
    </row>
    <row r="244" ht="13.5" customHeight="1">
      <c r="F244" s="29"/>
    </row>
    <row r="245" ht="13.5" customHeight="1">
      <c r="F245" s="29"/>
    </row>
    <row r="246" ht="13.5" customHeight="1">
      <c r="F246" s="29"/>
    </row>
    <row r="247" ht="13.5" customHeight="1">
      <c r="F247" s="29"/>
    </row>
    <row r="248" ht="13.5" customHeight="1">
      <c r="F248" s="29"/>
    </row>
    <row r="249" ht="13.5" customHeight="1">
      <c r="F249" s="29"/>
    </row>
    <row r="250" ht="13.5" customHeight="1">
      <c r="F250" s="29"/>
    </row>
    <row r="251" ht="13.5" customHeight="1">
      <c r="F251" s="29"/>
    </row>
    <row r="252" ht="13.5" customHeight="1">
      <c r="F252" s="29"/>
    </row>
    <row r="253" ht="13.5" customHeight="1">
      <c r="F253" s="29"/>
    </row>
    <row r="254" ht="13.5" customHeight="1">
      <c r="F254" s="29"/>
    </row>
    <row r="255" ht="13.5" customHeight="1">
      <c r="F255" s="29"/>
    </row>
    <row r="256" ht="13.5" customHeight="1">
      <c r="F256" s="29"/>
    </row>
    <row r="257" ht="13.5" customHeight="1">
      <c r="F257" s="29"/>
    </row>
    <row r="258" ht="13.5" customHeight="1">
      <c r="F258" s="29"/>
    </row>
    <row r="259" ht="13.5" customHeight="1">
      <c r="F259" s="29"/>
    </row>
    <row r="260" ht="13.5" customHeight="1">
      <c r="F260" s="29"/>
    </row>
    <row r="261" ht="13.5" customHeight="1">
      <c r="F261" s="29"/>
    </row>
    <row r="262" ht="13.5" customHeight="1">
      <c r="F262" s="29"/>
    </row>
    <row r="263" ht="13.5" customHeight="1">
      <c r="F263" s="29"/>
    </row>
    <row r="264" ht="13.5" customHeight="1">
      <c r="F264" s="29"/>
    </row>
    <row r="265" ht="13.5" customHeight="1">
      <c r="F265" s="29"/>
    </row>
    <row r="266" ht="13.5" customHeight="1">
      <c r="F266" s="29"/>
    </row>
    <row r="267" ht="13.5" customHeight="1">
      <c r="F267" s="29"/>
    </row>
    <row r="268" ht="13.5" customHeight="1">
      <c r="F268" s="29"/>
    </row>
    <row r="269" ht="13.5" customHeight="1">
      <c r="F269" s="29"/>
    </row>
    <row r="270" ht="13.5" customHeight="1">
      <c r="F270" s="29"/>
    </row>
    <row r="271" ht="13.5" customHeight="1">
      <c r="F271" s="29"/>
    </row>
    <row r="272" ht="13.5" customHeight="1">
      <c r="F272" s="29"/>
    </row>
    <row r="273" ht="13.5" customHeight="1">
      <c r="F273" s="29"/>
    </row>
    <row r="274" ht="13.5" customHeight="1">
      <c r="F274" s="29"/>
    </row>
    <row r="275" ht="13.5" customHeight="1">
      <c r="F275" s="29"/>
    </row>
    <row r="276" ht="13.5" customHeight="1">
      <c r="F276" s="29"/>
    </row>
    <row r="277" ht="13.5" customHeight="1">
      <c r="F277" s="29"/>
    </row>
    <row r="278" ht="13.5" customHeight="1">
      <c r="F278" s="29"/>
    </row>
    <row r="279" ht="13.5" customHeight="1">
      <c r="F279" s="29"/>
    </row>
    <row r="280" ht="13.5" customHeight="1">
      <c r="F280" s="29"/>
    </row>
    <row r="281" ht="13.5" customHeight="1">
      <c r="F281" s="29"/>
    </row>
    <row r="282" ht="13.5" customHeight="1">
      <c r="F282" s="29"/>
    </row>
    <row r="283" ht="13.5" customHeight="1">
      <c r="F283" s="29"/>
    </row>
    <row r="284" ht="13.5" customHeight="1">
      <c r="F284" s="29"/>
    </row>
    <row r="285" ht="13.5" customHeight="1">
      <c r="F285" s="29"/>
    </row>
    <row r="286" ht="13.5" customHeight="1">
      <c r="F286" s="29"/>
    </row>
    <row r="287" ht="13.5" customHeight="1">
      <c r="F287" s="29"/>
    </row>
    <row r="288" ht="13.5" customHeight="1">
      <c r="F288" s="29"/>
    </row>
    <row r="289" ht="13.5" customHeight="1">
      <c r="F289" s="29"/>
    </row>
    <row r="290" ht="13.5" customHeight="1">
      <c r="F290" s="29"/>
    </row>
    <row r="291" ht="13.5" customHeight="1">
      <c r="F291" s="29"/>
    </row>
    <row r="292" ht="13.5" customHeight="1">
      <c r="F292" s="29"/>
    </row>
    <row r="293" ht="13.5" customHeight="1">
      <c r="F293" s="29"/>
    </row>
    <row r="294" ht="13.5" customHeight="1">
      <c r="F294" s="29"/>
    </row>
    <row r="295" ht="13.5" customHeight="1">
      <c r="F295" s="29"/>
    </row>
    <row r="296" ht="13.5" customHeight="1">
      <c r="F296" s="29"/>
    </row>
    <row r="297" ht="13.5" customHeight="1">
      <c r="F297" s="29"/>
    </row>
    <row r="298" ht="13.5" customHeight="1">
      <c r="F298" s="29"/>
    </row>
    <row r="299" ht="13.5" customHeight="1">
      <c r="F299" s="29"/>
    </row>
    <row r="300" ht="13.5" customHeight="1">
      <c r="F300" s="29"/>
    </row>
    <row r="301" ht="13.5" customHeight="1">
      <c r="F301" s="29"/>
    </row>
    <row r="302" ht="13.5" customHeight="1">
      <c r="F302" s="29"/>
    </row>
    <row r="303" ht="13.5" customHeight="1">
      <c r="F303" s="29"/>
    </row>
    <row r="304" ht="13.5" customHeight="1">
      <c r="F304" s="29"/>
    </row>
    <row r="305" ht="13.5" customHeight="1">
      <c r="F305" s="29"/>
    </row>
    <row r="306" ht="13.5" customHeight="1">
      <c r="F306" s="29"/>
    </row>
    <row r="307" ht="13.5" customHeight="1">
      <c r="F307" s="29"/>
    </row>
    <row r="308" ht="13.5" customHeight="1">
      <c r="F308" s="29"/>
    </row>
    <row r="309" ht="13.5" customHeight="1">
      <c r="F309" s="29"/>
    </row>
    <row r="310" ht="13.5" customHeight="1">
      <c r="F310" s="29"/>
    </row>
    <row r="311" ht="13.5" customHeight="1">
      <c r="F311" s="29"/>
    </row>
    <row r="312" ht="13.5" customHeight="1">
      <c r="F312" s="29"/>
    </row>
    <row r="313" ht="13.5" customHeight="1">
      <c r="F313" s="29"/>
    </row>
    <row r="314" ht="13.5" customHeight="1">
      <c r="F314" s="29"/>
    </row>
    <row r="315" ht="13.5" customHeight="1">
      <c r="F315" s="29"/>
    </row>
    <row r="316" ht="13.5" customHeight="1">
      <c r="F316" s="29"/>
    </row>
    <row r="317" ht="13.5" customHeight="1">
      <c r="F317" s="29"/>
    </row>
    <row r="318" ht="13.5" customHeight="1">
      <c r="F318" s="29"/>
    </row>
    <row r="319" ht="13.5" customHeight="1">
      <c r="F319" s="29"/>
    </row>
    <row r="320" ht="13.5" customHeight="1">
      <c r="F320" s="29"/>
    </row>
    <row r="321" ht="13.5" customHeight="1">
      <c r="F321" s="29"/>
    </row>
    <row r="322" ht="13.5" customHeight="1">
      <c r="F322" s="29"/>
    </row>
    <row r="323" ht="13.5" customHeight="1">
      <c r="F323" s="29"/>
    </row>
    <row r="324" ht="13.5" customHeight="1">
      <c r="F324" s="29"/>
    </row>
    <row r="325" ht="13.5" customHeight="1">
      <c r="F325" s="29"/>
    </row>
    <row r="326" ht="13.5" customHeight="1">
      <c r="F326" s="29"/>
    </row>
    <row r="327" ht="13.5" customHeight="1">
      <c r="F327" s="29"/>
    </row>
    <row r="328" ht="13.5" customHeight="1">
      <c r="F328" s="29"/>
    </row>
    <row r="329" ht="13.5" customHeight="1">
      <c r="F329" s="29"/>
    </row>
    <row r="330" ht="13.5" customHeight="1">
      <c r="F330" s="29"/>
    </row>
    <row r="331" ht="13.5" customHeight="1">
      <c r="F331" s="29"/>
    </row>
    <row r="332" ht="13.5" customHeight="1">
      <c r="F332" s="29"/>
    </row>
    <row r="333" ht="13.5" customHeight="1">
      <c r="F333" s="29"/>
    </row>
    <row r="334" ht="13.5" customHeight="1">
      <c r="F334" s="29"/>
    </row>
    <row r="335" ht="13.5" customHeight="1">
      <c r="F335" s="29"/>
    </row>
    <row r="336" ht="13.5" customHeight="1">
      <c r="F336" s="29"/>
    </row>
    <row r="337" ht="13.5" customHeight="1">
      <c r="F337" s="29"/>
    </row>
    <row r="338" ht="13.5" customHeight="1">
      <c r="F338" s="29"/>
    </row>
    <row r="339" ht="13.5" customHeight="1">
      <c r="F339" s="29"/>
    </row>
    <row r="340" ht="13.5" customHeight="1">
      <c r="F340" s="29"/>
    </row>
    <row r="341" ht="13.5" customHeight="1">
      <c r="F341" s="29"/>
    </row>
    <row r="342" ht="13.5" customHeight="1">
      <c r="F342" s="29"/>
    </row>
    <row r="343" ht="13.5" customHeight="1">
      <c r="F343" s="29"/>
    </row>
    <row r="344" ht="13.5" customHeight="1">
      <c r="F344" s="29"/>
    </row>
    <row r="345" ht="13.5" customHeight="1">
      <c r="F345" s="29"/>
    </row>
    <row r="346" ht="13.5" customHeight="1">
      <c r="F346" s="29"/>
    </row>
    <row r="347" ht="13.5" customHeight="1">
      <c r="F347" s="29"/>
    </row>
    <row r="348" ht="13.5" customHeight="1">
      <c r="F348" s="29"/>
    </row>
    <row r="349" ht="13.5" customHeight="1">
      <c r="F349" s="29"/>
    </row>
    <row r="350" ht="13.5" customHeight="1">
      <c r="F350" s="29"/>
    </row>
    <row r="351" ht="13.5" customHeight="1">
      <c r="F351" s="29"/>
    </row>
    <row r="352" ht="13.5" customHeight="1">
      <c r="F352" s="29"/>
    </row>
    <row r="353" ht="13.5" customHeight="1">
      <c r="F353" s="29"/>
    </row>
    <row r="354" ht="13.5" customHeight="1">
      <c r="F354" s="29"/>
    </row>
    <row r="355" ht="13.5" customHeight="1">
      <c r="F355" s="29"/>
    </row>
    <row r="356" ht="13.5" customHeight="1">
      <c r="F356" s="29"/>
    </row>
    <row r="357" ht="13.5" customHeight="1">
      <c r="F357" s="29"/>
    </row>
    <row r="358" ht="13.5" customHeight="1">
      <c r="F358" s="29"/>
    </row>
    <row r="359" ht="13.5" customHeight="1">
      <c r="F359" s="29"/>
    </row>
    <row r="360" ht="13.5" customHeight="1">
      <c r="F360" s="29"/>
    </row>
    <row r="361" ht="13.5" customHeight="1">
      <c r="F361" s="29"/>
    </row>
    <row r="362" ht="13.5" customHeight="1">
      <c r="F362" s="29"/>
    </row>
    <row r="363" ht="13.5" customHeight="1">
      <c r="F363" s="29"/>
    </row>
    <row r="364" ht="13.5" customHeight="1">
      <c r="F364" s="29"/>
    </row>
    <row r="365" ht="13.5" customHeight="1">
      <c r="F365" s="29"/>
    </row>
    <row r="366" ht="13.5" customHeight="1">
      <c r="F366" s="29"/>
    </row>
    <row r="367" ht="13.5" customHeight="1">
      <c r="F367" s="29"/>
    </row>
    <row r="368" ht="13.5" customHeight="1">
      <c r="F368" s="29"/>
    </row>
    <row r="369" ht="13.5" customHeight="1">
      <c r="F369" s="29"/>
    </row>
    <row r="370" ht="13.5" customHeight="1">
      <c r="F370" s="29"/>
    </row>
    <row r="371" ht="13.5" customHeight="1">
      <c r="F371" s="29"/>
    </row>
    <row r="372" ht="13.5" customHeight="1">
      <c r="F372" s="29"/>
    </row>
    <row r="373" ht="13.5" customHeight="1">
      <c r="F373" s="29"/>
    </row>
    <row r="374" ht="13.5" customHeight="1">
      <c r="F374" s="29"/>
    </row>
    <row r="375" ht="13.5" customHeight="1">
      <c r="F375" s="29"/>
    </row>
    <row r="376" ht="13.5" customHeight="1">
      <c r="F376" s="29"/>
    </row>
    <row r="377" ht="13.5" customHeight="1">
      <c r="F377" s="29"/>
    </row>
    <row r="378" ht="13.5" customHeight="1">
      <c r="F378" s="29"/>
    </row>
    <row r="379" ht="13.5" customHeight="1">
      <c r="F379" s="29"/>
    </row>
    <row r="380" ht="13.5" customHeight="1">
      <c r="F380" s="29"/>
    </row>
    <row r="381" ht="13.5" customHeight="1">
      <c r="F381" s="29"/>
    </row>
    <row r="382" ht="13.5" customHeight="1">
      <c r="F382" s="29"/>
    </row>
    <row r="383" ht="13.5" customHeight="1">
      <c r="F383" s="29"/>
    </row>
    <row r="384" ht="13.5" customHeight="1">
      <c r="F384" s="29"/>
    </row>
    <row r="385" ht="13.5" customHeight="1">
      <c r="F385" s="29"/>
    </row>
    <row r="386" ht="13.5" customHeight="1">
      <c r="F386" s="29"/>
    </row>
    <row r="387" ht="13.5" customHeight="1">
      <c r="F387" s="29"/>
    </row>
    <row r="388" ht="13.5" customHeight="1">
      <c r="F388" s="29"/>
    </row>
    <row r="389" ht="13.5" customHeight="1">
      <c r="F389" s="29"/>
    </row>
    <row r="390" ht="13.5" customHeight="1">
      <c r="F390" s="29"/>
    </row>
    <row r="391" ht="13.5" customHeight="1">
      <c r="F391" s="29"/>
    </row>
    <row r="392" ht="13.5" customHeight="1">
      <c r="F392" s="29"/>
    </row>
    <row r="393" ht="13.5" customHeight="1">
      <c r="F393" s="29"/>
    </row>
    <row r="394" ht="13.5" customHeight="1">
      <c r="F394" s="29"/>
    </row>
    <row r="395" ht="13.5" customHeight="1">
      <c r="F395" s="29"/>
    </row>
    <row r="396" ht="13.5" customHeight="1">
      <c r="F396" s="29"/>
    </row>
    <row r="397" ht="13.5" customHeight="1">
      <c r="F397" s="29"/>
    </row>
    <row r="398" ht="13.5" customHeight="1">
      <c r="F398" s="29"/>
    </row>
    <row r="399" ht="13.5" customHeight="1">
      <c r="F399" s="29"/>
    </row>
    <row r="400" ht="13.5" customHeight="1">
      <c r="F400" s="29"/>
    </row>
    <row r="401" ht="13.5" customHeight="1">
      <c r="F401" s="29"/>
    </row>
    <row r="402" ht="13.5" customHeight="1">
      <c r="F402" s="29"/>
    </row>
    <row r="403" ht="13.5" customHeight="1">
      <c r="F403" s="29"/>
    </row>
    <row r="404" ht="13.5" customHeight="1">
      <c r="F404" s="29"/>
    </row>
    <row r="405" ht="13.5" customHeight="1">
      <c r="F405" s="29"/>
    </row>
    <row r="406" ht="13.5" customHeight="1">
      <c r="F406" s="29"/>
    </row>
    <row r="407" ht="13.5" customHeight="1">
      <c r="F407" s="29"/>
    </row>
    <row r="408" ht="13.5" customHeight="1">
      <c r="F408" s="29"/>
    </row>
    <row r="409" ht="13.5" customHeight="1">
      <c r="F409" s="29"/>
    </row>
    <row r="410" ht="13.5" customHeight="1">
      <c r="F410" s="29"/>
    </row>
    <row r="411" ht="13.5" customHeight="1">
      <c r="F411" s="29"/>
    </row>
    <row r="412" ht="13.5" customHeight="1">
      <c r="F412" s="29"/>
    </row>
    <row r="413" ht="13.5" customHeight="1">
      <c r="F413" s="29"/>
    </row>
    <row r="414" ht="13.5" customHeight="1">
      <c r="F414" s="29"/>
    </row>
    <row r="415" ht="13.5" customHeight="1">
      <c r="F415" s="29"/>
    </row>
    <row r="416" ht="13.5" customHeight="1">
      <c r="F416" s="29"/>
    </row>
    <row r="417" ht="13.5" customHeight="1">
      <c r="F417" s="29"/>
    </row>
    <row r="418" ht="13.5" customHeight="1">
      <c r="F418" s="29"/>
    </row>
    <row r="419" ht="13.5" customHeight="1">
      <c r="F419" s="29"/>
    </row>
    <row r="420" ht="13.5" customHeight="1">
      <c r="F420" s="29"/>
    </row>
    <row r="421" ht="13.5" customHeight="1">
      <c r="F421" s="29"/>
    </row>
    <row r="422" ht="13.5" customHeight="1">
      <c r="F422" s="29"/>
    </row>
    <row r="423" ht="13.5" customHeight="1">
      <c r="F423" s="29"/>
    </row>
    <row r="424" ht="13.5" customHeight="1">
      <c r="F424" s="29"/>
    </row>
    <row r="425" ht="13.5" customHeight="1">
      <c r="F425" s="29"/>
    </row>
    <row r="426" ht="13.5" customHeight="1">
      <c r="F426" s="29"/>
    </row>
    <row r="427" ht="13.5" customHeight="1">
      <c r="F427" s="29"/>
    </row>
    <row r="428" ht="13.5" customHeight="1">
      <c r="F428" s="29"/>
    </row>
    <row r="429" ht="13.5" customHeight="1">
      <c r="F429" s="29"/>
    </row>
    <row r="430" ht="13.5" customHeight="1">
      <c r="F430" s="29"/>
    </row>
    <row r="431" ht="13.5" customHeight="1">
      <c r="F431" s="29"/>
    </row>
    <row r="432" ht="13.5" customHeight="1">
      <c r="F432" s="29"/>
    </row>
    <row r="433" ht="13.5" customHeight="1">
      <c r="F433" s="29"/>
    </row>
    <row r="434" ht="13.5" customHeight="1">
      <c r="F434" s="29"/>
    </row>
    <row r="435" ht="13.5" customHeight="1">
      <c r="F435" s="29"/>
    </row>
    <row r="436" ht="13.5" customHeight="1">
      <c r="F436" s="29"/>
    </row>
    <row r="437" ht="13.5" customHeight="1">
      <c r="F437" s="29"/>
    </row>
    <row r="438" ht="13.5" customHeight="1">
      <c r="F438" s="29"/>
    </row>
    <row r="439" ht="13.5" customHeight="1">
      <c r="F439" s="29"/>
    </row>
    <row r="440" ht="13.5" customHeight="1">
      <c r="F440" s="29"/>
    </row>
    <row r="441" ht="13.5" customHeight="1">
      <c r="F441" s="29"/>
    </row>
    <row r="442" ht="13.5" customHeight="1">
      <c r="F442" s="29"/>
    </row>
    <row r="443" ht="13.5" customHeight="1">
      <c r="F443" s="29"/>
    </row>
    <row r="444" ht="13.5" customHeight="1">
      <c r="F444" s="29"/>
    </row>
    <row r="445" ht="13.5" customHeight="1">
      <c r="F445" s="29"/>
    </row>
    <row r="446" ht="13.5" customHeight="1">
      <c r="F446" s="29"/>
    </row>
    <row r="447" ht="13.5" customHeight="1">
      <c r="F447" s="29"/>
    </row>
    <row r="448" ht="13.5" customHeight="1">
      <c r="F448" s="29"/>
    </row>
    <row r="449" ht="13.5" customHeight="1">
      <c r="F449" s="29"/>
    </row>
    <row r="450" ht="13.5" customHeight="1">
      <c r="F450" s="29"/>
    </row>
    <row r="451" ht="13.5" customHeight="1">
      <c r="F451" s="29"/>
    </row>
    <row r="452" ht="13.5" customHeight="1">
      <c r="F452" s="29"/>
    </row>
    <row r="453" ht="13.5" customHeight="1">
      <c r="F453" s="29"/>
    </row>
    <row r="454" ht="13.5" customHeight="1">
      <c r="F454" s="29"/>
    </row>
    <row r="455" ht="13.5" customHeight="1">
      <c r="F455" s="29"/>
    </row>
    <row r="456" ht="13.5" customHeight="1">
      <c r="F456" s="29"/>
    </row>
    <row r="457" ht="13.5" customHeight="1">
      <c r="F457" s="29"/>
    </row>
    <row r="458" ht="13.5" customHeight="1">
      <c r="F458" s="29"/>
    </row>
    <row r="459" ht="13.5" customHeight="1">
      <c r="F459" s="29"/>
    </row>
    <row r="460" ht="13.5" customHeight="1">
      <c r="F460" s="29"/>
    </row>
    <row r="461" ht="13.5" customHeight="1">
      <c r="F461" s="29"/>
    </row>
    <row r="462" ht="13.5" customHeight="1">
      <c r="F462" s="29"/>
    </row>
    <row r="463" ht="13.5" customHeight="1">
      <c r="F463" s="29"/>
    </row>
    <row r="464" ht="13.5" customHeight="1">
      <c r="F464" s="29"/>
    </row>
    <row r="465" ht="13.5" customHeight="1">
      <c r="F465" s="29"/>
    </row>
    <row r="466" ht="13.5" customHeight="1">
      <c r="F466" s="29"/>
    </row>
    <row r="467" ht="13.5" customHeight="1">
      <c r="F467" s="29"/>
    </row>
    <row r="468" ht="13.5" customHeight="1">
      <c r="F468" s="29"/>
    </row>
    <row r="469" ht="13.5" customHeight="1">
      <c r="F469" s="29"/>
    </row>
    <row r="470" ht="13.5" customHeight="1">
      <c r="F470" s="29"/>
    </row>
    <row r="471" ht="13.5" customHeight="1">
      <c r="F471" s="29"/>
    </row>
    <row r="472" ht="13.5" customHeight="1">
      <c r="F472" s="29"/>
    </row>
    <row r="473" ht="13.5" customHeight="1">
      <c r="F473" s="29"/>
    </row>
    <row r="474" ht="13.5" customHeight="1">
      <c r="F474" s="29"/>
    </row>
    <row r="475" ht="13.5" customHeight="1">
      <c r="F475" s="29"/>
    </row>
    <row r="476" ht="13.5" customHeight="1">
      <c r="F476" s="29"/>
    </row>
    <row r="477" ht="13.5" customHeight="1">
      <c r="F477" s="29"/>
    </row>
    <row r="478" ht="13.5" customHeight="1">
      <c r="F478" s="29"/>
    </row>
    <row r="479" ht="13.5" customHeight="1">
      <c r="F479" s="29"/>
    </row>
    <row r="480" ht="13.5" customHeight="1">
      <c r="F480" s="29"/>
    </row>
    <row r="481" ht="13.5" customHeight="1">
      <c r="F481" s="29"/>
    </row>
    <row r="482" ht="13.5" customHeight="1">
      <c r="F482" s="29"/>
    </row>
    <row r="483" ht="13.5" customHeight="1">
      <c r="F483" s="29"/>
    </row>
    <row r="484" ht="13.5" customHeight="1">
      <c r="F484" s="29"/>
    </row>
    <row r="485" ht="13.5" customHeight="1">
      <c r="F485" s="29"/>
    </row>
    <row r="486" ht="13.5" customHeight="1">
      <c r="F486" s="29"/>
    </row>
    <row r="487" ht="13.5" customHeight="1">
      <c r="F487" s="29"/>
    </row>
    <row r="488" ht="13.5" customHeight="1">
      <c r="F488" s="29"/>
    </row>
    <row r="489" ht="13.5" customHeight="1">
      <c r="F489" s="29"/>
    </row>
    <row r="490" ht="13.5" customHeight="1">
      <c r="F490" s="29"/>
    </row>
    <row r="491" ht="13.5" customHeight="1">
      <c r="F491" s="29"/>
    </row>
    <row r="492" ht="13.5" customHeight="1">
      <c r="F492" s="29"/>
    </row>
    <row r="493" ht="13.5" customHeight="1">
      <c r="F493" s="29"/>
    </row>
    <row r="494" ht="13.5" customHeight="1">
      <c r="F494" s="29"/>
    </row>
    <row r="495" ht="13.5" customHeight="1">
      <c r="F495" s="29"/>
    </row>
    <row r="496" ht="13.5" customHeight="1">
      <c r="F496" s="29"/>
    </row>
    <row r="497" ht="13.5" customHeight="1">
      <c r="F497" s="29"/>
    </row>
    <row r="498" ht="13.5" customHeight="1">
      <c r="F498" s="29"/>
    </row>
    <row r="499" ht="13.5" customHeight="1">
      <c r="F499" s="29"/>
    </row>
    <row r="500" ht="13.5" customHeight="1">
      <c r="F500" s="29"/>
    </row>
    <row r="501" ht="13.5" customHeight="1">
      <c r="F501" s="29"/>
    </row>
    <row r="502" ht="13.5" customHeight="1">
      <c r="F502" s="29"/>
    </row>
    <row r="503" ht="13.5" customHeight="1">
      <c r="F503" s="29"/>
    </row>
    <row r="504" ht="13.5" customHeight="1">
      <c r="F504" s="29"/>
    </row>
    <row r="505" ht="13.5" customHeight="1">
      <c r="F505" s="29"/>
    </row>
    <row r="506" ht="13.5" customHeight="1">
      <c r="F506" s="29"/>
    </row>
    <row r="507" ht="13.5" customHeight="1">
      <c r="F507" s="29"/>
    </row>
    <row r="508" ht="13.5" customHeight="1">
      <c r="F508" s="29"/>
    </row>
    <row r="509" ht="13.5" customHeight="1">
      <c r="F509" s="29"/>
    </row>
    <row r="510" ht="13.5" customHeight="1">
      <c r="F510" s="29"/>
    </row>
    <row r="511" ht="13.5" customHeight="1">
      <c r="F511" s="29"/>
    </row>
    <row r="512" ht="13.5" customHeight="1">
      <c r="F512" s="29"/>
    </row>
    <row r="513" ht="13.5" customHeight="1">
      <c r="F513" s="29"/>
    </row>
    <row r="514" ht="13.5" customHeight="1">
      <c r="F514" s="29"/>
    </row>
    <row r="515" ht="13.5" customHeight="1">
      <c r="F515" s="29"/>
    </row>
    <row r="516" ht="13.5" customHeight="1">
      <c r="F516" s="29"/>
    </row>
    <row r="517" ht="13.5" customHeight="1">
      <c r="F517" s="29"/>
    </row>
    <row r="518" ht="13.5" customHeight="1">
      <c r="F518" s="29"/>
    </row>
    <row r="519" ht="13.5" customHeight="1">
      <c r="F519" s="29"/>
    </row>
    <row r="520" ht="13.5" customHeight="1">
      <c r="F520" s="29"/>
    </row>
    <row r="521" ht="13.5" customHeight="1">
      <c r="F521" s="29"/>
    </row>
    <row r="522" ht="13.5" customHeight="1">
      <c r="F522" s="29"/>
    </row>
    <row r="523" ht="13.5" customHeight="1">
      <c r="F523" s="29"/>
    </row>
    <row r="524" ht="13.5" customHeight="1">
      <c r="F524" s="29"/>
    </row>
    <row r="525" ht="13.5" customHeight="1">
      <c r="F525" s="29"/>
    </row>
    <row r="526" ht="13.5" customHeight="1">
      <c r="F526" s="29"/>
    </row>
    <row r="527" ht="13.5" customHeight="1">
      <c r="F527" s="29"/>
    </row>
    <row r="528" ht="13.5" customHeight="1">
      <c r="F528" s="29"/>
    </row>
    <row r="529" ht="13.5" customHeight="1">
      <c r="F529" s="29"/>
    </row>
    <row r="530" ht="13.5" customHeight="1">
      <c r="F530" s="29"/>
    </row>
    <row r="531" ht="13.5" customHeight="1">
      <c r="F531" s="29"/>
    </row>
    <row r="532" ht="13.5" customHeight="1">
      <c r="F532" s="29"/>
    </row>
    <row r="533" ht="13.5" customHeight="1">
      <c r="F533" s="29"/>
    </row>
    <row r="534" ht="13.5" customHeight="1">
      <c r="F534" s="29"/>
    </row>
    <row r="535" ht="13.5" customHeight="1">
      <c r="F535" s="29"/>
    </row>
    <row r="536" ht="13.5" customHeight="1">
      <c r="F536" s="29"/>
    </row>
    <row r="537" ht="13.5" customHeight="1">
      <c r="F537" s="29"/>
    </row>
    <row r="538" ht="13.5" customHeight="1">
      <c r="F538" s="29"/>
    </row>
    <row r="539" ht="13.5" customHeight="1">
      <c r="F539" s="29"/>
    </row>
    <row r="540" ht="13.5" customHeight="1">
      <c r="F540" s="29"/>
    </row>
    <row r="541" ht="13.5" customHeight="1">
      <c r="F541" s="29"/>
    </row>
    <row r="542" ht="13.5" customHeight="1">
      <c r="F542" s="29"/>
    </row>
    <row r="543" ht="13.5" customHeight="1">
      <c r="F543" s="29"/>
    </row>
    <row r="544" ht="13.5" customHeight="1">
      <c r="F544" s="29"/>
    </row>
    <row r="545" ht="13.5" customHeight="1">
      <c r="F545" s="29"/>
    </row>
    <row r="546" ht="13.5" customHeight="1">
      <c r="F546" s="29"/>
    </row>
    <row r="547" ht="13.5" customHeight="1">
      <c r="F547" s="29"/>
    </row>
    <row r="548" ht="13.5" customHeight="1">
      <c r="F548" s="29"/>
    </row>
    <row r="549" ht="13.5" customHeight="1">
      <c r="F549" s="29"/>
    </row>
    <row r="550" ht="13.5" customHeight="1">
      <c r="F550" s="29"/>
    </row>
    <row r="551" ht="13.5" customHeight="1">
      <c r="F551" s="29"/>
    </row>
    <row r="552" ht="13.5" customHeight="1">
      <c r="F552" s="29"/>
    </row>
    <row r="553" ht="13.5" customHeight="1">
      <c r="F553" s="29"/>
    </row>
    <row r="554" ht="13.5" customHeight="1">
      <c r="F554" s="29"/>
    </row>
    <row r="555" ht="13.5" customHeight="1">
      <c r="F555" s="29"/>
    </row>
    <row r="556" ht="13.5" customHeight="1">
      <c r="F556" s="29"/>
    </row>
    <row r="557" ht="13.5" customHeight="1">
      <c r="F557" s="29"/>
    </row>
    <row r="558" ht="13.5" customHeight="1">
      <c r="F558" s="29"/>
    </row>
    <row r="559" ht="13.5" customHeight="1">
      <c r="F559" s="29"/>
    </row>
    <row r="560" ht="13.5" customHeight="1">
      <c r="F560" s="29"/>
    </row>
    <row r="561" ht="13.5" customHeight="1">
      <c r="F561" s="29"/>
    </row>
    <row r="562" ht="13.5" customHeight="1">
      <c r="F562" s="29"/>
    </row>
    <row r="563" ht="13.5" customHeight="1">
      <c r="F563" s="29"/>
    </row>
    <row r="564" ht="13.5" customHeight="1">
      <c r="F564" s="29"/>
    </row>
    <row r="565" ht="13.5" customHeight="1">
      <c r="F565" s="29"/>
    </row>
    <row r="566" ht="13.5" customHeight="1">
      <c r="F566" s="29"/>
    </row>
    <row r="567" ht="13.5" customHeight="1">
      <c r="F567" s="29"/>
    </row>
    <row r="568" ht="13.5" customHeight="1">
      <c r="F568" s="29"/>
    </row>
    <row r="569" ht="13.5" customHeight="1">
      <c r="F569" s="29"/>
    </row>
    <row r="570" ht="13.5" customHeight="1">
      <c r="F570" s="29"/>
    </row>
    <row r="571" ht="13.5" customHeight="1">
      <c r="F571" s="29"/>
    </row>
    <row r="572" ht="13.5" customHeight="1">
      <c r="F572" s="29"/>
    </row>
    <row r="573" ht="13.5" customHeight="1">
      <c r="F573" s="29"/>
    </row>
    <row r="574" ht="13.5" customHeight="1">
      <c r="F574" s="29"/>
    </row>
    <row r="575" ht="13.5" customHeight="1">
      <c r="F575" s="29"/>
    </row>
    <row r="576" ht="13.5" customHeight="1">
      <c r="F576" s="29"/>
    </row>
    <row r="577" ht="13.5" customHeight="1">
      <c r="F577" s="29"/>
    </row>
    <row r="578" ht="13.5" customHeight="1">
      <c r="F578" s="29"/>
    </row>
    <row r="579" ht="13.5" customHeight="1">
      <c r="F579" s="29"/>
    </row>
    <row r="580" ht="13.5" customHeight="1">
      <c r="F580" s="29"/>
    </row>
    <row r="581" ht="13.5" customHeight="1">
      <c r="F581" s="29"/>
    </row>
    <row r="582" ht="13.5" customHeight="1">
      <c r="F582" s="29"/>
    </row>
    <row r="583" ht="13.5" customHeight="1">
      <c r="F583" s="29"/>
    </row>
    <row r="584" ht="13.5" customHeight="1">
      <c r="F584" s="29"/>
    </row>
    <row r="585" ht="13.5" customHeight="1">
      <c r="F585" s="29"/>
    </row>
    <row r="586" ht="13.5" customHeight="1">
      <c r="F586" s="29"/>
    </row>
    <row r="587" ht="13.5" customHeight="1">
      <c r="F587" s="29"/>
    </row>
    <row r="588" ht="13.5" customHeight="1">
      <c r="F588" s="29"/>
    </row>
    <row r="589" ht="13.5" customHeight="1">
      <c r="F589" s="29"/>
    </row>
    <row r="590" ht="13.5" customHeight="1">
      <c r="F590" s="29"/>
    </row>
    <row r="591" ht="13.5" customHeight="1">
      <c r="F591" s="29"/>
    </row>
    <row r="592" ht="13.5" customHeight="1">
      <c r="F592" s="29"/>
    </row>
    <row r="593" ht="13.5" customHeight="1">
      <c r="F593" s="29"/>
    </row>
    <row r="594" ht="13.5" customHeight="1">
      <c r="F594" s="29"/>
    </row>
    <row r="595" ht="13.5" customHeight="1">
      <c r="F595" s="29"/>
    </row>
    <row r="596" ht="13.5" customHeight="1">
      <c r="F596" s="29"/>
    </row>
    <row r="597" ht="13.5" customHeight="1">
      <c r="F597" s="29"/>
    </row>
    <row r="598" ht="13.5" customHeight="1">
      <c r="F598" s="29"/>
    </row>
    <row r="599" ht="13.5" customHeight="1">
      <c r="F599" s="29"/>
    </row>
    <row r="600" ht="13.5" customHeight="1">
      <c r="F600" s="29"/>
    </row>
    <row r="601" ht="13.5" customHeight="1">
      <c r="F601" s="29"/>
    </row>
    <row r="602" ht="13.5" customHeight="1">
      <c r="F602" s="29"/>
    </row>
    <row r="603" ht="13.5" customHeight="1">
      <c r="F603" s="29"/>
    </row>
    <row r="604" ht="13.5" customHeight="1">
      <c r="F604" s="29"/>
    </row>
    <row r="605" ht="13.5" customHeight="1">
      <c r="F605" s="29"/>
    </row>
    <row r="606" ht="13.5" customHeight="1">
      <c r="F606" s="29"/>
    </row>
    <row r="607" ht="13.5" customHeight="1">
      <c r="F607" s="29"/>
    </row>
    <row r="608" ht="13.5" customHeight="1">
      <c r="F608" s="29"/>
    </row>
    <row r="609" ht="13.5" customHeight="1">
      <c r="F609" s="29"/>
    </row>
    <row r="610" ht="13.5" customHeight="1">
      <c r="F610" s="29"/>
    </row>
    <row r="611" ht="13.5" customHeight="1">
      <c r="F611" s="29"/>
    </row>
    <row r="612" ht="13.5" customHeight="1">
      <c r="F612" s="29"/>
    </row>
    <row r="613" ht="13.5" customHeight="1">
      <c r="F613" s="29"/>
    </row>
    <row r="614" ht="13.5" customHeight="1">
      <c r="F614" s="29"/>
    </row>
    <row r="615" ht="13.5" customHeight="1">
      <c r="F615" s="29"/>
    </row>
    <row r="616" ht="13.5" customHeight="1">
      <c r="F616" s="29"/>
    </row>
    <row r="617" ht="13.5" customHeight="1">
      <c r="F617" s="29"/>
    </row>
    <row r="618" ht="13.5" customHeight="1">
      <c r="F618" s="29"/>
    </row>
    <row r="619" ht="13.5" customHeight="1">
      <c r="F619" s="29"/>
    </row>
    <row r="620" ht="13.5" customHeight="1">
      <c r="F620" s="29"/>
    </row>
    <row r="621" ht="13.5" customHeight="1">
      <c r="F621" s="29"/>
    </row>
    <row r="622" ht="13.5" customHeight="1">
      <c r="F622" s="29"/>
    </row>
    <row r="623" ht="13.5" customHeight="1">
      <c r="F623" s="29"/>
    </row>
    <row r="624" ht="13.5" customHeight="1">
      <c r="F624" s="29"/>
    </row>
    <row r="625" ht="13.5" customHeight="1">
      <c r="F625" s="29"/>
    </row>
    <row r="626" ht="13.5" customHeight="1">
      <c r="F626" s="29"/>
    </row>
    <row r="627" ht="13.5" customHeight="1">
      <c r="F627" s="29"/>
    </row>
    <row r="628" ht="13.5" customHeight="1">
      <c r="F628" s="29"/>
    </row>
    <row r="629" ht="13.5" customHeight="1">
      <c r="F629" s="29"/>
    </row>
    <row r="630" ht="13.5" customHeight="1">
      <c r="F630" s="29"/>
    </row>
    <row r="631" ht="13.5" customHeight="1">
      <c r="F631" s="29"/>
    </row>
    <row r="632" ht="13.5" customHeight="1">
      <c r="F632" s="29"/>
    </row>
    <row r="633" ht="13.5" customHeight="1">
      <c r="F633" s="29"/>
    </row>
    <row r="634" ht="13.5" customHeight="1">
      <c r="F634" s="29"/>
    </row>
    <row r="635" ht="13.5" customHeight="1">
      <c r="F635" s="29"/>
    </row>
    <row r="636" ht="13.5" customHeight="1">
      <c r="F636" s="29"/>
    </row>
    <row r="637" ht="13.5" customHeight="1">
      <c r="F637" s="29"/>
    </row>
    <row r="638" ht="13.5" customHeight="1">
      <c r="F638" s="29"/>
    </row>
    <row r="639" ht="13.5" customHeight="1">
      <c r="F639" s="29"/>
    </row>
    <row r="640" ht="13.5" customHeight="1">
      <c r="F640" s="29"/>
    </row>
    <row r="641" ht="13.5" customHeight="1">
      <c r="F641" s="29"/>
    </row>
    <row r="642" ht="13.5" customHeight="1">
      <c r="F642" s="29"/>
    </row>
    <row r="643" ht="13.5" customHeight="1">
      <c r="F643" s="29"/>
    </row>
    <row r="644" ht="13.5" customHeight="1">
      <c r="F644" s="29"/>
    </row>
    <row r="645" ht="13.5" customHeight="1">
      <c r="F645" s="29"/>
    </row>
    <row r="646" ht="13.5" customHeight="1">
      <c r="F646" s="29"/>
    </row>
    <row r="647" ht="13.5" customHeight="1">
      <c r="F647" s="29"/>
    </row>
    <row r="648" ht="13.5" customHeight="1">
      <c r="F648" s="29"/>
    </row>
    <row r="649" ht="13.5" customHeight="1">
      <c r="F649" s="29"/>
    </row>
    <row r="650" ht="13.5" customHeight="1">
      <c r="F650" s="29"/>
    </row>
    <row r="651" ht="13.5" customHeight="1">
      <c r="F651" s="29"/>
    </row>
    <row r="652" ht="13.5" customHeight="1">
      <c r="F652" s="29"/>
    </row>
    <row r="653" ht="13.5" customHeight="1">
      <c r="F653" s="29"/>
    </row>
    <row r="654" ht="13.5" customHeight="1">
      <c r="F654" s="29"/>
    </row>
    <row r="655" ht="13.5" customHeight="1">
      <c r="F655" s="29"/>
    </row>
    <row r="656" ht="13.5" customHeight="1">
      <c r="F656" s="29"/>
    </row>
    <row r="657" ht="13.5" customHeight="1">
      <c r="F657" s="29"/>
    </row>
    <row r="658" ht="13.5" customHeight="1">
      <c r="F658" s="29"/>
    </row>
    <row r="659" ht="13.5" customHeight="1">
      <c r="F659" s="29"/>
    </row>
    <row r="660" ht="13.5" customHeight="1">
      <c r="F660" s="29"/>
    </row>
    <row r="661" ht="13.5" customHeight="1">
      <c r="F661" s="29"/>
    </row>
    <row r="662" ht="13.5" customHeight="1">
      <c r="F662" s="29"/>
    </row>
    <row r="663" ht="13.5" customHeight="1">
      <c r="F663" s="29"/>
    </row>
    <row r="664" ht="13.5" customHeight="1">
      <c r="F664" s="29"/>
    </row>
    <row r="665" ht="13.5" customHeight="1">
      <c r="F665" s="29"/>
    </row>
    <row r="666" ht="13.5" customHeight="1">
      <c r="F666" s="29"/>
    </row>
    <row r="667" ht="13.5" customHeight="1">
      <c r="F667" s="29"/>
    </row>
    <row r="668" ht="13.5" customHeight="1">
      <c r="F668" s="29"/>
    </row>
    <row r="669" ht="13.5" customHeight="1">
      <c r="F669" s="29"/>
    </row>
    <row r="670" ht="13.5" customHeight="1">
      <c r="F670" s="29"/>
    </row>
    <row r="671" ht="13.5" customHeight="1">
      <c r="F671" s="29"/>
    </row>
    <row r="672" ht="13.5" customHeight="1">
      <c r="F672" s="29"/>
    </row>
    <row r="673" ht="13.5" customHeight="1">
      <c r="F673" s="29"/>
    </row>
    <row r="674" ht="13.5" customHeight="1">
      <c r="F674" s="29"/>
    </row>
    <row r="675" ht="13.5" customHeight="1">
      <c r="F675" s="29"/>
    </row>
    <row r="676" ht="13.5" customHeight="1">
      <c r="F676" s="29"/>
    </row>
    <row r="677" ht="13.5" customHeight="1">
      <c r="F677" s="29"/>
    </row>
    <row r="678" ht="13.5" customHeight="1">
      <c r="F678" s="29"/>
    </row>
    <row r="679" ht="13.5" customHeight="1">
      <c r="F679" s="29"/>
    </row>
    <row r="680" ht="13.5" customHeight="1">
      <c r="F680" s="29"/>
    </row>
    <row r="681" ht="13.5" customHeight="1">
      <c r="F681" s="29"/>
    </row>
    <row r="682" ht="13.5" customHeight="1">
      <c r="F682" s="29"/>
    </row>
    <row r="683" ht="13.5" customHeight="1">
      <c r="F683" s="29"/>
    </row>
    <row r="684" ht="13.5" customHeight="1">
      <c r="F684" s="29"/>
    </row>
    <row r="685" ht="13.5" customHeight="1">
      <c r="F685" s="29"/>
    </row>
    <row r="686" ht="13.5" customHeight="1">
      <c r="F686" s="29"/>
    </row>
    <row r="687" ht="13.5" customHeight="1">
      <c r="F687" s="29"/>
    </row>
    <row r="688" ht="13.5" customHeight="1">
      <c r="F688" s="29"/>
    </row>
    <row r="689" ht="13.5" customHeight="1">
      <c r="F689" s="29"/>
    </row>
    <row r="690" ht="13.5" customHeight="1">
      <c r="F690" s="29"/>
    </row>
    <row r="691" ht="13.5" customHeight="1">
      <c r="F691" s="29"/>
    </row>
    <row r="692" ht="13.5" customHeight="1">
      <c r="F692" s="29"/>
    </row>
    <row r="693" ht="13.5" customHeight="1">
      <c r="F693" s="29"/>
    </row>
    <row r="694" ht="13.5" customHeight="1">
      <c r="F694" s="29"/>
    </row>
    <row r="695" ht="13.5" customHeight="1">
      <c r="F695" s="29"/>
    </row>
    <row r="696" ht="13.5" customHeight="1">
      <c r="F696" s="29"/>
    </row>
    <row r="697" ht="13.5" customHeight="1">
      <c r="F697" s="29"/>
    </row>
    <row r="698" ht="13.5" customHeight="1">
      <c r="F698" s="29"/>
    </row>
    <row r="699" ht="13.5" customHeight="1">
      <c r="F699" s="29"/>
    </row>
    <row r="700" ht="13.5" customHeight="1">
      <c r="F700" s="29"/>
    </row>
    <row r="701" ht="13.5" customHeight="1">
      <c r="F701" s="29"/>
    </row>
    <row r="702" ht="13.5" customHeight="1">
      <c r="F702" s="29"/>
    </row>
    <row r="703" ht="13.5" customHeight="1">
      <c r="F703" s="29"/>
    </row>
    <row r="704" ht="13.5" customHeight="1">
      <c r="F704" s="29"/>
    </row>
    <row r="705" ht="13.5" customHeight="1">
      <c r="F705" s="29"/>
    </row>
    <row r="706" ht="13.5" customHeight="1">
      <c r="F706" s="29"/>
    </row>
    <row r="707" ht="13.5" customHeight="1">
      <c r="F707" s="29"/>
    </row>
    <row r="708" ht="13.5" customHeight="1">
      <c r="F708" s="29"/>
    </row>
    <row r="709" ht="13.5" customHeight="1">
      <c r="F709" s="29"/>
    </row>
    <row r="710" ht="13.5" customHeight="1">
      <c r="F710" s="29"/>
    </row>
    <row r="711" ht="13.5" customHeight="1">
      <c r="F711" s="29"/>
    </row>
    <row r="712" ht="13.5" customHeight="1">
      <c r="F712" s="29"/>
    </row>
    <row r="713" ht="13.5" customHeight="1">
      <c r="F713" s="29"/>
    </row>
    <row r="714" ht="13.5" customHeight="1">
      <c r="F714" s="29"/>
    </row>
    <row r="715" ht="13.5" customHeight="1">
      <c r="F715" s="29"/>
    </row>
    <row r="716" ht="13.5" customHeight="1">
      <c r="F716" s="29"/>
    </row>
    <row r="717" ht="13.5" customHeight="1">
      <c r="F717" s="29"/>
    </row>
    <row r="718" ht="13.5" customHeight="1">
      <c r="F718" s="29"/>
    </row>
    <row r="719" ht="13.5" customHeight="1">
      <c r="F719" s="29"/>
    </row>
    <row r="720" ht="13.5" customHeight="1">
      <c r="F720" s="29"/>
    </row>
    <row r="721" ht="13.5" customHeight="1">
      <c r="F721" s="29"/>
    </row>
    <row r="722" ht="13.5" customHeight="1">
      <c r="F722" s="29"/>
    </row>
    <row r="723" ht="13.5" customHeight="1">
      <c r="F723" s="29"/>
    </row>
    <row r="724" ht="13.5" customHeight="1">
      <c r="F724" s="29"/>
    </row>
    <row r="725" ht="13.5" customHeight="1">
      <c r="F725" s="29"/>
    </row>
    <row r="726" ht="13.5" customHeight="1">
      <c r="F726" s="29"/>
    </row>
    <row r="727" ht="13.5" customHeight="1">
      <c r="F727" s="29"/>
    </row>
    <row r="728" ht="13.5" customHeight="1">
      <c r="F728" s="29"/>
    </row>
    <row r="729" ht="13.5" customHeight="1">
      <c r="F729" s="29"/>
    </row>
    <row r="730" ht="13.5" customHeight="1">
      <c r="F730" s="29"/>
    </row>
    <row r="731" ht="13.5" customHeight="1">
      <c r="F731" s="29"/>
    </row>
    <row r="732" ht="13.5" customHeight="1">
      <c r="F732" s="29"/>
    </row>
    <row r="733" ht="13.5" customHeight="1">
      <c r="F733" s="29"/>
    </row>
    <row r="734" ht="13.5" customHeight="1">
      <c r="F734" s="29"/>
    </row>
    <row r="735" ht="13.5" customHeight="1">
      <c r="F735" s="29"/>
    </row>
    <row r="736" ht="13.5" customHeight="1">
      <c r="F736" s="29"/>
    </row>
    <row r="737" ht="13.5" customHeight="1">
      <c r="F737" s="29"/>
    </row>
    <row r="738" ht="13.5" customHeight="1">
      <c r="F738" s="29"/>
    </row>
    <row r="739" ht="13.5" customHeight="1">
      <c r="F739" s="29"/>
    </row>
    <row r="740" ht="13.5" customHeight="1">
      <c r="F740" s="29"/>
    </row>
    <row r="741" ht="13.5" customHeight="1">
      <c r="F741" s="29"/>
    </row>
    <row r="742" ht="13.5" customHeight="1">
      <c r="F742" s="29"/>
    </row>
    <row r="743" ht="13.5" customHeight="1">
      <c r="F743" s="29"/>
    </row>
    <row r="744" ht="13.5" customHeight="1">
      <c r="F744" s="29"/>
    </row>
    <row r="745" ht="13.5" customHeight="1">
      <c r="F745" s="29"/>
    </row>
    <row r="746" ht="13.5" customHeight="1">
      <c r="F746" s="29"/>
    </row>
    <row r="747" ht="13.5" customHeight="1">
      <c r="F747" s="29"/>
    </row>
    <row r="748" ht="13.5" customHeight="1">
      <c r="F748" s="29"/>
    </row>
    <row r="749" ht="13.5" customHeight="1">
      <c r="F749" s="29"/>
    </row>
    <row r="750" ht="13.5" customHeight="1">
      <c r="F750" s="29"/>
    </row>
    <row r="751" ht="13.5" customHeight="1">
      <c r="F751" s="29"/>
    </row>
    <row r="752" ht="13.5" customHeight="1">
      <c r="F752" s="29"/>
    </row>
    <row r="753" ht="13.5" customHeight="1">
      <c r="F753" s="29"/>
    </row>
    <row r="754" ht="13.5" customHeight="1">
      <c r="F754" s="29"/>
    </row>
    <row r="755" ht="13.5" customHeight="1">
      <c r="F755" s="29"/>
    </row>
    <row r="756" ht="13.5" customHeight="1">
      <c r="F756" s="29"/>
    </row>
    <row r="757" ht="13.5" customHeight="1">
      <c r="F757" s="29"/>
    </row>
    <row r="758" ht="13.5" customHeight="1">
      <c r="F758" s="29"/>
    </row>
    <row r="759" ht="13.5" customHeight="1">
      <c r="F759" s="29"/>
    </row>
    <row r="760" ht="13.5" customHeight="1">
      <c r="F760" s="29"/>
    </row>
    <row r="761" ht="13.5" customHeight="1">
      <c r="F761" s="29"/>
    </row>
    <row r="762" ht="13.5" customHeight="1">
      <c r="F762" s="29"/>
    </row>
    <row r="763" ht="13.5" customHeight="1">
      <c r="F763" s="29"/>
    </row>
    <row r="764" ht="13.5" customHeight="1">
      <c r="F764" s="29"/>
    </row>
    <row r="765" ht="13.5" customHeight="1">
      <c r="F765" s="29"/>
    </row>
    <row r="766" ht="13.5" customHeight="1">
      <c r="F766" s="29"/>
    </row>
    <row r="767" ht="13.5" customHeight="1">
      <c r="F767" s="29"/>
    </row>
    <row r="768" ht="13.5" customHeight="1">
      <c r="F768" s="29"/>
    </row>
    <row r="769" ht="13.5" customHeight="1">
      <c r="F769" s="29"/>
    </row>
    <row r="770" ht="13.5" customHeight="1">
      <c r="F770" s="29"/>
    </row>
    <row r="771" ht="13.5" customHeight="1">
      <c r="F771" s="29"/>
    </row>
    <row r="772" ht="13.5" customHeight="1">
      <c r="F772" s="29"/>
    </row>
    <row r="773" ht="13.5" customHeight="1">
      <c r="F773" s="29"/>
    </row>
    <row r="774" ht="13.5" customHeight="1">
      <c r="F774" s="29"/>
    </row>
    <row r="775" ht="13.5" customHeight="1">
      <c r="F775" s="29"/>
    </row>
    <row r="776" ht="13.5" customHeight="1">
      <c r="F776" s="29"/>
    </row>
    <row r="777" ht="13.5" customHeight="1">
      <c r="F777" s="29"/>
    </row>
    <row r="778" ht="13.5" customHeight="1">
      <c r="F778" s="29"/>
    </row>
    <row r="779" ht="13.5" customHeight="1">
      <c r="F779" s="29"/>
    </row>
    <row r="780" ht="13.5" customHeight="1">
      <c r="F780" s="29"/>
    </row>
    <row r="781" ht="13.5" customHeight="1">
      <c r="F781" s="29"/>
    </row>
    <row r="782" ht="13.5" customHeight="1">
      <c r="F782" s="29"/>
    </row>
    <row r="783" ht="13.5" customHeight="1">
      <c r="F783" s="29"/>
    </row>
    <row r="784" ht="13.5" customHeight="1">
      <c r="F784" s="29"/>
    </row>
    <row r="785" ht="13.5" customHeight="1">
      <c r="F785" s="29"/>
    </row>
    <row r="786" ht="13.5" customHeight="1">
      <c r="F786" s="29"/>
    </row>
    <row r="787" ht="13.5" customHeight="1">
      <c r="F787" s="29"/>
    </row>
    <row r="788" ht="13.5" customHeight="1">
      <c r="F788" s="29"/>
    </row>
    <row r="789" ht="13.5" customHeight="1">
      <c r="F789" s="29"/>
    </row>
    <row r="790" ht="13.5" customHeight="1">
      <c r="F790" s="29"/>
    </row>
    <row r="791" ht="13.5" customHeight="1">
      <c r="F791" s="29"/>
    </row>
    <row r="792" ht="13.5" customHeight="1">
      <c r="F792" s="29"/>
    </row>
    <row r="793" ht="13.5" customHeight="1">
      <c r="F793" s="29"/>
    </row>
    <row r="794" ht="13.5" customHeight="1">
      <c r="F794" s="29"/>
    </row>
    <row r="795" ht="13.5" customHeight="1">
      <c r="F795" s="29"/>
    </row>
    <row r="796" ht="13.5" customHeight="1">
      <c r="F796" s="29"/>
    </row>
    <row r="797" ht="13.5" customHeight="1">
      <c r="F797" s="29"/>
    </row>
    <row r="798" ht="13.5" customHeight="1">
      <c r="F798" s="29"/>
    </row>
    <row r="799" ht="13.5" customHeight="1">
      <c r="F799" s="29"/>
    </row>
    <row r="800" ht="13.5" customHeight="1">
      <c r="F800" s="29"/>
    </row>
    <row r="801" ht="13.5" customHeight="1">
      <c r="F801" s="29"/>
    </row>
    <row r="802" ht="13.5" customHeight="1">
      <c r="F802" s="29"/>
    </row>
    <row r="803" ht="13.5" customHeight="1">
      <c r="F803" s="29"/>
    </row>
    <row r="804" ht="13.5" customHeight="1">
      <c r="F804" s="29"/>
    </row>
    <row r="805" ht="13.5" customHeight="1">
      <c r="F805" s="29"/>
    </row>
    <row r="806" ht="13.5" customHeight="1">
      <c r="F806" s="29"/>
    </row>
    <row r="807" ht="13.5" customHeight="1">
      <c r="F807" s="29"/>
    </row>
    <row r="808" ht="13.5" customHeight="1">
      <c r="F808" s="29"/>
    </row>
    <row r="809" ht="13.5" customHeight="1">
      <c r="F809" s="29"/>
    </row>
    <row r="810" ht="13.5" customHeight="1">
      <c r="F810" s="29"/>
    </row>
    <row r="811" ht="13.5" customHeight="1">
      <c r="F811" s="29"/>
    </row>
    <row r="812" ht="13.5" customHeight="1">
      <c r="F812" s="29"/>
    </row>
    <row r="813" ht="13.5" customHeight="1">
      <c r="F813" s="29"/>
    </row>
    <row r="814" ht="13.5" customHeight="1">
      <c r="F814" s="29"/>
    </row>
    <row r="815" ht="13.5" customHeight="1">
      <c r="F815" s="29"/>
    </row>
    <row r="816" ht="13.5" customHeight="1">
      <c r="F816" s="29"/>
    </row>
    <row r="817" ht="13.5" customHeight="1">
      <c r="F817" s="29"/>
    </row>
    <row r="818" ht="13.5" customHeight="1">
      <c r="F818" s="29"/>
    </row>
    <row r="819" ht="13.5" customHeight="1">
      <c r="F819" s="29"/>
    </row>
    <row r="820" ht="13.5" customHeight="1">
      <c r="F820" s="29"/>
    </row>
    <row r="821" ht="13.5" customHeight="1">
      <c r="F821" s="29"/>
    </row>
    <row r="822" ht="13.5" customHeight="1">
      <c r="F822" s="29"/>
    </row>
    <row r="823" ht="13.5" customHeight="1">
      <c r="F823" s="29"/>
    </row>
    <row r="824" ht="13.5" customHeight="1">
      <c r="F824" s="29"/>
    </row>
    <row r="825" ht="13.5" customHeight="1">
      <c r="F825" s="29"/>
    </row>
    <row r="826" ht="13.5" customHeight="1">
      <c r="F826" s="29"/>
    </row>
    <row r="827" ht="13.5" customHeight="1">
      <c r="F827" s="29"/>
    </row>
    <row r="828" ht="13.5" customHeight="1">
      <c r="F828" s="29"/>
    </row>
    <row r="829" ht="13.5" customHeight="1">
      <c r="F829" s="29"/>
    </row>
    <row r="830" ht="13.5" customHeight="1">
      <c r="F830" s="29"/>
    </row>
    <row r="831" ht="13.5" customHeight="1">
      <c r="F831" s="29"/>
    </row>
    <row r="832" ht="13.5" customHeight="1">
      <c r="F832" s="29"/>
    </row>
    <row r="833" ht="13.5" customHeight="1">
      <c r="F833" s="29"/>
    </row>
    <row r="834" ht="13.5" customHeight="1">
      <c r="F834" s="29"/>
    </row>
    <row r="835" ht="13.5" customHeight="1">
      <c r="F835" s="29"/>
    </row>
    <row r="836" ht="13.5" customHeight="1">
      <c r="F836" s="29"/>
    </row>
    <row r="837" ht="13.5" customHeight="1">
      <c r="F837" s="29"/>
    </row>
    <row r="838" ht="13.5" customHeight="1">
      <c r="F838" s="29"/>
    </row>
    <row r="839" ht="13.5" customHeight="1">
      <c r="F839" s="29"/>
    </row>
    <row r="840" ht="13.5" customHeight="1">
      <c r="F840" s="29"/>
    </row>
    <row r="841" ht="13.5" customHeight="1">
      <c r="F841" s="29"/>
    </row>
    <row r="842" ht="13.5" customHeight="1">
      <c r="F842" s="29"/>
    </row>
    <row r="843" ht="13.5" customHeight="1">
      <c r="F843" s="29"/>
    </row>
    <row r="844" ht="13.5" customHeight="1">
      <c r="F844" s="29"/>
    </row>
    <row r="845" ht="13.5" customHeight="1">
      <c r="F845" s="29"/>
    </row>
    <row r="846" ht="13.5" customHeight="1">
      <c r="F846" s="29"/>
    </row>
    <row r="847" ht="13.5" customHeight="1">
      <c r="F847" s="29"/>
    </row>
    <row r="848" ht="13.5" customHeight="1">
      <c r="F848" s="29"/>
    </row>
    <row r="849" ht="13.5" customHeight="1">
      <c r="F849" s="29"/>
    </row>
    <row r="850" ht="13.5" customHeight="1">
      <c r="F850" s="29"/>
    </row>
    <row r="851" ht="13.5" customHeight="1">
      <c r="F851" s="29"/>
    </row>
    <row r="852" ht="13.5" customHeight="1">
      <c r="F852" s="29"/>
    </row>
    <row r="853" ht="13.5" customHeight="1">
      <c r="F853" s="29"/>
    </row>
    <row r="854" ht="13.5" customHeight="1">
      <c r="F854" s="29"/>
    </row>
    <row r="855" ht="13.5" customHeight="1">
      <c r="F855" s="29"/>
    </row>
    <row r="856" ht="13.5" customHeight="1">
      <c r="F856" s="29"/>
    </row>
    <row r="857" ht="13.5" customHeight="1">
      <c r="F857" s="29"/>
    </row>
    <row r="858" ht="13.5" customHeight="1">
      <c r="F858" s="29"/>
    </row>
    <row r="859" ht="13.5" customHeight="1">
      <c r="F859" s="29"/>
    </row>
    <row r="860" ht="13.5" customHeight="1">
      <c r="F860" s="29"/>
    </row>
    <row r="861" ht="13.5" customHeight="1">
      <c r="F861" s="29"/>
    </row>
    <row r="862" ht="13.5" customHeight="1">
      <c r="F862" s="29"/>
    </row>
    <row r="863" ht="13.5" customHeight="1">
      <c r="F863" s="29"/>
    </row>
    <row r="864" ht="13.5" customHeight="1">
      <c r="F864" s="29"/>
    </row>
    <row r="865" ht="13.5" customHeight="1">
      <c r="F865" s="29"/>
    </row>
    <row r="866" ht="13.5" customHeight="1">
      <c r="F866" s="29"/>
    </row>
    <row r="867" ht="13.5" customHeight="1">
      <c r="F867" s="29"/>
    </row>
    <row r="868" ht="13.5" customHeight="1">
      <c r="F868" s="29"/>
    </row>
    <row r="869" ht="13.5" customHeight="1">
      <c r="F869" s="29"/>
    </row>
    <row r="870" ht="13.5" customHeight="1">
      <c r="F870" s="29"/>
    </row>
    <row r="871" ht="13.5" customHeight="1">
      <c r="F871" s="29"/>
    </row>
    <row r="872" ht="13.5" customHeight="1">
      <c r="F872" s="29"/>
    </row>
    <row r="873" ht="13.5" customHeight="1">
      <c r="F873" s="29"/>
    </row>
    <row r="874" ht="13.5" customHeight="1">
      <c r="F874" s="29"/>
    </row>
    <row r="875" ht="13.5" customHeight="1">
      <c r="F875" s="29"/>
    </row>
    <row r="876" ht="13.5" customHeight="1">
      <c r="F876" s="29"/>
    </row>
    <row r="877" ht="13.5" customHeight="1">
      <c r="F877" s="29"/>
    </row>
    <row r="878" ht="13.5" customHeight="1">
      <c r="F878" s="29"/>
    </row>
    <row r="879" ht="13.5" customHeight="1">
      <c r="F879" s="29"/>
    </row>
    <row r="880" ht="13.5" customHeight="1">
      <c r="F880" s="29"/>
    </row>
    <row r="881" ht="13.5" customHeight="1">
      <c r="F881" s="29"/>
    </row>
    <row r="882" ht="13.5" customHeight="1">
      <c r="F882" s="29"/>
    </row>
    <row r="883" ht="13.5" customHeight="1">
      <c r="F883" s="29"/>
    </row>
    <row r="884" ht="13.5" customHeight="1">
      <c r="F884" s="29"/>
    </row>
    <row r="885" ht="13.5" customHeight="1">
      <c r="F885" s="29"/>
    </row>
    <row r="886" ht="13.5" customHeight="1">
      <c r="F886" s="29"/>
    </row>
    <row r="887" ht="13.5" customHeight="1">
      <c r="F887" s="29"/>
    </row>
    <row r="888" ht="13.5" customHeight="1">
      <c r="F888" s="29"/>
    </row>
    <row r="889" ht="13.5" customHeight="1">
      <c r="F889" s="29"/>
    </row>
    <row r="890" ht="13.5" customHeight="1">
      <c r="F890" s="29"/>
    </row>
    <row r="891" ht="13.5" customHeight="1">
      <c r="F891" s="29"/>
    </row>
    <row r="892" ht="13.5" customHeight="1">
      <c r="F892" s="29"/>
    </row>
    <row r="893" ht="13.5" customHeight="1">
      <c r="F893" s="29"/>
    </row>
    <row r="894" ht="13.5" customHeight="1">
      <c r="F894" s="29"/>
    </row>
    <row r="895" ht="13.5" customHeight="1">
      <c r="F895" s="29"/>
    </row>
    <row r="896" ht="13.5" customHeight="1">
      <c r="F896" s="29"/>
    </row>
    <row r="897" ht="13.5" customHeight="1">
      <c r="F897" s="29"/>
    </row>
    <row r="898" ht="13.5" customHeight="1">
      <c r="F898" s="29"/>
    </row>
    <row r="899" ht="13.5" customHeight="1">
      <c r="F899" s="29"/>
    </row>
    <row r="900" ht="13.5" customHeight="1">
      <c r="F900" s="29"/>
    </row>
    <row r="901" ht="13.5" customHeight="1">
      <c r="F901" s="29"/>
    </row>
    <row r="902" ht="13.5" customHeight="1">
      <c r="F902" s="29"/>
    </row>
    <row r="903" ht="13.5" customHeight="1">
      <c r="F903" s="29"/>
    </row>
    <row r="904" ht="13.5" customHeight="1">
      <c r="F904" s="29"/>
    </row>
    <row r="905" ht="13.5" customHeight="1">
      <c r="F905" s="29"/>
    </row>
    <row r="906" ht="13.5" customHeight="1">
      <c r="F906" s="29"/>
    </row>
    <row r="907" ht="13.5" customHeight="1">
      <c r="F907" s="29"/>
    </row>
    <row r="908" ht="13.5" customHeight="1">
      <c r="F908" s="29"/>
    </row>
    <row r="909" ht="13.5" customHeight="1">
      <c r="F909" s="29"/>
    </row>
    <row r="910" ht="13.5" customHeight="1">
      <c r="F910" s="29"/>
    </row>
    <row r="911" ht="13.5" customHeight="1">
      <c r="F911" s="29"/>
    </row>
    <row r="912" ht="13.5" customHeight="1">
      <c r="F912" s="29"/>
    </row>
    <row r="913" ht="13.5" customHeight="1">
      <c r="F913" s="29"/>
    </row>
    <row r="914" ht="13.5" customHeight="1">
      <c r="F914" s="29"/>
    </row>
    <row r="915" ht="13.5" customHeight="1">
      <c r="F915" s="29"/>
    </row>
    <row r="916" ht="13.5" customHeight="1">
      <c r="F916" s="29"/>
    </row>
    <row r="917" ht="13.5" customHeight="1">
      <c r="F917" s="29"/>
    </row>
    <row r="918" ht="13.5" customHeight="1">
      <c r="F918" s="29"/>
    </row>
    <row r="919" ht="13.5" customHeight="1">
      <c r="F919" s="29"/>
    </row>
    <row r="920" ht="13.5" customHeight="1">
      <c r="F920" s="29"/>
    </row>
    <row r="921" ht="13.5" customHeight="1">
      <c r="F921" s="29"/>
    </row>
    <row r="922" ht="13.5" customHeight="1">
      <c r="F922" s="29"/>
    </row>
    <row r="923" ht="13.5" customHeight="1">
      <c r="F923" s="29"/>
    </row>
    <row r="924" ht="13.5" customHeight="1">
      <c r="F924" s="29"/>
    </row>
    <row r="925" ht="13.5" customHeight="1">
      <c r="F925" s="29"/>
    </row>
    <row r="926" ht="13.5" customHeight="1">
      <c r="F926" s="29"/>
    </row>
    <row r="927" ht="13.5" customHeight="1">
      <c r="F927" s="29"/>
    </row>
    <row r="928" ht="13.5" customHeight="1">
      <c r="F928" s="29"/>
    </row>
    <row r="929" ht="13.5" customHeight="1">
      <c r="F929" s="29"/>
    </row>
    <row r="930" ht="13.5" customHeight="1">
      <c r="F930" s="29"/>
    </row>
    <row r="931" ht="13.5" customHeight="1">
      <c r="F931" s="29"/>
    </row>
    <row r="932" ht="13.5" customHeight="1">
      <c r="F932" s="29"/>
    </row>
    <row r="933" ht="13.5" customHeight="1">
      <c r="F933" s="29"/>
    </row>
    <row r="934" ht="13.5" customHeight="1">
      <c r="F934" s="29"/>
    </row>
    <row r="935" ht="13.5" customHeight="1">
      <c r="F935" s="29"/>
    </row>
    <row r="936" ht="13.5" customHeight="1">
      <c r="F936" s="29"/>
    </row>
    <row r="937" ht="13.5" customHeight="1">
      <c r="F937" s="29"/>
    </row>
    <row r="938" ht="13.5" customHeight="1">
      <c r="F938" s="29"/>
    </row>
    <row r="939" ht="13.5" customHeight="1">
      <c r="F939" s="29"/>
    </row>
    <row r="940" ht="13.5" customHeight="1">
      <c r="F940" s="29"/>
    </row>
    <row r="941" ht="13.5" customHeight="1">
      <c r="F941" s="29"/>
    </row>
    <row r="942" ht="13.5" customHeight="1">
      <c r="F942" s="29"/>
    </row>
    <row r="943" ht="13.5" customHeight="1">
      <c r="F943" s="29"/>
    </row>
    <row r="944" ht="13.5" customHeight="1">
      <c r="F944" s="29"/>
    </row>
    <row r="945" ht="13.5" customHeight="1">
      <c r="F945" s="29"/>
    </row>
    <row r="946" ht="13.5" customHeight="1">
      <c r="F946" s="29"/>
    </row>
    <row r="947" ht="13.5" customHeight="1">
      <c r="F947" s="29"/>
    </row>
    <row r="948" ht="13.5" customHeight="1">
      <c r="F948" s="29"/>
    </row>
    <row r="949" ht="13.5" customHeight="1">
      <c r="F949" s="29"/>
    </row>
    <row r="950" ht="13.5" customHeight="1">
      <c r="F950" s="29"/>
    </row>
    <row r="951" ht="13.5" customHeight="1">
      <c r="F951" s="29"/>
    </row>
    <row r="952" ht="13.5" customHeight="1">
      <c r="F952" s="29"/>
    </row>
    <row r="953" ht="13.5" customHeight="1">
      <c r="F953" s="29"/>
    </row>
    <row r="954" ht="13.5" customHeight="1">
      <c r="F954" s="29"/>
    </row>
    <row r="955" ht="13.5" customHeight="1">
      <c r="F955" s="29"/>
    </row>
    <row r="956" ht="13.5" customHeight="1">
      <c r="F956" s="29"/>
    </row>
    <row r="957" ht="13.5" customHeight="1">
      <c r="F957" s="29"/>
    </row>
    <row r="958" ht="13.5" customHeight="1">
      <c r="F958" s="29"/>
    </row>
    <row r="959" ht="13.5" customHeight="1">
      <c r="F959" s="29"/>
    </row>
    <row r="960" ht="13.5" customHeight="1">
      <c r="F960" s="29"/>
    </row>
    <row r="961" ht="13.5" customHeight="1">
      <c r="F961" s="29"/>
    </row>
    <row r="962" ht="13.5" customHeight="1">
      <c r="F962" s="29"/>
    </row>
    <row r="963" ht="13.5" customHeight="1">
      <c r="F963" s="29"/>
    </row>
    <row r="964" ht="13.5" customHeight="1">
      <c r="F964" s="29"/>
    </row>
    <row r="965" ht="13.5" customHeight="1">
      <c r="F965" s="29"/>
    </row>
    <row r="966" ht="13.5" customHeight="1">
      <c r="F966" s="29"/>
    </row>
    <row r="967" ht="13.5" customHeight="1">
      <c r="F967" s="29"/>
    </row>
    <row r="968" ht="13.5" customHeight="1">
      <c r="F968" s="29"/>
    </row>
    <row r="969" ht="13.5" customHeight="1">
      <c r="F969" s="29"/>
    </row>
    <row r="970" ht="13.5" customHeight="1">
      <c r="F970" s="29"/>
    </row>
    <row r="971" ht="13.5" customHeight="1">
      <c r="F971" s="29"/>
    </row>
    <row r="972" ht="13.5" customHeight="1">
      <c r="F972" s="29"/>
    </row>
    <row r="973" ht="13.5" customHeight="1">
      <c r="F973" s="29"/>
    </row>
    <row r="974" ht="13.5" customHeight="1">
      <c r="F974" s="29"/>
    </row>
    <row r="975" ht="13.5" customHeight="1">
      <c r="F975" s="29"/>
    </row>
    <row r="976" ht="13.5" customHeight="1">
      <c r="F976" s="29"/>
    </row>
    <row r="977" ht="13.5" customHeight="1">
      <c r="F977" s="29"/>
    </row>
    <row r="978" ht="13.5" customHeight="1">
      <c r="F978" s="29"/>
    </row>
    <row r="979" ht="13.5" customHeight="1">
      <c r="F979" s="29"/>
    </row>
    <row r="980" ht="13.5" customHeight="1">
      <c r="F980" s="29"/>
    </row>
    <row r="981" ht="13.5" customHeight="1">
      <c r="F981" s="29"/>
    </row>
    <row r="982" ht="13.5" customHeight="1">
      <c r="F982" s="29"/>
    </row>
    <row r="983" ht="13.5" customHeight="1">
      <c r="F983" s="29"/>
    </row>
    <row r="984" ht="13.5" customHeight="1">
      <c r="F984" s="29"/>
    </row>
    <row r="985" ht="13.5" customHeight="1">
      <c r="F985" s="29"/>
    </row>
    <row r="986" ht="13.5" customHeight="1">
      <c r="F986" s="29"/>
    </row>
    <row r="987" ht="13.5" customHeight="1">
      <c r="F987" s="29"/>
    </row>
    <row r="988" ht="13.5" customHeight="1">
      <c r="F988" s="29"/>
    </row>
    <row r="989" ht="13.5" customHeight="1">
      <c r="F989" s="29"/>
    </row>
    <row r="990" ht="13.5" customHeight="1">
      <c r="F990" s="29"/>
    </row>
    <row r="991" ht="13.5" customHeight="1">
      <c r="F991" s="29"/>
    </row>
    <row r="992" ht="13.5" customHeight="1">
      <c r="F992" s="29"/>
    </row>
    <row r="993" ht="13.5" customHeight="1">
      <c r="F993" s="29"/>
    </row>
    <row r="994" ht="13.5" customHeight="1">
      <c r="F994" s="29"/>
    </row>
    <row r="995" ht="13.5" customHeight="1">
      <c r="F995" s="29"/>
    </row>
    <row r="996" ht="13.5" customHeight="1">
      <c r="F996" s="29"/>
    </row>
    <row r="997" ht="13.5" customHeight="1">
      <c r="F997" s="29"/>
    </row>
    <row r="998" ht="13.5" customHeight="1">
      <c r="F998" s="29"/>
    </row>
    <row r="999" ht="13.5" customHeight="1">
      <c r="F999" s="29"/>
    </row>
    <row r="1000" ht="13.5" customHeight="1">
      <c r="F1000" s="29"/>
    </row>
  </sheetData>
  <mergeCells count="37">
    <mergeCell ref="A18:B18"/>
    <mergeCell ref="A24:B24"/>
    <mergeCell ref="G2:K2"/>
    <mergeCell ref="A10:E10"/>
    <mergeCell ref="A11:E11"/>
    <mergeCell ref="A12:E12"/>
    <mergeCell ref="A13:E13"/>
    <mergeCell ref="A14:E14"/>
    <mergeCell ref="G19:K19"/>
    <mergeCell ref="G34:K34"/>
    <mergeCell ref="G36:H36"/>
    <mergeCell ref="G37:H37"/>
    <mergeCell ref="L37:AH37"/>
    <mergeCell ref="G38:H38"/>
    <mergeCell ref="I38:K38"/>
    <mergeCell ref="Q38:AH38"/>
    <mergeCell ref="AB40:AH40"/>
    <mergeCell ref="X41:AH41"/>
    <mergeCell ref="G39:H39"/>
    <mergeCell ref="I39:K39"/>
    <mergeCell ref="O39:AH39"/>
    <mergeCell ref="G40:H40"/>
    <mergeCell ref="I40:P40"/>
    <mergeCell ref="G41:H41"/>
    <mergeCell ref="I41:P41"/>
    <mergeCell ref="G44:H44"/>
    <mergeCell ref="G47:O47"/>
    <mergeCell ref="G62:H62"/>
    <mergeCell ref="G63:H63"/>
    <mergeCell ref="G64:H64"/>
    <mergeCell ref="G42:H42"/>
    <mergeCell ref="I42:N42"/>
    <mergeCell ref="S42:AH42"/>
    <mergeCell ref="G43:H43"/>
    <mergeCell ref="I43:W43"/>
    <mergeCell ref="AG43:AH43"/>
    <mergeCell ref="I44:AF44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63"/>
    <col customWidth="1" min="2" max="2" width="32.63"/>
    <col customWidth="1" min="3" max="3" width="29.88"/>
    <col customWidth="1" min="4" max="4" width="35.38"/>
    <col customWidth="1" min="5" max="5" width="35.63"/>
    <col customWidth="1" min="6" max="6" width="26.63"/>
    <col customWidth="1" min="7" max="7" width="3.13"/>
    <col customWidth="1" min="8" max="39" width="5.75"/>
  </cols>
  <sheetData>
    <row r="1" ht="13.5" customHeight="1">
      <c r="A1" s="28" t="s">
        <v>20</v>
      </c>
      <c r="B1" s="28" t="s">
        <v>69</v>
      </c>
      <c r="C1" s="28" t="s">
        <v>22</v>
      </c>
      <c r="D1" s="28" t="s">
        <v>70</v>
      </c>
      <c r="E1" s="28" t="s">
        <v>71</v>
      </c>
      <c r="F1" s="28" t="s">
        <v>72</v>
      </c>
      <c r="G1" s="29"/>
    </row>
    <row r="2" ht="13.5" customHeight="1">
      <c r="A2" s="4" t="s">
        <v>25</v>
      </c>
      <c r="B2" s="4">
        <v>2.0</v>
      </c>
      <c r="C2" s="4" t="s">
        <v>26</v>
      </c>
      <c r="D2" s="4">
        <v>0.0</v>
      </c>
      <c r="E2" s="4">
        <v>10.0</v>
      </c>
      <c r="F2" s="4" t="s">
        <v>26</v>
      </c>
      <c r="G2" s="29"/>
      <c r="H2" s="30" t="s">
        <v>27</v>
      </c>
    </row>
    <row r="3" ht="13.5" customHeight="1">
      <c r="A3" s="4" t="s">
        <v>9</v>
      </c>
      <c r="B3" s="4">
        <v>3.0</v>
      </c>
      <c r="C3" s="4" t="s">
        <v>25</v>
      </c>
      <c r="D3" s="4">
        <v>1.0</v>
      </c>
      <c r="E3" s="4">
        <v>12.0</v>
      </c>
      <c r="F3" s="4">
        <v>3.0</v>
      </c>
      <c r="G3" s="29"/>
    </row>
    <row r="4" ht="13.5" customHeight="1">
      <c r="A4" s="4" t="s">
        <v>10</v>
      </c>
      <c r="B4" s="4">
        <v>3.0</v>
      </c>
      <c r="C4" s="4" t="s">
        <v>9</v>
      </c>
      <c r="D4" s="4">
        <v>1.0</v>
      </c>
      <c r="E4" s="4">
        <v>10.0</v>
      </c>
      <c r="F4" s="4">
        <v>3.0</v>
      </c>
      <c r="G4" s="29"/>
    </row>
    <row r="5" ht="13.5" customHeight="1">
      <c r="A5" s="4" t="s">
        <v>28</v>
      </c>
      <c r="B5" s="4">
        <v>3.0</v>
      </c>
      <c r="C5" s="4" t="s">
        <v>25</v>
      </c>
      <c r="D5" s="4">
        <v>1.0</v>
      </c>
      <c r="E5" s="4">
        <v>11.0</v>
      </c>
      <c r="F5" s="4">
        <v>3.0</v>
      </c>
      <c r="G5" s="29"/>
    </row>
    <row r="6" ht="13.5" customHeight="1">
      <c r="A6" s="4" t="s">
        <v>29</v>
      </c>
      <c r="B6" s="4">
        <v>12.0</v>
      </c>
      <c r="C6" s="4" t="s">
        <v>25</v>
      </c>
      <c r="D6" s="4">
        <v>3.0</v>
      </c>
      <c r="E6" s="4">
        <v>70.0</v>
      </c>
      <c r="F6" s="4">
        <v>6.0</v>
      </c>
      <c r="G6" s="29"/>
    </row>
    <row r="7" ht="13.5" customHeight="1">
      <c r="A7" s="4" t="s">
        <v>30</v>
      </c>
      <c r="B7" s="4">
        <v>2.0</v>
      </c>
      <c r="C7" s="4" t="s">
        <v>28</v>
      </c>
      <c r="D7" s="4">
        <v>0.0</v>
      </c>
      <c r="E7" s="4">
        <v>20.0</v>
      </c>
      <c r="F7" s="4" t="s">
        <v>26</v>
      </c>
      <c r="G7" s="29"/>
    </row>
    <row r="8" ht="13.5" customHeight="1">
      <c r="A8" s="4" t="s">
        <v>31</v>
      </c>
      <c r="B8" s="4">
        <v>5.0</v>
      </c>
      <c r="C8" s="4" t="s">
        <v>30</v>
      </c>
      <c r="D8" s="4">
        <v>2.0</v>
      </c>
      <c r="E8" s="4">
        <v>50.0</v>
      </c>
      <c r="F8" s="4">
        <v>11.0</v>
      </c>
      <c r="G8" s="29"/>
    </row>
    <row r="9" ht="13.5" customHeight="1">
      <c r="A9" s="4" t="s">
        <v>47</v>
      </c>
      <c r="B9" s="4">
        <v>4.0</v>
      </c>
      <c r="C9" s="4" t="s">
        <v>73</v>
      </c>
      <c r="D9" s="4">
        <v>2.0</v>
      </c>
      <c r="E9" s="4">
        <v>30.0</v>
      </c>
      <c r="F9" s="4">
        <v>8.0</v>
      </c>
      <c r="G9" s="29"/>
    </row>
    <row r="10" ht="13.5" customHeight="1">
      <c r="A10" s="4" t="s">
        <v>74</v>
      </c>
      <c r="B10" s="4">
        <v>10.0</v>
      </c>
      <c r="C10" s="4" t="s">
        <v>75</v>
      </c>
      <c r="D10" s="4">
        <v>3.0</v>
      </c>
      <c r="E10" s="4">
        <v>150.0</v>
      </c>
      <c r="F10" s="4">
        <v>15.0</v>
      </c>
      <c r="G10" s="29"/>
    </row>
    <row r="11" ht="13.5" customHeight="1">
      <c r="A11" s="4" t="s">
        <v>76</v>
      </c>
      <c r="B11" s="4">
        <v>7.0</v>
      </c>
      <c r="C11" s="4" t="s">
        <v>25</v>
      </c>
      <c r="D11" s="4">
        <v>3.0</v>
      </c>
      <c r="E11" s="4">
        <v>100.0</v>
      </c>
      <c r="F11" s="4">
        <v>16.0</v>
      </c>
      <c r="G11" s="29"/>
    </row>
    <row r="12" ht="13.5" customHeight="1">
      <c r="A12" s="4" t="s">
        <v>77</v>
      </c>
      <c r="B12" s="4">
        <v>9.0</v>
      </c>
      <c r="C12" s="4" t="s">
        <v>76</v>
      </c>
      <c r="D12" s="4">
        <v>3.0</v>
      </c>
      <c r="E12" s="4">
        <v>95.0</v>
      </c>
      <c r="F12" s="4">
        <v>12.0</v>
      </c>
      <c r="G12" s="29"/>
    </row>
    <row r="13" ht="13.5" customHeight="1">
      <c r="A13" s="4" t="s">
        <v>78</v>
      </c>
      <c r="B13" s="4">
        <v>3.0</v>
      </c>
      <c r="C13" s="4" t="s">
        <v>77</v>
      </c>
      <c r="D13" s="4">
        <v>1.0</v>
      </c>
      <c r="E13" s="4">
        <v>12.0</v>
      </c>
      <c r="F13" s="4">
        <v>5.0</v>
      </c>
      <c r="G13" s="29"/>
    </row>
    <row r="14" ht="13.5" customHeight="1">
      <c r="A14" s="4" t="s">
        <v>79</v>
      </c>
      <c r="B14" s="4">
        <v>5.0</v>
      </c>
      <c r="C14" s="4" t="s">
        <v>78</v>
      </c>
      <c r="D14" s="4">
        <v>2.0</v>
      </c>
      <c r="E14" s="4">
        <v>34.0</v>
      </c>
      <c r="F14" s="4">
        <v>7.0</v>
      </c>
      <c r="G14" s="29"/>
    </row>
    <row r="15" ht="13.5" customHeight="1">
      <c r="A15" s="92" t="s">
        <v>34</v>
      </c>
      <c r="B15" s="33"/>
      <c r="C15" s="33"/>
      <c r="D15" s="33"/>
      <c r="E15" s="33"/>
      <c r="F15" s="33"/>
      <c r="G15" s="29"/>
    </row>
    <row r="16" ht="13.5" customHeight="1">
      <c r="A16" s="93" t="s">
        <v>35</v>
      </c>
      <c r="G16" s="29"/>
    </row>
    <row r="17" ht="13.5" customHeight="1">
      <c r="A17" s="93" t="s">
        <v>80</v>
      </c>
      <c r="G17" s="29"/>
    </row>
    <row r="18" ht="13.5" customHeight="1">
      <c r="A18" s="93" t="s">
        <v>81</v>
      </c>
      <c r="G18" s="29"/>
    </row>
    <row r="19" ht="13.5" customHeight="1">
      <c r="A19" s="93" t="s">
        <v>82</v>
      </c>
      <c r="G19" s="29"/>
    </row>
    <row r="20" ht="13.5" customHeight="1">
      <c r="A20" s="29"/>
      <c r="B20" s="29"/>
      <c r="C20" s="29"/>
      <c r="D20" s="29"/>
      <c r="E20" s="29"/>
      <c r="F20" s="29"/>
      <c r="G20" s="29"/>
    </row>
    <row r="21" ht="13.5" customHeight="1">
      <c r="A21" s="35" t="s">
        <v>83</v>
      </c>
      <c r="G21" s="29"/>
    </row>
    <row r="22" ht="13.5" customHeight="1">
      <c r="A22" s="35" t="s">
        <v>84</v>
      </c>
      <c r="G22" s="29"/>
    </row>
    <row r="23" ht="13.5" customHeight="1">
      <c r="A23" s="36" t="s">
        <v>41</v>
      </c>
      <c r="G23" s="29"/>
      <c r="H23" s="30" t="s">
        <v>34</v>
      </c>
    </row>
    <row r="24" ht="13.5" customHeight="1">
      <c r="A24" s="4" t="s">
        <v>42</v>
      </c>
      <c r="B24" s="4" t="s">
        <v>43</v>
      </c>
      <c r="C24" s="4" t="s">
        <v>44</v>
      </c>
      <c r="D24" s="4" t="s">
        <v>12</v>
      </c>
      <c r="G24" s="29"/>
    </row>
    <row r="25" ht="13.5" customHeight="1">
      <c r="A25" s="4">
        <v>1.0</v>
      </c>
      <c r="B25" s="4" t="s">
        <v>74</v>
      </c>
      <c r="C25" s="4">
        <v>2.0</v>
      </c>
      <c r="D25" s="4">
        <f>C25*F10</f>
        <v>30</v>
      </c>
      <c r="G25" s="29"/>
      <c r="Q25" s="37">
        <f>MAX(O30)</f>
        <v>2</v>
      </c>
      <c r="R25" s="38" t="s">
        <v>9</v>
      </c>
      <c r="S25" s="37">
        <f>Q25+R26</f>
        <v>5</v>
      </c>
      <c r="U25" s="37">
        <f>MAX(S25)</f>
        <v>5</v>
      </c>
      <c r="V25" s="38" t="s">
        <v>10</v>
      </c>
      <c r="W25" s="37">
        <f>U25+V26</f>
        <v>8</v>
      </c>
    </row>
    <row r="26" ht="13.5" customHeight="1">
      <c r="A26" s="4">
        <v>2.0</v>
      </c>
      <c r="B26" s="4" t="s">
        <v>85</v>
      </c>
      <c r="C26" s="4">
        <v>2.0</v>
      </c>
      <c r="D26" s="4">
        <f>C26*(F6+F12)</f>
        <v>36</v>
      </c>
      <c r="G26" s="29"/>
      <c r="Q26" s="39">
        <f>S26-R26</f>
        <v>8</v>
      </c>
      <c r="R26" s="38">
        <v>3.0</v>
      </c>
      <c r="S26" s="39">
        <f>MIN(U26)</f>
        <v>11</v>
      </c>
      <c r="U26" s="39">
        <f>W26-V26</f>
        <v>11</v>
      </c>
      <c r="V26" s="38">
        <v>3.0</v>
      </c>
      <c r="W26" s="39">
        <f>MIN(Y29)</f>
        <v>14</v>
      </c>
    </row>
    <row r="27" ht="13.5" customHeight="1">
      <c r="A27" s="4">
        <v>3.0</v>
      </c>
      <c r="B27" s="4" t="s">
        <v>86</v>
      </c>
      <c r="C27" s="4">
        <v>1.0</v>
      </c>
      <c r="D27" s="4">
        <f>C27*(F10+F13)</f>
        <v>20</v>
      </c>
      <c r="G27" s="29"/>
    </row>
    <row r="28" ht="13.5" customHeight="1">
      <c r="A28" s="40" t="s">
        <v>46</v>
      </c>
      <c r="B28" s="41"/>
      <c r="C28" s="14">
        <f t="shared" ref="C28:D28" si="1">SUM(C25:C27)</f>
        <v>5</v>
      </c>
      <c r="D28" s="14">
        <f t="shared" si="1"/>
        <v>86</v>
      </c>
      <c r="G28" s="29"/>
      <c r="Q28" s="37">
        <f>MAX(O30)</f>
        <v>2</v>
      </c>
      <c r="R28" s="38" t="s">
        <v>29</v>
      </c>
      <c r="S28" s="37">
        <f>Q28+R29</f>
        <v>14</v>
      </c>
      <c r="Y28" s="37">
        <f>MAX(W25,S28,AA32)</f>
        <v>14</v>
      </c>
      <c r="Z28" s="38" t="s">
        <v>47</v>
      </c>
      <c r="AA28" s="37">
        <f>Y28+Z29</f>
        <v>18</v>
      </c>
    </row>
    <row r="29" ht="13.5" customHeight="1">
      <c r="G29" s="29"/>
      <c r="Q29" s="39">
        <f>S29-R29</f>
        <v>2</v>
      </c>
      <c r="R29" s="38">
        <v>12.0</v>
      </c>
      <c r="S29" s="39">
        <f>MIN(Y29)</f>
        <v>14</v>
      </c>
      <c r="Y29" s="39">
        <f>AA29-Z29</f>
        <v>14</v>
      </c>
      <c r="Z29" s="38">
        <v>4.0</v>
      </c>
      <c r="AA29" s="39">
        <f>MIN(AC33)</f>
        <v>18</v>
      </c>
    </row>
    <row r="30" ht="13.5" customHeight="1">
      <c r="G30" s="29"/>
      <c r="I30" s="37">
        <v>0.0</v>
      </c>
      <c r="J30" s="38" t="s">
        <v>48</v>
      </c>
      <c r="K30" s="37">
        <f>I30+J31</f>
        <v>0</v>
      </c>
      <c r="M30" s="37">
        <f>MAX(K30)</f>
        <v>0</v>
      </c>
      <c r="N30" s="38" t="s">
        <v>25</v>
      </c>
      <c r="O30" s="37">
        <f>M30+N31</f>
        <v>2</v>
      </c>
    </row>
    <row r="31" ht="13.5" customHeight="1">
      <c r="A31" s="94" t="s">
        <v>56</v>
      </c>
      <c r="C31" s="11" t="s">
        <v>87</v>
      </c>
      <c r="G31" s="29"/>
      <c r="I31" s="39">
        <f>K31-J31</f>
        <v>0</v>
      </c>
      <c r="J31" s="38">
        <v>0.0</v>
      </c>
      <c r="K31" s="39">
        <f>MIN(M31)</f>
        <v>0</v>
      </c>
      <c r="M31" s="39">
        <f>O31-N31</f>
        <v>0</v>
      </c>
      <c r="N31" s="38">
        <v>2.0</v>
      </c>
      <c r="O31" s="39">
        <f>MIN(Q26,Q29,Q33,Q36)</f>
        <v>2</v>
      </c>
      <c r="AK31" s="37">
        <f>MAX(AE32,AI35)</f>
        <v>28</v>
      </c>
      <c r="AL31" s="38" t="s">
        <v>49</v>
      </c>
      <c r="AM31" s="37">
        <f>AK31+AL32</f>
        <v>28</v>
      </c>
    </row>
    <row r="32" ht="13.5" customHeight="1">
      <c r="G32" s="29"/>
      <c r="Q32" s="37">
        <f>MAX(O30)</f>
        <v>2</v>
      </c>
      <c r="R32" s="38" t="s">
        <v>28</v>
      </c>
      <c r="S32" s="37">
        <f>Q32+R33</f>
        <v>5</v>
      </c>
      <c r="U32" s="37">
        <f>MAX(S32)</f>
        <v>5</v>
      </c>
      <c r="V32" s="38" t="s">
        <v>30</v>
      </c>
      <c r="W32" s="37">
        <f>U32+V33</f>
        <v>7</v>
      </c>
      <c r="Y32" s="37">
        <f>MAX(W32)</f>
        <v>7</v>
      </c>
      <c r="Z32" s="38" t="s">
        <v>31</v>
      </c>
      <c r="AA32" s="37">
        <f>Y32+Z33</f>
        <v>12</v>
      </c>
      <c r="AC32" s="37">
        <f>MAX(AA28,AA35)</f>
        <v>18</v>
      </c>
      <c r="AD32" s="38" t="s">
        <v>74</v>
      </c>
      <c r="AE32" s="37">
        <f>AC32+AD33</f>
        <v>28</v>
      </c>
      <c r="AK32" s="39">
        <f>AM32-AL32</f>
        <v>28</v>
      </c>
      <c r="AL32" s="38">
        <v>0.0</v>
      </c>
      <c r="AM32" s="39">
        <f>AM31</f>
        <v>28</v>
      </c>
    </row>
    <row r="33" ht="13.5" customHeight="1">
      <c r="A33" s="43" t="s">
        <v>88</v>
      </c>
      <c r="B33" s="43" t="s">
        <v>85</v>
      </c>
      <c r="C33" s="43" t="s">
        <v>89</v>
      </c>
      <c r="D33" s="43" t="s">
        <v>90</v>
      </c>
      <c r="E33" s="56" t="s">
        <v>74</v>
      </c>
      <c r="G33" s="29"/>
      <c r="Q33" s="39">
        <f>S33-R33</f>
        <v>4</v>
      </c>
      <c r="R33" s="38">
        <v>3.0</v>
      </c>
      <c r="S33" s="39">
        <f>MIN(U33)</f>
        <v>7</v>
      </c>
      <c r="U33" s="39">
        <f>W33-V33</f>
        <v>7</v>
      </c>
      <c r="V33" s="38">
        <v>2.0</v>
      </c>
      <c r="W33" s="39">
        <f>MIN(Y33)</f>
        <v>9</v>
      </c>
      <c r="Y33" s="39">
        <f>AA33-Z33</f>
        <v>9</v>
      </c>
      <c r="Z33" s="38">
        <v>5.0</v>
      </c>
      <c r="AA33" s="39">
        <f>MIN(Y29)</f>
        <v>14</v>
      </c>
      <c r="AC33" s="39">
        <f>AE33-AD33</f>
        <v>18</v>
      </c>
      <c r="AD33" s="38">
        <v>10.0</v>
      </c>
      <c r="AE33" s="39">
        <f>MIN(AK32)</f>
        <v>28</v>
      </c>
    </row>
    <row r="34" ht="13.5" customHeight="1">
      <c r="A34" s="50">
        <f>F6+F11</f>
        <v>22</v>
      </c>
      <c r="B34" s="50">
        <f>F6+F12</f>
        <v>18</v>
      </c>
      <c r="C34" s="50">
        <f>F9+F11</f>
        <v>24</v>
      </c>
      <c r="D34" s="50">
        <f>F9+F12</f>
        <v>20</v>
      </c>
      <c r="E34" s="62">
        <f>F10</f>
        <v>15</v>
      </c>
      <c r="G34" s="29"/>
    </row>
    <row r="35" ht="13.5" customHeight="1">
      <c r="E35" s="11" t="s">
        <v>54</v>
      </c>
      <c r="G35" s="29"/>
      <c r="Q35" s="37">
        <f>MAX(O30)</f>
        <v>2</v>
      </c>
      <c r="R35" s="38" t="s">
        <v>76</v>
      </c>
      <c r="S35" s="37">
        <f>Q35+R36</f>
        <v>9</v>
      </c>
      <c r="Y35" s="37">
        <f>MAX(S35)</f>
        <v>9</v>
      </c>
      <c r="Z35" s="38" t="s">
        <v>77</v>
      </c>
      <c r="AA35" s="37">
        <f>Y35+Z36</f>
        <v>18</v>
      </c>
      <c r="AC35" s="37">
        <f>MAX(AA35)</f>
        <v>18</v>
      </c>
      <c r="AD35" s="38" t="s">
        <v>78</v>
      </c>
      <c r="AE35" s="37">
        <f>AC35+AD36</f>
        <v>21</v>
      </c>
      <c r="AG35" s="37">
        <f>MAX(AE35)</f>
        <v>21</v>
      </c>
      <c r="AH35" s="38" t="s">
        <v>79</v>
      </c>
      <c r="AI35" s="37">
        <f>AG35+AH36</f>
        <v>26</v>
      </c>
    </row>
    <row r="36" ht="13.5" customHeight="1">
      <c r="G36" s="29"/>
      <c r="Q36" s="39">
        <f>S36-R36</f>
        <v>2</v>
      </c>
      <c r="R36" s="38">
        <v>7.0</v>
      </c>
      <c r="S36" s="39">
        <f>MIN(Y36)</f>
        <v>9</v>
      </c>
      <c r="Y36" s="39">
        <f>AA36-Z36</f>
        <v>9</v>
      </c>
      <c r="Z36" s="38">
        <v>9.0</v>
      </c>
      <c r="AA36" s="39">
        <f>MIN(AC33,AC36)</f>
        <v>18</v>
      </c>
      <c r="AC36" s="39">
        <f>AE36-AD36</f>
        <v>20</v>
      </c>
      <c r="AD36" s="38">
        <v>3.0</v>
      </c>
      <c r="AE36" s="39">
        <f>MIN(AG36)</f>
        <v>23</v>
      </c>
      <c r="AG36" s="39">
        <f>AI36-AH36</f>
        <v>23</v>
      </c>
      <c r="AH36" s="38">
        <v>5.0</v>
      </c>
      <c r="AI36" s="39">
        <f>MIN(AK32)</f>
        <v>28</v>
      </c>
    </row>
    <row r="37" ht="13.5" customHeight="1">
      <c r="A37" s="94" t="s">
        <v>91</v>
      </c>
      <c r="C37" s="11" t="s">
        <v>92</v>
      </c>
      <c r="D37" s="11" t="s">
        <v>93</v>
      </c>
      <c r="G37" s="29"/>
    </row>
    <row r="38" ht="13.5" customHeight="1">
      <c r="G38" s="29"/>
    </row>
    <row r="39" ht="13.5" customHeight="1">
      <c r="A39" s="42" t="s">
        <v>88</v>
      </c>
      <c r="B39" s="44" t="s">
        <v>85</v>
      </c>
      <c r="C39" s="43" t="s">
        <v>89</v>
      </c>
      <c r="D39" s="43" t="s">
        <v>90</v>
      </c>
      <c r="E39" s="43" t="s">
        <v>86</v>
      </c>
      <c r="F39" s="53" t="s">
        <v>94</v>
      </c>
      <c r="G39" s="29"/>
      <c r="H39" s="30" t="s">
        <v>35</v>
      </c>
    </row>
    <row r="40" ht="13.5" customHeight="1">
      <c r="A40" s="49">
        <f>F$6+$F$11</f>
        <v>22</v>
      </c>
      <c r="B40" s="51">
        <f>$F$6+$F$12</f>
        <v>18</v>
      </c>
      <c r="C40" s="50">
        <f>$F$9+$F$11</f>
        <v>24</v>
      </c>
      <c r="D40" s="50">
        <f>$F$9+$F$12</f>
        <v>20</v>
      </c>
      <c r="E40" s="50">
        <f>$F$10+$F$13</f>
        <v>20</v>
      </c>
      <c r="F40" s="95">
        <f>$F$10+$F$14</f>
        <v>22</v>
      </c>
      <c r="G40" s="29"/>
    </row>
    <row r="41" ht="13.5" customHeight="1">
      <c r="B41" s="11" t="s">
        <v>54</v>
      </c>
      <c r="G41" s="29"/>
      <c r="H41" s="40" t="s">
        <v>53</v>
      </c>
      <c r="I41" s="41"/>
      <c r="J41" s="14">
        <v>1.0</v>
      </c>
      <c r="K41" s="14">
        <v>2.0</v>
      </c>
      <c r="L41" s="14">
        <v>3.0</v>
      </c>
      <c r="M41" s="14">
        <v>4.0</v>
      </c>
      <c r="N41" s="14">
        <v>5.0</v>
      </c>
      <c r="O41" s="14">
        <v>6.0</v>
      </c>
      <c r="P41" s="14">
        <v>7.0</v>
      </c>
      <c r="Q41" s="14">
        <v>8.0</v>
      </c>
      <c r="R41" s="14">
        <v>9.0</v>
      </c>
      <c r="S41" s="14">
        <v>10.0</v>
      </c>
      <c r="T41" s="14">
        <v>11.0</v>
      </c>
      <c r="U41" s="14">
        <v>12.0</v>
      </c>
      <c r="V41" s="14">
        <v>13.0</v>
      </c>
      <c r="W41" s="14">
        <v>14.0</v>
      </c>
      <c r="X41" s="14">
        <v>15.0</v>
      </c>
      <c r="Y41" s="14">
        <v>16.0</v>
      </c>
      <c r="Z41" s="14">
        <v>17.0</v>
      </c>
      <c r="AA41" s="14">
        <v>18.0</v>
      </c>
      <c r="AB41" s="14">
        <v>19.0</v>
      </c>
      <c r="AC41" s="14">
        <v>20.0</v>
      </c>
      <c r="AD41" s="14">
        <v>21.0</v>
      </c>
      <c r="AE41" s="14">
        <v>22.0</v>
      </c>
      <c r="AF41" s="14">
        <v>23.0</v>
      </c>
      <c r="AG41" s="14">
        <v>24.0</v>
      </c>
      <c r="AH41" s="14">
        <v>25.0</v>
      </c>
      <c r="AI41" s="14">
        <v>26.0</v>
      </c>
      <c r="AJ41" s="14">
        <v>27.0</v>
      </c>
      <c r="AK41" s="14">
        <v>28.0</v>
      </c>
    </row>
    <row r="42" ht="13.5" customHeight="1">
      <c r="G42" s="29"/>
      <c r="H42" s="40" t="s">
        <v>25</v>
      </c>
      <c r="I42" s="41"/>
      <c r="J42" s="96"/>
      <c r="K42" s="97"/>
      <c r="L42" s="98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100"/>
    </row>
    <row r="43" ht="13.5" customHeight="1">
      <c r="A43" s="94" t="s">
        <v>56</v>
      </c>
      <c r="C43" s="11" t="s">
        <v>95</v>
      </c>
      <c r="D43" s="11" t="s">
        <v>96</v>
      </c>
      <c r="E43" s="11" t="s">
        <v>97</v>
      </c>
      <c r="G43" s="29"/>
      <c r="H43" s="40" t="s">
        <v>9</v>
      </c>
      <c r="I43" s="41"/>
      <c r="J43" s="63"/>
      <c r="L43" s="64"/>
      <c r="M43" s="64"/>
      <c r="N43" s="64"/>
      <c r="O43" s="101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3"/>
    </row>
    <row r="44" ht="13.5" customHeight="1">
      <c r="G44" s="29"/>
      <c r="H44" s="40" t="s">
        <v>10</v>
      </c>
      <c r="I44" s="41"/>
      <c r="J44" s="63"/>
      <c r="O44" s="67"/>
      <c r="P44" s="67"/>
      <c r="Q44" s="67"/>
      <c r="R44" s="65"/>
      <c r="AK44" s="66"/>
    </row>
    <row r="45" ht="13.5" customHeight="1">
      <c r="A45" s="42" t="s">
        <v>98</v>
      </c>
      <c r="B45" s="42" t="s">
        <v>99</v>
      </c>
      <c r="C45" s="43" t="s">
        <v>100</v>
      </c>
      <c r="D45" s="43" t="s">
        <v>101</v>
      </c>
      <c r="E45" s="44" t="s">
        <v>86</v>
      </c>
      <c r="F45" s="53" t="s">
        <v>94</v>
      </c>
      <c r="G45" s="29"/>
      <c r="H45" s="40" t="s">
        <v>28</v>
      </c>
      <c r="I45" s="41"/>
      <c r="J45" s="63"/>
      <c r="L45" s="68"/>
      <c r="M45" s="68"/>
      <c r="N45" s="68"/>
      <c r="O45" s="101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3"/>
    </row>
    <row r="46" ht="13.5" customHeight="1">
      <c r="A46" s="49">
        <f>$F$5+$F$6+$F$11</f>
        <v>25</v>
      </c>
      <c r="B46" s="49">
        <f>$F$8+$F$6+$F$11</f>
        <v>33</v>
      </c>
      <c r="C46" s="50">
        <f>$F$5+$F$6+$F$12</f>
        <v>21</v>
      </c>
      <c r="D46" s="50">
        <f>$F$8+$F$6+$F$12</f>
        <v>29</v>
      </c>
      <c r="E46" s="51">
        <f>$F$10+$F$13</f>
        <v>20</v>
      </c>
      <c r="F46" s="95">
        <f>$F$10+$F$14</f>
        <v>22</v>
      </c>
      <c r="G46" s="29"/>
      <c r="H46" s="40" t="s">
        <v>29</v>
      </c>
      <c r="I46" s="41"/>
      <c r="J46" s="63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101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3"/>
    </row>
    <row r="47" ht="13.5" customHeight="1">
      <c r="E47" s="11" t="s">
        <v>102</v>
      </c>
      <c r="G47" s="29"/>
      <c r="H47" s="40" t="s">
        <v>30</v>
      </c>
      <c r="I47" s="41"/>
      <c r="J47" s="63"/>
      <c r="O47" s="70"/>
      <c r="P47" s="70"/>
      <c r="Q47" s="101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3"/>
    </row>
    <row r="48" ht="13.5" customHeight="1">
      <c r="G48" s="29"/>
      <c r="H48" s="40" t="s">
        <v>31</v>
      </c>
      <c r="I48" s="41"/>
      <c r="J48" s="63"/>
      <c r="Q48" s="72"/>
      <c r="R48" s="72"/>
      <c r="S48" s="72"/>
      <c r="T48" s="72"/>
      <c r="U48" s="72"/>
      <c r="V48" s="101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3"/>
    </row>
    <row r="49" ht="13.5" customHeight="1">
      <c r="G49" s="29"/>
      <c r="H49" s="40" t="s">
        <v>47</v>
      </c>
      <c r="I49" s="41"/>
      <c r="J49" s="63"/>
      <c r="X49" s="104"/>
      <c r="Y49" s="104"/>
      <c r="Z49" s="104"/>
      <c r="AA49" s="104"/>
      <c r="AB49" s="101"/>
      <c r="AC49" s="102"/>
      <c r="AD49" s="102"/>
      <c r="AE49" s="102"/>
      <c r="AF49" s="102"/>
      <c r="AG49" s="102"/>
      <c r="AH49" s="102"/>
      <c r="AI49" s="102"/>
      <c r="AJ49" s="102"/>
      <c r="AK49" s="103"/>
    </row>
    <row r="50" ht="13.5" customHeight="1">
      <c r="G50" s="29"/>
      <c r="H50" s="40" t="s">
        <v>74</v>
      </c>
      <c r="I50" s="41"/>
      <c r="J50" s="63"/>
      <c r="AB50" s="105"/>
      <c r="AC50" s="105"/>
      <c r="AD50" s="105"/>
      <c r="AE50" s="105"/>
      <c r="AF50" s="105"/>
      <c r="AG50" s="105"/>
      <c r="AH50" s="105"/>
      <c r="AI50" s="105"/>
      <c r="AJ50" s="105"/>
      <c r="AK50" s="106"/>
    </row>
    <row r="51" ht="13.5" customHeight="1">
      <c r="G51" s="29"/>
      <c r="H51" s="40" t="s">
        <v>76</v>
      </c>
      <c r="I51" s="41"/>
      <c r="J51" s="63"/>
      <c r="L51" s="107"/>
      <c r="M51" s="107"/>
      <c r="N51" s="107"/>
      <c r="O51" s="107"/>
      <c r="P51" s="107"/>
      <c r="Q51" s="107"/>
      <c r="R51" s="107"/>
      <c r="S51" s="65"/>
      <c r="AK51" s="66"/>
    </row>
    <row r="52" ht="13.5" customHeight="1">
      <c r="G52" s="29"/>
      <c r="H52" s="40" t="s">
        <v>77</v>
      </c>
      <c r="I52" s="41"/>
      <c r="J52" s="63"/>
      <c r="S52" s="108"/>
      <c r="T52" s="108"/>
      <c r="U52" s="108"/>
      <c r="V52" s="108"/>
      <c r="W52" s="108"/>
      <c r="X52" s="108"/>
      <c r="Y52" s="108"/>
      <c r="Z52" s="108"/>
      <c r="AA52" s="108"/>
      <c r="AB52" s="65"/>
      <c r="AK52" s="66"/>
    </row>
    <row r="53" ht="13.5" customHeight="1">
      <c r="G53" s="29"/>
      <c r="H53" s="40" t="s">
        <v>78</v>
      </c>
      <c r="I53" s="41"/>
      <c r="J53" s="63"/>
      <c r="AB53" s="109"/>
      <c r="AC53" s="109"/>
      <c r="AD53" s="109"/>
      <c r="AE53" s="65"/>
      <c r="AK53" s="66"/>
    </row>
    <row r="54" ht="13.5" customHeight="1">
      <c r="G54" s="29"/>
      <c r="H54" s="40" t="s">
        <v>79</v>
      </c>
      <c r="I54" s="41"/>
      <c r="J54" s="75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110"/>
      <c r="AF54" s="110"/>
      <c r="AG54" s="110"/>
      <c r="AH54" s="110"/>
      <c r="AI54" s="110"/>
      <c r="AJ54" s="111"/>
      <c r="AK54" s="112"/>
    </row>
    <row r="55" ht="13.5" customHeight="1">
      <c r="G55" s="29"/>
    </row>
    <row r="56" ht="13.5" customHeight="1">
      <c r="G56" s="29"/>
    </row>
    <row r="57" ht="13.5" customHeight="1">
      <c r="G57" s="29"/>
      <c r="H57" s="30" t="s">
        <v>60</v>
      </c>
    </row>
    <row r="58" ht="13.5" customHeight="1">
      <c r="G58" s="29"/>
    </row>
    <row r="59" ht="13.5" customHeight="1">
      <c r="G59" s="29"/>
      <c r="Q59" s="37">
        <f>MAX(O64)</f>
        <v>2</v>
      </c>
      <c r="R59" s="38" t="s">
        <v>9</v>
      </c>
      <c r="S59" s="37">
        <f>Q59+R60</f>
        <v>5</v>
      </c>
      <c r="U59" s="37">
        <f>MAX(S59)</f>
        <v>5</v>
      </c>
      <c r="V59" s="38" t="s">
        <v>10</v>
      </c>
      <c r="W59" s="37">
        <f>U59+V60</f>
        <v>8</v>
      </c>
    </row>
    <row r="60" ht="13.5" customHeight="1">
      <c r="G60" s="29"/>
      <c r="Q60" s="39">
        <f>S60-R60</f>
        <v>6</v>
      </c>
      <c r="R60" s="38">
        <v>3.0</v>
      </c>
      <c r="S60" s="39">
        <f>MIN(U60)</f>
        <v>9</v>
      </c>
      <c r="U60" s="39">
        <f>W60-V60</f>
        <v>9</v>
      </c>
      <c r="V60" s="38">
        <v>3.0</v>
      </c>
      <c r="W60" s="39">
        <f>MIN(Y63)</f>
        <v>12</v>
      </c>
    </row>
    <row r="61" ht="13.5" customHeight="1">
      <c r="G61" s="29"/>
    </row>
    <row r="62" ht="13.5" customHeight="1">
      <c r="G62" s="29"/>
      <c r="Q62" s="37">
        <f>MAX(O64)</f>
        <v>2</v>
      </c>
      <c r="R62" s="38" t="s">
        <v>29</v>
      </c>
      <c r="S62" s="37">
        <f>Q62+R63</f>
        <v>12</v>
      </c>
      <c r="Y62" s="37">
        <f>MAX(W59,S62,AA66)</f>
        <v>12</v>
      </c>
      <c r="Z62" s="38" t="s">
        <v>47</v>
      </c>
      <c r="AA62" s="37">
        <f>Y62+Z63</f>
        <v>16</v>
      </c>
    </row>
    <row r="63" ht="13.5" customHeight="1">
      <c r="G63" s="29"/>
      <c r="Q63" s="39">
        <f>S63-R63</f>
        <v>2</v>
      </c>
      <c r="R63" s="38">
        <v>10.0</v>
      </c>
      <c r="S63" s="39">
        <f>MIN(Y63)</f>
        <v>12</v>
      </c>
      <c r="Y63" s="39">
        <f>AA63-Z63</f>
        <v>12</v>
      </c>
      <c r="Z63" s="38">
        <v>4.0</v>
      </c>
      <c r="AA63" s="39">
        <f>MIN(AC67)</f>
        <v>16</v>
      </c>
    </row>
    <row r="64" ht="13.5" customHeight="1">
      <c r="G64" s="29"/>
      <c r="I64" s="37">
        <v>0.0</v>
      </c>
      <c r="J64" s="38" t="s">
        <v>48</v>
      </c>
      <c r="K64" s="37">
        <f>I64+J65</f>
        <v>0</v>
      </c>
      <c r="M64" s="37">
        <f>MAX(K64)</f>
        <v>0</v>
      </c>
      <c r="N64" s="38" t="s">
        <v>25</v>
      </c>
      <c r="O64" s="37">
        <f>M64+N65</f>
        <v>2</v>
      </c>
    </row>
    <row r="65" ht="13.5" customHeight="1">
      <c r="G65" s="29"/>
      <c r="I65" s="39">
        <f>K65-J65</f>
        <v>0</v>
      </c>
      <c r="J65" s="38">
        <v>0.0</v>
      </c>
      <c r="K65" s="39">
        <f>MIN(M65)</f>
        <v>0</v>
      </c>
      <c r="M65" s="39">
        <f>O65-N65</f>
        <v>0</v>
      </c>
      <c r="N65" s="38">
        <v>2.0</v>
      </c>
      <c r="O65" s="39">
        <f>MIN(Q60,Q63,Q67,Q70)</f>
        <v>2</v>
      </c>
      <c r="AK65" s="37">
        <f>MAX(AE66,AI69)</f>
        <v>23</v>
      </c>
      <c r="AL65" s="38" t="s">
        <v>49</v>
      </c>
      <c r="AM65" s="37">
        <f>AK65+AL66</f>
        <v>23</v>
      </c>
    </row>
    <row r="66" ht="13.5" customHeight="1">
      <c r="G66" s="29"/>
      <c r="Q66" s="37">
        <f>MAX(O64)</f>
        <v>2</v>
      </c>
      <c r="R66" s="38" t="s">
        <v>28</v>
      </c>
      <c r="S66" s="37">
        <f>Q66+R67</f>
        <v>5</v>
      </c>
      <c r="U66" s="37">
        <f>MAX(S66)</f>
        <v>5</v>
      </c>
      <c r="V66" s="38" t="s">
        <v>30</v>
      </c>
      <c r="W66" s="37">
        <f>U66+V67</f>
        <v>7</v>
      </c>
      <c r="Y66" s="37">
        <f>MAX(W66)</f>
        <v>7</v>
      </c>
      <c r="Z66" s="38" t="s">
        <v>31</v>
      </c>
      <c r="AA66" s="37">
        <f>Y66+Z67</f>
        <v>12</v>
      </c>
      <c r="AC66" s="37">
        <f>MAX(AA62,AA69)</f>
        <v>16</v>
      </c>
      <c r="AD66" s="38" t="s">
        <v>74</v>
      </c>
      <c r="AE66" s="37">
        <f>AC66+AD67</f>
        <v>23</v>
      </c>
      <c r="AK66" s="39">
        <f>AM66-AL66</f>
        <v>23</v>
      </c>
      <c r="AL66" s="38">
        <v>0.0</v>
      </c>
      <c r="AM66" s="39">
        <f>AM65</f>
        <v>23</v>
      </c>
    </row>
    <row r="67" ht="13.5" customHeight="1">
      <c r="G67" s="29"/>
      <c r="Q67" s="39">
        <f>S67-R67</f>
        <v>2</v>
      </c>
      <c r="R67" s="38">
        <v>3.0</v>
      </c>
      <c r="S67" s="39">
        <f>MIN(U67)</f>
        <v>5</v>
      </c>
      <c r="U67" s="39">
        <f>W67-V67</f>
        <v>5</v>
      </c>
      <c r="V67" s="38">
        <v>2.0</v>
      </c>
      <c r="W67" s="39">
        <f>MIN(Y67)</f>
        <v>7</v>
      </c>
      <c r="Y67" s="39">
        <f>AA67-Z67</f>
        <v>7</v>
      </c>
      <c r="Z67" s="38">
        <v>5.0</v>
      </c>
      <c r="AA67" s="39">
        <f>MIN(Y63)</f>
        <v>12</v>
      </c>
      <c r="AC67" s="39">
        <f>AE67-AD67</f>
        <v>16</v>
      </c>
      <c r="AD67" s="38">
        <v>7.0</v>
      </c>
      <c r="AE67" s="39">
        <f>MIN(AK66)</f>
        <v>23</v>
      </c>
    </row>
    <row r="68" ht="13.5" customHeight="1">
      <c r="G68" s="29"/>
    </row>
    <row r="69" ht="13.5" customHeight="1">
      <c r="G69" s="29"/>
      <c r="Q69" s="37">
        <f>MAX(O64)</f>
        <v>2</v>
      </c>
      <c r="R69" s="38" t="s">
        <v>76</v>
      </c>
      <c r="S69" s="37">
        <f>Q69+R70</f>
        <v>9</v>
      </c>
      <c r="Y69" s="37">
        <f>MAX(S69)</f>
        <v>9</v>
      </c>
      <c r="Z69" s="38" t="s">
        <v>77</v>
      </c>
      <c r="AA69" s="37">
        <f>Y69+Z70</f>
        <v>16</v>
      </c>
      <c r="AC69" s="37">
        <f>MAX(AA69)</f>
        <v>16</v>
      </c>
      <c r="AD69" s="38" t="s">
        <v>78</v>
      </c>
      <c r="AE69" s="37">
        <f>AC69+AD70</f>
        <v>18</v>
      </c>
      <c r="AG69" s="37">
        <f>MAX(AE69)</f>
        <v>18</v>
      </c>
      <c r="AH69" s="38" t="s">
        <v>79</v>
      </c>
      <c r="AI69" s="37">
        <f>AG69+AH70</f>
        <v>23</v>
      </c>
    </row>
    <row r="70" ht="13.5" customHeight="1">
      <c r="G70" s="29"/>
      <c r="Q70" s="39">
        <f>S70-R70</f>
        <v>2</v>
      </c>
      <c r="R70" s="38">
        <v>7.0</v>
      </c>
      <c r="S70" s="39">
        <f>MIN(Y70)</f>
        <v>9</v>
      </c>
      <c r="Y70" s="39">
        <f>AA70-Z70</f>
        <v>9</v>
      </c>
      <c r="Z70" s="38">
        <v>7.0</v>
      </c>
      <c r="AA70" s="39">
        <f>MIN(AC67,AC70)</f>
        <v>16</v>
      </c>
      <c r="AC70" s="39">
        <f>AE70-AD70</f>
        <v>16</v>
      </c>
      <c r="AD70" s="38">
        <v>2.0</v>
      </c>
      <c r="AE70" s="39">
        <f>MIN(AG70)</f>
        <v>18</v>
      </c>
      <c r="AG70" s="39">
        <f>AI70-AH70</f>
        <v>18</v>
      </c>
      <c r="AH70" s="38">
        <v>5.0</v>
      </c>
      <c r="AI70" s="39">
        <f>MIN(AK66)</f>
        <v>23</v>
      </c>
    </row>
    <row r="71" ht="13.5" customHeight="1">
      <c r="G71" s="29"/>
    </row>
    <row r="72" ht="13.5" customHeight="1">
      <c r="G72" s="29"/>
    </row>
    <row r="73" ht="13.5" customHeight="1">
      <c r="G73" s="29"/>
    </row>
    <row r="74" ht="13.5" customHeight="1">
      <c r="G74" s="29"/>
    </row>
    <row r="75" ht="13.5" customHeight="1">
      <c r="G75" s="29"/>
    </row>
    <row r="76" ht="13.5" customHeight="1">
      <c r="G76" s="29"/>
    </row>
    <row r="77" ht="13.5" customHeight="1">
      <c r="G77" s="29"/>
    </row>
    <row r="78" ht="13.5" customHeight="1">
      <c r="G78" s="29"/>
    </row>
    <row r="79" ht="13.5" customHeight="1">
      <c r="G79" s="29"/>
    </row>
    <row r="80" ht="13.5" customHeight="1">
      <c r="G80" s="29"/>
    </row>
    <row r="81" ht="13.5" customHeight="1">
      <c r="G81" s="29"/>
    </row>
    <row r="82" ht="13.5" customHeight="1">
      <c r="G82" s="29"/>
    </row>
    <row r="83" ht="13.5" customHeight="1">
      <c r="G83" s="29"/>
    </row>
    <row r="84" ht="13.5" customHeight="1">
      <c r="G84" s="29"/>
    </row>
    <row r="85" ht="13.5" customHeight="1">
      <c r="G85" s="29"/>
    </row>
    <row r="86" ht="13.5" customHeight="1">
      <c r="G86" s="29"/>
    </row>
    <row r="87" ht="13.5" customHeight="1">
      <c r="G87" s="29"/>
    </row>
    <row r="88" ht="13.5" customHeight="1">
      <c r="G88" s="29"/>
    </row>
    <row r="89" ht="13.5" customHeight="1">
      <c r="G89" s="29"/>
    </row>
    <row r="90" ht="13.5" customHeight="1">
      <c r="G90" s="29"/>
    </row>
    <row r="91" ht="13.5" customHeight="1">
      <c r="G91" s="29"/>
    </row>
    <row r="92" ht="13.5" customHeight="1">
      <c r="G92" s="29"/>
    </row>
    <row r="93" ht="13.5" customHeight="1">
      <c r="G93" s="29"/>
    </row>
    <row r="94" ht="13.5" customHeight="1">
      <c r="G94" s="29"/>
    </row>
    <row r="95" ht="13.5" customHeight="1">
      <c r="G95" s="29"/>
    </row>
    <row r="96" ht="13.5" customHeight="1">
      <c r="G96" s="29"/>
    </row>
    <row r="97" ht="13.5" customHeight="1">
      <c r="G97" s="29"/>
    </row>
    <row r="98" ht="13.5" customHeight="1">
      <c r="G98" s="29"/>
    </row>
    <row r="99" ht="13.5" customHeight="1">
      <c r="G99" s="29"/>
    </row>
    <row r="100" ht="13.5" customHeight="1">
      <c r="G100" s="29"/>
    </row>
    <row r="101" ht="13.5" customHeight="1">
      <c r="G101" s="29"/>
    </row>
    <row r="102" ht="13.5" customHeight="1">
      <c r="G102" s="29"/>
    </row>
    <row r="103" ht="13.5" customHeight="1">
      <c r="G103" s="29"/>
    </row>
    <row r="104" ht="13.5" customHeight="1">
      <c r="G104" s="29"/>
    </row>
    <row r="105" ht="13.5" customHeight="1">
      <c r="G105" s="29"/>
    </row>
    <row r="106" ht="13.5" customHeight="1">
      <c r="G106" s="29"/>
    </row>
    <row r="107" ht="13.5" customHeight="1">
      <c r="G107" s="29"/>
    </row>
    <row r="108" ht="13.5" customHeight="1">
      <c r="G108" s="29"/>
    </row>
    <row r="109" ht="13.5" customHeight="1">
      <c r="G109" s="29"/>
    </row>
    <row r="110" ht="13.5" customHeight="1">
      <c r="G110" s="29"/>
    </row>
    <row r="111" ht="13.5" customHeight="1">
      <c r="G111" s="29"/>
    </row>
    <row r="112" ht="13.5" customHeight="1">
      <c r="G112" s="29"/>
    </row>
    <row r="113" ht="13.5" customHeight="1">
      <c r="G113" s="29"/>
    </row>
    <row r="114" ht="13.5" customHeight="1">
      <c r="G114" s="29"/>
    </row>
    <row r="115" ht="13.5" customHeight="1">
      <c r="G115" s="29"/>
    </row>
    <row r="116" ht="13.5" customHeight="1">
      <c r="G116" s="29"/>
    </row>
    <row r="117" ht="13.5" customHeight="1">
      <c r="G117" s="29"/>
    </row>
    <row r="118" ht="13.5" customHeight="1">
      <c r="G118" s="29"/>
    </row>
    <row r="119" ht="13.5" customHeight="1">
      <c r="G119" s="29"/>
    </row>
    <row r="120" ht="13.5" customHeight="1">
      <c r="G120" s="29"/>
    </row>
    <row r="121" ht="13.5" customHeight="1">
      <c r="G121" s="29"/>
    </row>
    <row r="122" ht="13.5" customHeight="1">
      <c r="G122" s="29"/>
    </row>
    <row r="123" ht="13.5" customHeight="1">
      <c r="G123" s="29"/>
    </row>
    <row r="124" ht="13.5" customHeight="1">
      <c r="G124" s="29"/>
    </row>
    <row r="125" ht="13.5" customHeight="1">
      <c r="G125" s="29"/>
    </row>
    <row r="126" ht="13.5" customHeight="1">
      <c r="G126" s="29"/>
    </row>
    <row r="127" ht="13.5" customHeight="1">
      <c r="G127" s="29"/>
    </row>
    <row r="128" ht="13.5" customHeight="1">
      <c r="G128" s="29"/>
    </row>
    <row r="129" ht="13.5" customHeight="1">
      <c r="G129" s="29"/>
    </row>
    <row r="130" ht="13.5" customHeight="1">
      <c r="G130" s="29"/>
    </row>
    <row r="131" ht="13.5" customHeight="1">
      <c r="G131" s="29"/>
    </row>
    <row r="132" ht="13.5" customHeight="1">
      <c r="G132" s="29"/>
    </row>
    <row r="133" ht="13.5" customHeight="1">
      <c r="G133" s="29"/>
    </row>
    <row r="134" ht="13.5" customHeight="1">
      <c r="G134" s="29"/>
    </row>
    <row r="135" ht="13.5" customHeight="1">
      <c r="G135" s="29"/>
    </row>
    <row r="136" ht="13.5" customHeight="1">
      <c r="G136" s="29"/>
    </row>
    <row r="137" ht="13.5" customHeight="1">
      <c r="G137" s="29"/>
    </row>
    <row r="138" ht="13.5" customHeight="1">
      <c r="G138" s="29"/>
    </row>
    <row r="139" ht="13.5" customHeight="1">
      <c r="G139" s="29"/>
    </row>
    <row r="140" ht="13.5" customHeight="1">
      <c r="G140" s="29"/>
    </row>
    <row r="141" ht="13.5" customHeight="1">
      <c r="G141" s="29"/>
    </row>
    <row r="142" ht="13.5" customHeight="1">
      <c r="G142" s="29"/>
    </row>
    <row r="143" ht="13.5" customHeight="1">
      <c r="G143" s="29"/>
    </row>
    <row r="144" ht="13.5" customHeight="1">
      <c r="G144" s="29"/>
    </row>
    <row r="145" ht="13.5" customHeight="1">
      <c r="G145" s="29"/>
    </row>
    <row r="146" ht="13.5" customHeight="1">
      <c r="G146" s="29"/>
    </row>
    <row r="147" ht="13.5" customHeight="1">
      <c r="G147" s="29"/>
    </row>
    <row r="148" ht="13.5" customHeight="1">
      <c r="G148" s="29"/>
    </row>
    <row r="149" ht="13.5" customHeight="1">
      <c r="G149" s="29"/>
    </row>
    <row r="150" ht="13.5" customHeight="1">
      <c r="G150" s="29"/>
    </row>
    <row r="151" ht="13.5" customHeight="1">
      <c r="G151" s="29"/>
    </row>
    <row r="152" ht="13.5" customHeight="1">
      <c r="G152" s="29"/>
    </row>
    <row r="153" ht="13.5" customHeight="1">
      <c r="G153" s="29"/>
    </row>
    <row r="154" ht="13.5" customHeight="1">
      <c r="G154" s="29"/>
    </row>
    <row r="155" ht="13.5" customHeight="1">
      <c r="G155" s="29"/>
    </row>
    <row r="156" ht="13.5" customHeight="1">
      <c r="G156" s="29"/>
    </row>
    <row r="157" ht="13.5" customHeight="1">
      <c r="G157" s="29"/>
    </row>
    <row r="158" ht="13.5" customHeight="1">
      <c r="G158" s="29"/>
    </row>
    <row r="159" ht="13.5" customHeight="1">
      <c r="G159" s="29"/>
    </row>
    <row r="160" ht="13.5" customHeight="1">
      <c r="G160" s="29"/>
    </row>
    <row r="161" ht="13.5" customHeight="1">
      <c r="G161" s="29"/>
    </row>
    <row r="162" ht="13.5" customHeight="1">
      <c r="G162" s="29"/>
    </row>
    <row r="163" ht="13.5" customHeight="1">
      <c r="G163" s="29"/>
    </row>
    <row r="164" ht="13.5" customHeight="1">
      <c r="G164" s="29"/>
    </row>
    <row r="165" ht="13.5" customHeight="1">
      <c r="G165" s="29"/>
    </row>
    <row r="166" ht="13.5" customHeight="1">
      <c r="G166" s="29"/>
    </row>
    <row r="167" ht="13.5" customHeight="1">
      <c r="G167" s="29"/>
    </row>
    <row r="168" ht="13.5" customHeight="1">
      <c r="G168" s="29"/>
    </row>
    <row r="169" ht="13.5" customHeight="1">
      <c r="G169" s="29"/>
    </row>
    <row r="170" ht="13.5" customHeight="1">
      <c r="G170" s="29"/>
    </row>
    <row r="171" ht="13.5" customHeight="1">
      <c r="G171" s="29"/>
    </row>
    <row r="172" ht="13.5" customHeight="1">
      <c r="G172" s="29"/>
    </row>
    <row r="173" ht="13.5" customHeight="1">
      <c r="G173" s="29"/>
    </row>
    <row r="174" ht="13.5" customHeight="1">
      <c r="G174" s="29"/>
    </row>
    <row r="175" ht="13.5" customHeight="1">
      <c r="G175" s="29"/>
    </row>
    <row r="176" ht="13.5" customHeight="1">
      <c r="G176" s="29"/>
    </row>
    <row r="177" ht="13.5" customHeight="1">
      <c r="G177" s="29"/>
    </row>
    <row r="178" ht="13.5" customHeight="1">
      <c r="G178" s="29"/>
    </row>
    <row r="179" ht="13.5" customHeight="1">
      <c r="G179" s="29"/>
    </row>
    <row r="180" ht="13.5" customHeight="1">
      <c r="G180" s="29"/>
    </row>
    <row r="181" ht="13.5" customHeight="1">
      <c r="G181" s="29"/>
    </row>
    <row r="182" ht="13.5" customHeight="1">
      <c r="G182" s="29"/>
    </row>
    <row r="183" ht="13.5" customHeight="1">
      <c r="G183" s="29"/>
    </row>
    <row r="184" ht="13.5" customHeight="1">
      <c r="G184" s="29"/>
    </row>
    <row r="185" ht="13.5" customHeight="1">
      <c r="G185" s="29"/>
    </row>
    <row r="186" ht="13.5" customHeight="1">
      <c r="G186" s="29"/>
    </row>
    <row r="187" ht="13.5" customHeight="1">
      <c r="G187" s="29"/>
    </row>
    <row r="188" ht="13.5" customHeight="1">
      <c r="G188" s="29"/>
    </row>
    <row r="189" ht="13.5" customHeight="1">
      <c r="G189" s="29"/>
    </row>
    <row r="190" ht="13.5" customHeight="1">
      <c r="G190" s="29"/>
    </row>
    <row r="191" ht="13.5" customHeight="1">
      <c r="G191" s="29"/>
    </row>
    <row r="192" ht="13.5" customHeight="1">
      <c r="G192" s="29"/>
    </row>
    <row r="193" ht="13.5" customHeight="1">
      <c r="G193" s="29"/>
    </row>
    <row r="194" ht="13.5" customHeight="1">
      <c r="G194" s="29"/>
    </row>
    <row r="195" ht="13.5" customHeight="1">
      <c r="G195" s="29"/>
    </row>
    <row r="196" ht="13.5" customHeight="1">
      <c r="G196" s="29"/>
    </row>
    <row r="197" ht="13.5" customHeight="1">
      <c r="G197" s="29"/>
    </row>
    <row r="198" ht="13.5" customHeight="1">
      <c r="G198" s="29"/>
    </row>
    <row r="199" ht="13.5" customHeight="1">
      <c r="G199" s="29"/>
    </row>
    <row r="200" ht="13.5" customHeight="1">
      <c r="G200" s="29"/>
    </row>
    <row r="201" ht="13.5" customHeight="1">
      <c r="G201" s="29"/>
    </row>
    <row r="202" ht="13.5" customHeight="1">
      <c r="G202" s="29"/>
    </row>
    <row r="203" ht="13.5" customHeight="1">
      <c r="G203" s="29"/>
    </row>
    <row r="204" ht="13.5" customHeight="1">
      <c r="G204" s="29"/>
    </row>
    <row r="205" ht="13.5" customHeight="1">
      <c r="G205" s="29"/>
    </row>
    <row r="206" ht="13.5" customHeight="1">
      <c r="G206" s="29"/>
    </row>
    <row r="207" ht="13.5" customHeight="1">
      <c r="G207" s="29"/>
    </row>
    <row r="208" ht="13.5" customHeight="1">
      <c r="G208" s="29"/>
    </row>
    <row r="209" ht="13.5" customHeight="1">
      <c r="G209" s="29"/>
    </row>
    <row r="210" ht="13.5" customHeight="1">
      <c r="G210" s="29"/>
    </row>
    <row r="211" ht="13.5" customHeight="1">
      <c r="G211" s="29"/>
    </row>
    <row r="212" ht="13.5" customHeight="1">
      <c r="G212" s="29"/>
    </row>
    <row r="213" ht="13.5" customHeight="1">
      <c r="G213" s="29"/>
    </row>
    <row r="214" ht="13.5" customHeight="1">
      <c r="G214" s="29"/>
    </row>
    <row r="215" ht="13.5" customHeight="1">
      <c r="G215" s="29"/>
    </row>
    <row r="216" ht="13.5" customHeight="1">
      <c r="G216" s="29"/>
    </row>
    <row r="217" ht="13.5" customHeight="1">
      <c r="G217" s="29"/>
    </row>
    <row r="218" ht="13.5" customHeight="1">
      <c r="G218" s="29"/>
    </row>
    <row r="219" ht="13.5" customHeight="1">
      <c r="G219" s="29"/>
    </row>
    <row r="220" ht="13.5" customHeight="1">
      <c r="G220" s="29"/>
    </row>
    <row r="221" ht="13.5" customHeight="1">
      <c r="G221" s="29"/>
    </row>
    <row r="222" ht="13.5" customHeight="1">
      <c r="G222" s="29"/>
    </row>
    <row r="223" ht="13.5" customHeight="1">
      <c r="G223" s="29"/>
    </row>
    <row r="224" ht="13.5" customHeight="1">
      <c r="G224" s="29"/>
    </row>
    <row r="225" ht="13.5" customHeight="1">
      <c r="G225" s="29"/>
    </row>
    <row r="226" ht="13.5" customHeight="1">
      <c r="G226" s="29"/>
    </row>
    <row r="227" ht="13.5" customHeight="1">
      <c r="G227" s="29"/>
    </row>
    <row r="228" ht="13.5" customHeight="1">
      <c r="G228" s="29"/>
    </row>
    <row r="229" ht="13.5" customHeight="1">
      <c r="G229" s="29"/>
    </row>
    <row r="230" ht="13.5" customHeight="1">
      <c r="G230" s="29"/>
    </row>
    <row r="231" ht="13.5" customHeight="1">
      <c r="G231" s="29"/>
    </row>
    <row r="232" ht="13.5" customHeight="1">
      <c r="G232" s="29"/>
    </row>
    <row r="233" ht="13.5" customHeight="1">
      <c r="G233" s="29"/>
    </row>
    <row r="234" ht="13.5" customHeight="1">
      <c r="G234" s="29"/>
    </row>
    <row r="235" ht="13.5" customHeight="1">
      <c r="G235" s="29"/>
    </row>
    <row r="236" ht="13.5" customHeight="1">
      <c r="G236" s="29"/>
    </row>
    <row r="237" ht="13.5" customHeight="1">
      <c r="G237" s="29"/>
    </row>
    <row r="238" ht="13.5" customHeight="1">
      <c r="G238" s="29"/>
    </row>
    <row r="239" ht="13.5" customHeight="1">
      <c r="G239" s="29"/>
    </row>
    <row r="240" ht="13.5" customHeight="1">
      <c r="G240" s="29"/>
    </row>
    <row r="241" ht="13.5" customHeight="1">
      <c r="G241" s="29"/>
    </row>
    <row r="242" ht="13.5" customHeight="1">
      <c r="G242" s="29"/>
    </row>
    <row r="243" ht="13.5" customHeight="1">
      <c r="G243" s="29"/>
    </row>
    <row r="244" ht="13.5" customHeight="1">
      <c r="G244" s="29"/>
    </row>
    <row r="245" ht="13.5" customHeight="1">
      <c r="G245" s="29"/>
    </row>
    <row r="246" ht="13.5" customHeight="1">
      <c r="G246" s="29"/>
    </row>
    <row r="247" ht="13.5" customHeight="1">
      <c r="G247" s="29"/>
    </row>
    <row r="248" ht="13.5" customHeight="1">
      <c r="G248" s="29"/>
    </row>
    <row r="249" ht="13.5" customHeight="1">
      <c r="G249" s="29"/>
    </row>
    <row r="250" ht="13.5" customHeight="1">
      <c r="G250" s="29"/>
    </row>
    <row r="251" ht="13.5" customHeight="1">
      <c r="G251" s="29"/>
    </row>
    <row r="252" ht="13.5" customHeight="1">
      <c r="G252" s="29"/>
    </row>
    <row r="253" ht="13.5" customHeight="1">
      <c r="G253" s="29"/>
    </row>
    <row r="254" ht="13.5" customHeight="1">
      <c r="G254" s="29"/>
    </row>
    <row r="255" ht="13.5" customHeight="1">
      <c r="G255" s="29"/>
    </row>
    <row r="256" ht="13.5" customHeight="1">
      <c r="G256" s="29"/>
    </row>
    <row r="257" ht="13.5" customHeight="1">
      <c r="G257" s="29"/>
    </row>
    <row r="258" ht="13.5" customHeight="1">
      <c r="G258" s="29"/>
    </row>
    <row r="259" ht="13.5" customHeight="1">
      <c r="G259" s="29"/>
    </row>
    <row r="260" ht="13.5" customHeight="1">
      <c r="G260" s="29"/>
    </row>
    <row r="261" ht="13.5" customHeight="1">
      <c r="G261" s="29"/>
    </row>
    <row r="262" ht="13.5" customHeight="1">
      <c r="G262" s="29"/>
    </row>
    <row r="263" ht="13.5" customHeight="1">
      <c r="G263" s="29"/>
    </row>
    <row r="264" ht="13.5" customHeight="1">
      <c r="G264" s="29"/>
    </row>
    <row r="265" ht="13.5" customHeight="1">
      <c r="G265" s="29"/>
    </row>
    <row r="266" ht="13.5" customHeight="1">
      <c r="G266" s="29"/>
    </row>
    <row r="267" ht="13.5" customHeight="1">
      <c r="G267" s="29"/>
    </row>
    <row r="268" ht="13.5" customHeight="1">
      <c r="G268" s="29"/>
    </row>
    <row r="269" ht="13.5" customHeight="1">
      <c r="G269" s="29"/>
    </row>
    <row r="270" ht="13.5" customHeight="1">
      <c r="G270" s="29"/>
    </row>
    <row r="271" ht="13.5" customHeight="1">
      <c r="G271" s="29"/>
    </row>
    <row r="272" ht="13.5" customHeight="1">
      <c r="G272" s="29"/>
    </row>
    <row r="273" ht="13.5" customHeight="1">
      <c r="G273" s="29"/>
    </row>
    <row r="274" ht="13.5" customHeight="1">
      <c r="G274" s="29"/>
    </row>
    <row r="275" ht="13.5" customHeight="1">
      <c r="G275" s="29"/>
    </row>
    <row r="276" ht="13.5" customHeight="1">
      <c r="G276" s="29"/>
    </row>
    <row r="277" ht="13.5" customHeight="1">
      <c r="G277" s="29"/>
    </row>
    <row r="278" ht="13.5" customHeight="1">
      <c r="G278" s="29"/>
    </row>
    <row r="279" ht="13.5" customHeight="1">
      <c r="G279" s="29"/>
    </row>
    <row r="280" ht="13.5" customHeight="1">
      <c r="G280" s="29"/>
    </row>
    <row r="281" ht="13.5" customHeight="1">
      <c r="G281" s="29"/>
    </row>
    <row r="282" ht="13.5" customHeight="1">
      <c r="G282" s="29"/>
    </row>
    <row r="283" ht="13.5" customHeight="1">
      <c r="G283" s="29"/>
    </row>
    <row r="284" ht="13.5" customHeight="1">
      <c r="G284" s="29"/>
    </row>
    <row r="285" ht="13.5" customHeight="1">
      <c r="G285" s="29"/>
    </row>
    <row r="286" ht="13.5" customHeight="1">
      <c r="G286" s="29"/>
    </row>
    <row r="287" ht="13.5" customHeight="1">
      <c r="G287" s="29"/>
    </row>
    <row r="288" ht="13.5" customHeight="1">
      <c r="G288" s="29"/>
    </row>
    <row r="289" ht="13.5" customHeight="1">
      <c r="G289" s="29"/>
    </row>
    <row r="290" ht="13.5" customHeight="1">
      <c r="G290" s="29"/>
    </row>
    <row r="291" ht="13.5" customHeight="1">
      <c r="G291" s="29"/>
    </row>
    <row r="292" ht="13.5" customHeight="1">
      <c r="G292" s="29"/>
    </row>
    <row r="293" ht="13.5" customHeight="1">
      <c r="G293" s="29"/>
    </row>
    <row r="294" ht="13.5" customHeight="1">
      <c r="G294" s="29"/>
    </row>
    <row r="295" ht="13.5" customHeight="1">
      <c r="G295" s="29"/>
    </row>
    <row r="296" ht="13.5" customHeight="1">
      <c r="G296" s="29"/>
    </row>
    <row r="297" ht="13.5" customHeight="1">
      <c r="G297" s="29"/>
    </row>
    <row r="298" ht="13.5" customHeight="1">
      <c r="G298" s="29"/>
    </row>
    <row r="299" ht="13.5" customHeight="1">
      <c r="G299" s="29"/>
    </row>
    <row r="300" ht="13.5" customHeight="1">
      <c r="G300" s="29"/>
    </row>
    <row r="301" ht="13.5" customHeight="1">
      <c r="G301" s="29"/>
    </row>
    <row r="302" ht="13.5" customHeight="1">
      <c r="G302" s="29"/>
    </row>
    <row r="303" ht="13.5" customHeight="1">
      <c r="G303" s="29"/>
    </row>
    <row r="304" ht="13.5" customHeight="1">
      <c r="G304" s="29"/>
    </row>
    <row r="305" ht="13.5" customHeight="1">
      <c r="G305" s="29"/>
    </row>
    <row r="306" ht="13.5" customHeight="1">
      <c r="G306" s="29"/>
    </row>
    <row r="307" ht="13.5" customHeight="1">
      <c r="G307" s="29"/>
    </row>
    <row r="308" ht="13.5" customHeight="1">
      <c r="G308" s="29"/>
    </row>
    <row r="309" ht="13.5" customHeight="1">
      <c r="G309" s="29"/>
    </row>
    <row r="310" ht="13.5" customHeight="1">
      <c r="G310" s="29"/>
    </row>
    <row r="311" ht="13.5" customHeight="1">
      <c r="G311" s="29"/>
    </row>
    <row r="312" ht="13.5" customHeight="1">
      <c r="G312" s="29"/>
    </row>
    <row r="313" ht="13.5" customHeight="1">
      <c r="G313" s="29"/>
    </row>
    <row r="314" ht="13.5" customHeight="1">
      <c r="G314" s="29"/>
    </row>
    <row r="315" ht="13.5" customHeight="1">
      <c r="G315" s="29"/>
    </row>
    <row r="316" ht="13.5" customHeight="1">
      <c r="G316" s="29"/>
    </row>
    <row r="317" ht="13.5" customHeight="1">
      <c r="G317" s="29"/>
    </row>
    <row r="318" ht="13.5" customHeight="1">
      <c r="G318" s="29"/>
    </row>
    <row r="319" ht="13.5" customHeight="1">
      <c r="G319" s="29"/>
    </row>
    <row r="320" ht="13.5" customHeight="1">
      <c r="G320" s="29"/>
    </row>
    <row r="321" ht="13.5" customHeight="1">
      <c r="G321" s="29"/>
    </row>
    <row r="322" ht="13.5" customHeight="1">
      <c r="G322" s="29"/>
    </row>
    <row r="323" ht="13.5" customHeight="1">
      <c r="G323" s="29"/>
    </row>
    <row r="324" ht="13.5" customHeight="1">
      <c r="G324" s="29"/>
    </row>
    <row r="325" ht="13.5" customHeight="1">
      <c r="G325" s="29"/>
    </row>
    <row r="326" ht="13.5" customHeight="1">
      <c r="G326" s="29"/>
    </row>
    <row r="327" ht="13.5" customHeight="1">
      <c r="G327" s="29"/>
    </row>
    <row r="328" ht="13.5" customHeight="1">
      <c r="G328" s="29"/>
    </row>
    <row r="329" ht="13.5" customHeight="1">
      <c r="G329" s="29"/>
    </row>
    <row r="330" ht="13.5" customHeight="1">
      <c r="G330" s="29"/>
    </row>
    <row r="331" ht="13.5" customHeight="1">
      <c r="G331" s="29"/>
    </row>
    <row r="332" ht="13.5" customHeight="1">
      <c r="G332" s="29"/>
    </row>
    <row r="333" ht="13.5" customHeight="1">
      <c r="G333" s="29"/>
    </row>
    <row r="334" ht="13.5" customHeight="1">
      <c r="G334" s="29"/>
    </row>
    <row r="335" ht="13.5" customHeight="1">
      <c r="G335" s="29"/>
    </row>
    <row r="336" ht="13.5" customHeight="1">
      <c r="G336" s="29"/>
    </row>
    <row r="337" ht="13.5" customHeight="1">
      <c r="G337" s="29"/>
    </row>
    <row r="338" ht="13.5" customHeight="1">
      <c r="G338" s="29"/>
    </row>
    <row r="339" ht="13.5" customHeight="1">
      <c r="G339" s="29"/>
    </row>
    <row r="340" ht="13.5" customHeight="1">
      <c r="G340" s="29"/>
    </row>
    <row r="341" ht="13.5" customHeight="1">
      <c r="G341" s="29"/>
    </row>
    <row r="342" ht="13.5" customHeight="1">
      <c r="G342" s="29"/>
    </row>
    <row r="343" ht="13.5" customHeight="1">
      <c r="G343" s="29"/>
    </row>
    <row r="344" ht="13.5" customHeight="1">
      <c r="G344" s="29"/>
    </row>
    <row r="345" ht="13.5" customHeight="1">
      <c r="G345" s="29"/>
    </row>
    <row r="346" ht="13.5" customHeight="1">
      <c r="G346" s="29"/>
    </row>
    <row r="347" ht="13.5" customHeight="1">
      <c r="G347" s="29"/>
    </row>
    <row r="348" ht="13.5" customHeight="1">
      <c r="G348" s="29"/>
    </row>
    <row r="349" ht="13.5" customHeight="1">
      <c r="G349" s="29"/>
    </row>
    <row r="350" ht="13.5" customHeight="1">
      <c r="G350" s="29"/>
    </row>
    <row r="351" ht="13.5" customHeight="1">
      <c r="G351" s="29"/>
    </row>
    <row r="352" ht="13.5" customHeight="1">
      <c r="G352" s="29"/>
    </row>
    <row r="353" ht="13.5" customHeight="1">
      <c r="G353" s="29"/>
    </row>
    <row r="354" ht="13.5" customHeight="1">
      <c r="G354" s="29"/>
    </row>
    <row r="355" ht="13.5" customHeight="1">
      <c r="G355" s="29"/>
    </row>
    <row r="356" ht="13.5" customHeight="1">
      <c r="G356" s="29"/>
    </row>
    <row r="357" ht="13.5" customHeight="1">
      <c r="G357" s="29"/>
    </row>
    <row r="358" ht="13.5" customHeight="1">
      <c r="G358" s="29"/>
    </row>
    <row r="359" ht="13.5" customHeight="1">
      <c r="G359" s="29"/>
    </row>
    <row r="360" ht="13.5" customHeight="1">
      <c r="G360" s="29"/>
    </row>
    <row r="361" ht="13.5" customHeight="1">
      <c r="G361" s="29"/>
    </row>
    <row r="362" ht="13.5" customHeight="1">
      <c r="G362" s="29"/>
    </row>
    <row r="363" ht="13.5" customHeight="1">
      <c r="G363" s="29"/>
    </row>
    <row r="364" ht="13.5" customHeight="1">
      <c r="G364" s="29"/>
    </row>
    <row r="365" ht="13.5" customHeight="1">
      <c r="G365" s="29"/>
    </row>
    <row r="366" ht="13.5" customHeight="1">
      <c r="G366" s="29"/>
    </row>
    <row r="367" ht="13.5" customHeight="1">
      <c r="G367" s="29"/>
    </row>
    <row r="368" ht="13.5" customHeight="1">
      <c r="G368" s="29"/>
    </row>
    <row r="369" ht="13.5" customHeight="1">
      <c r="G369" s="29"/>
    </row>
    <row r="370" ht="13.5" customHeight="1">
      <c r="G370" s="29"/>
    </row>
    <row r="371" ht="13.5" customHeight="1">
      <c r="G371" s="29"/>
    </row>
    <row r="372" ht="13.5" customHeight="1">
      <c r="G372" s="29"/>
    </row>
    <row r="373" ht="13.5" customHeight="1">
      <c r="G373" s="29"/>
    </row>
    <row r="374" ht="13.5" customHeight="1">
      <c r="G374" s="29"/>
    </row>
    <row r="375" ht="13.5" customHeight="1">
      <c r="G375" s="29"/>
    </row>
    <row r="376" ht="13.5" customHeight="1">
      <c r="G376" s="29"/>
    </row>
    <row r="377" ht="13.5" customHeight="1">
      <c r="G377" s="29"/>
    </row>
    <row r="378" ht="13.5" customHeight="1">
      <c r="G378" s="29"/>
    </row>
    <row r="379" ht="13.5" customHeight="1">
      <c r="G379" s="29"/>
    </row>
    <row r="380" ht="13.5" customHeight="1">
      <c r="G380" s="29"/>
    </row>
    <row r="381" ht="13.5" customHeight="1">
      <c r="G381" s="29"/>
    </row>
    <row r="382" ht="13.5" customHeight="1">
      <c r="G382" s="29"/>
    </row>
    <row r="383" ht="13.5" customHeight="1">
      <c r="G383" s="29"/>
    </row>
    <row r="384" ht="13.5" customHeight="1">
      <c r="G384" s="29"/>
    </row>
    <row r="385" ht="13.5" customHeight="1">
      <c r="G385" s="29"/>
    </row>
    <row r="386" ht="13.5" customHeight="1">
      <c r="G386" s="29"/>
    </row>
    <row r="387" ht="13.5" customHeight="1">
      <c r="G387" s="29"/>
    </row>
    <row r="388" ht="13.5" customHeight="1">
      <c r="G388" s="29"/>
    </row>
    <row r="389" ht="13.5" customHeight="1">
      <c r="G389" s="29"/>
    </row>
    <row r="390" ht="13.5" customHeight="1">
      <c r="G390" s="29"/>
    </row>
    <row r="391" ht="13.5" customHeight="1">
      <c r="G391" s="29"/>
    </row>
    <row r="392" ht="13.5" customHeight="1">
      <c r="G392" s="29"/>
    </row>
    <row r="393" ht="13.5" customHeight="1">
      <c r="G393" s="29"/>
    </row>
    <row r="394" ht="13.5" customHeight="1">
      <c r="G394" s="29"/>
    </row>
    <row r="395" ht="13.5" customHeight="1">
      <c r="G395" s="29"/>
    </row>
    <row r="396" ht="13.5" customHeight="1">
      <c r="G396" s="29"/>
    </row>
    <row r="397" ht="13.5" customHeight="1">
      <c r="G397" s="29"/>
    </row>
    <row r="398" ht="13.5" customHeight="1">
      <c r="G398" s="29"/>
    </row>
    <row r="399" ht="13.5" customHeight="1">
      <c r="G399" s="29"/>
    </row>
    <row r="400" ht="13.5" customHeight="1">
      <c r="G400" s="29"/>
    </row>
    <row r="401" ht="13.5" customHeight="1">
      <c r="G401" s="29"/>
    </row>
    <row r="402" ht="13.5" customHeight="1">
      <c r="G402" s="29"/>
    </row>
    <row r="403" ht="13.5" customHeight="1">
      <c r="G403" s="29"/>
    </row>
    <row r="404" ht="13.5" customHeight="1">
      <c r="G404" s="29"/>
    </row>
    <row r="405" ht="13.5" customHeight="1">
      <c r="G405" s="29"/>
    </row>
    <row r="406" ht="13.5" customHeight="1">
      <c r="G406" s="29"/>
    </row>
    <row r="407" ht="13.5" customHeight="1">
      <c r="G407" s="29"/>
    </row>
    <row r="408" ht="13.5" customHeight="1">
      <c r="G408" s="29"/>
    </row>
    <row r="409" ht="13.5" customHeight="1">
      <c r="G409" s="29"/>
    </row>
    <row r="410" ht="13.5" customHeight="1">
      <c r="G410" s="29"/>
    </row>
    <row r="411" ht="13.5" customHeight="1">
      <c r="G411" s="29"/>
    </row>
    <row r="412" ht="13.5" customHeight="1">
      <c r="G412" s="29"/>
    </row>
    <row r="413" ht="13.5" customHeight="1">
      <c r="G413" s="29"/>
    </row>
    <row r="414" ht="13.5" customHeight="1">
      <c r="G414" s="29"/>
    </row>
    <row r="415" ht="13.5" customHeight="1">
      <c r="G415" s="29"/>
    </row>
    <row r="416" ht="13.5" customHeight="1">
      <c r="G416" s="29"/>
    </row>
    <row r="417" ht="13.5" customHeight="1">
      <c r="G417" s="29"/>
    </row>
    <row r="418" ht="13.5" customHeight="1">
      <c r="G418" s="29"/>
    </row>
    <row r="419" ht="13.5" customHeight="1">
      <c r="G419" s="29"/>
    </row>
    <row r="420" ht="13.5" customHeight="1">
      <c r="G420" s="29"/>
    </row>
    <row r="421" ht="13.5" customHeight="1">
      <c r="G421" s="29"/>
    </row>
    <row r="422" ht="13.5" customHeight="1">
      <c r="G422" s="29"/>
    </row>
    <row r="423" ht="13.5" customHeight="1">
      <c r="G423" s="29"/>
    </row>
    <row r="424" ht="13.5" customHeight="1">
      <c r="G424" s="29"/>
    </row>
    <row r="425" ht="13.5" customHeight="1">
      <c r="G425" s="29"/>
    </row>
    <row r="426" ht="13.5" customHeight="1">
      <c r="G426" s="29"/>
    </row>
    <row r="427" ht="13.5" customHeight="1">
      <c r="G427" s="29"/>
    </row>
    <row r="428" ht="13.5" customHeight="1">
      <c r="G428" s="29"/>
    </row>
    <row r="429" ht="13.5" customHeight="1">
      <c r="G429" s="29"/>
    </row>
    <row r="430" ht="13.5" customHeight="1">
      <c r="G430" s="29"/>
    </row>
    <row r="431" ht="13.5" customHeight="1">
      <c r="G431" s="29"/>
    </row>
    <row r="432" ht="13.5" customHeight="1">
      <c r="G432" s="29"/>
    </row>
    <row r="433" ht="13.5" customHeight="1">
      <c r="G433" s="29"/>
    </row>
    <row r="434" ht="13.5" customHeight="1">
      <c r="G434" s="29"/>
    </row>
    <row r="435" ht="13.5" customHeight="1">
      <c r="G435" s="29"/>
    </row>
    <row r="436" ht="13.5" customHeight="1">
      <c r="G436" s="29"/>
    </row>
    <row r="437" ht="13.5" customHeight="1">
      <c r="G437" s="29"/>
    </row>
    <row r="438" ht="13.5" customHeight="1">
      <c r="G438" s="29"/>
    </row>
    <row r="439" ht="13.5" customHeight="1">
      <c r="G439" s="29"/>
    </row>
    <row r="440" ht="13.5" customHeight="1">
      <c r="G440" s="29"/>
    </row>
    <row r="441" ht="13.5" customHeight="1">
      <c r="G441" s="29"/>
    </row>
    <row r="442" ht="13.5" customHeight="1">
      <c r="G442" s="29"/>
    </row>
    <row r="443" ht="13.5" customHeight="1">
      <c r="G443" s="29"/>
    </row>
    <row r="444" ht="13.5" customHeight="1">
      <c r="G444" s="29"/>
    </row>
    <row r="445" ht="13.5" customHeight="1">
      <c r="G445" s="29"/>
    </row>
    <row r="446" ht="13.5" customHeight="1">
      <c r="G446" s="29"/>
    </row>
    <row r="447" ht="13.5" customHeight="1">
      <c r="G447" s="29"/>
    </row>
    <row r="448" ht="13.5" customHeight="1">
      <c r="G448" s="29"/>
    </row>
    <row r="449" ht="13.5" customHeight="1">
      <c r="G449" s="29"/>
    </row>
    <row r="450" ht="13.5" customHeight="1">
      <c r="G450" s="29"/>
    </row>
    <row r="451" ht="13.5" customHeight="1">
      <c r="G451" s="29"/>
    </row>
    <row r="452" ht="13.5" customHeight="1">
      <c r="G452" s="29"/>
    </row>
    <row r="453" ht="13.5" customHeight="1">
      <c r="G453" s="29"/>
    </row>
    <row r="454" ht="13.5" customHeight="1">
      <c r="G454" s="29"/>
    </row>
    <row r="455" ht="13.5" customHeight="1">
      <c r="G455" s="29"/>
    </row>
    <row r="456" ht="13.5" customHeight="1">
      <c r="G456" s="29"/>
    </row>
    <row r="457" ht="13.5" customHeight="1">
      <c r="G457" s="29"/>
    </row>
    <row r="458" ht="13.5" customHeight="1">
      <c r="G458" s="29"/>
    </row>
    <row r="459" ht="13.5" customHeight="1">
      <c r="G459" s="29"/>
    </row>
    <row r="460" ht="13.5" customHeight="1">
      <c r="G460" s="29"/>
    </row>
    <row r="461" ht="13.5" customHeight="1">
      <c r="G461" s="29"/>
    </row>
    <row r="462" ht="13.5" customHeight="1">
      <c r="G462" s="29"/>
    </row>
    <row r="463" ht="13.5" customHeight="1">
      <c r="G463" s="29"/>
    </row>
    <row r="464" ht="13.5" customHeight="1">
      <c r="G464" s="29"/>
    </row>
    <row r="465" ht="13.5" customHeight="1">
      <c r="G465" s="29"/>
    </row>
    <row r="466" ht="13.5" customHeight="1">
      <c r="G466" s="29"/>
    </row>
    <row r="467" ht="13.5" customHeight="1">
      <c r="G467" s="29"/>
    </row>
    <row r="468" ht="13.5" customHeight="1">
      <c r="G468" s="29"/>
    </row>
    <row r="469" ht="13.5" customHeight="1">
      <c r="G469" s="29"/>
    </row>
    <row r="470" ht="13.5" customHeight="1">
      <c r="G470" s="29"/>
    </row>
    <row r="471" ht="13.5" customHeight="1">
      <c r="G471" s="29"/>
    </row>
    <row r="472" ht="13.5" customHeight="1">
      <c r="G472" s="29"/>
    </row>
    <row r="473" ht="13.5" customHeight="1">
      <c r="G473" s="29"/>
    </row>
    <row r="474" ht="13.5" customHeight="1">
      <c r="G474" s="29"/>
    </row>
    <row r="475" ht="13.5" customHeight="1">
      <c r="G475" s="29"/>
    </row>
    <row r="476" ht="13.5" customHeight="1">
      <c r="G476" s="29"/>
    </row>
    <row r="477" ht="13.5" customHeight="1">
      <c r="G477" s="29"/>
    </row>
    <row r="478" ht="13.5" customHeight="1">
      <c r="G478" s="29"/>
    </row>
    <row r="479" ht="13.5" customHeight="1">
      <c r="G479" s="29"/>
    </row>
    <row r="480" ht="13.5" customHeight="1">
      <c r="G480" s="29"/>
    </row>
    <row r="481" ht="13.5" customHeight="1">
      <c r="G481" s="29"/>
    </row>
    <row r="482" ht="13.5" customHeight="1">
      <c r="G482" s="29"/>
    </row>
    <row r="483" ht="13.5" customHeight="1">
      <c r="G483" s="29"/>
    </row>
    <row r="484" ht="13.5" customHeight="1">
      <c r="G484" s="29"/>
    </row>
    <row r="485" ht="13.5" customHeight="1">
      <c r="G485" s="29"/>
    </row>
    <row r="486" ht="13.5" customHeight="1">
      <c r="G486" s="29"/>
    </row>
    <row r="487" ht="13.5" customHeight="1">
      <c r="G487" s="29"/>
    </row>
    <row r="488" ht="13.5" customHeight="1">
      <c r="G488" s="29"/>
    </row>
    <row r="489" ht="13.5" customHeight="1">
      <c r="G489" s="29"/>
    </row>
    <row r="490" ht="13.5" customHeight="1">
      <c r="G490" s="29"/>
    </row>
    <row r="491" ht="13.5" customHeight="1">
      <c r="G491" s="29"/>
    </row>
    <row r="492" ht="13.5" customHeight="1">
      <c r="G492" s="29"/>
    </row>
    <row r="493" ht="13.5" customHeight="1">
      <c r="G493" s="29"/>
    </row>
    <row r="494" ht="13.5" customHeight="1">
      <c r="G494" s="29"/>
    </row>
    <row r="495" ht="13.5" customHeight="1">
      <c r="G495" s="29"/>
    </row>
    <row r="496" ht="13.5" customHeight="1">
      <c r="G496" s="29"/>
    </row>
    <row r="497" ht="13.5" customHeight="1">
      <c r="G497" s="29"/>
    </row>
    <row r="498" ht="13.5" customHeight="1">
      <c r="G498" s="29"/>
    </row>
    <row r="499" ht="13.5" customHeight="1">
      <c r="G499" s="29"/>
    </row>
    <row r="500" ht="13.5" customHeight="1">
      <c r="G500" s="29"/>
    </row>
    <row r="501" ht="13.5" customHeight="1">
      <c r="G501" s="29"/>
    </row>
    <row r="502" ht="13.5" customHeight="1">
      <c r="G502" s="29"/>
    </row>
    <row r="503" ht="13.5" customHeight="1">
      <c r="G503" s="29"/>
    </row>
    <row r="504" ht="13.5" customHeight="1">
      <c r="G504" s="29"/>
    </row>
    <row r="505" ht="13.5" customHeight="1">
      <c r="G505" s="29"/>
    </row>
    <row r="506" ht="13.5" customHeight="1">
      <c r="G506" s="29"/>
    </row>
    <row r="507" ht="13.5" customHeight="1">
      <c r="G507" s="29"/>
    </row>
    <row r="508" ht="13.5" customHeight="1">
      <c r="G508" s="29"/>
    </row>
    <row r="509" ht="13.5" customHeight="1">
      <c r="G509" s="29"/>
    </row>
    <row r="510" ht="13.5" customHeight="1">
      <c r="G510" s="29"/>
    </row>
    <row r="511" ht="13.5" customHeight="1">
      <c r="G511" s="29"/>
    </row>
    <row r="512" ht="13.5" customHeight="1">
      <c r="G512" s="29"/>
    </row>
    <row r="513" ht="13.5" customHeight="1">
      <c r="G513" s="29"/>
    </row>
    <row r="514" ht="13.5" customHeight="1">
      <c r="G514" s="29"/>
    </row>
    <row r="515" ht="13.5" customHeight="1">
      <c r="G515" s="29"/>
    </row>
    <row r="516" ht="13.5" customHeight="1">
      <c r="G516" s="29"/>
    </row>
    <row r="517" ht="13.5" customHeight="1">
      <c r="G517" s="29"/>
    </row>
    <row r="518" ht="13.5" customHeight="1">
      <c r="G518" s="29"/>
    </row>
    <row r="519" ht="13.5" customHeight="1">
      <c r="G519" s="29"/>
    </row>
    <row r="520" ht="13.5" customHeight="1">
      <c r="G520" s="29"/>
    </row>
    <row r="521" ht="13.5" customHeight="1">
      <c r="G521" s="29"/>
    </row>
    <row r="522" ht="13.5" customHeight="1">
      <c r="G522" s="29"/>
    </row>
    <row r="523" ht="13.5" customHeight="1">
      <c r="G523" s="29"/>
    </row>
    <row r="524" ht="13.5" customHeight="1">
      <c r="G524" s="29"/>
    </row>
    <row r="525" ht="13.5" customHeight="1">
      <c r="G525" s="29"/>
    </row>
    <row r="526" ht="13.5" customHeight="1">
      <c r="G526" s="29"/>
    </row>
    <row r="527" ht="13.5" customHeight="1">
      <c r="G527" s="29"/>
    </row>
    <row r="528" ht="13.5" customHeight="1">
      <c r="G528" s="29"/>
    </row>
    <row r="529" ht="13.5" customHeight="1">
      <c r="G529" s="29"/>
    </row>
    <row r="530" ht="13.5" customHeight="1">
      <c r="G530" s="29"/>
    </row>
    <row r="531" ht="13.5" customHeight="1">
      <c r="G531" s="29"/>
    </row>
    <row r="532" ht="13.5" customHeight="1">
      <c r="G532" s="29"/>
    </row>
    <row r="533" ht="13.5" customHeight="1">
      <c r="G533" s="29"/>
    </row>
    <row r="534" ht="13.5" customHeight="1">
      <c r="G534" s="29"/>
    </row>
    <row r="535" ht="13.5" customHeight="1">
      <c r="G535" s="29"/>
    </row>
    <row r="536" ht="13.5" customHeight="1">
      <c r="G536" s="29"/>
    </row>
    <row r="537" ht="13.5" customHeight="1">
      <c r="G537" s="29"/>
    </row>
    <row r="538" ht="13.5" customHeight="1">
      <c r="G538" s="29"/>
    </row>
    <row r="539" ht="13.5" customHeight="1">
      <c r="G539" s="29"/>
    </row>
    <row r="540" ht="13.5" customHeight="1">
      <c r="G540" s="29"/>
    </row>
    <row r="541" ht="13.5" customHeight="1">
      <c r="G541" s="29"/>
    </row>
    <row r="542" ht="13.5" customHeight="1">
      <c r="G542" s="29"/>
    </row>
    <row r="543" ht="13.5" customHeight="1">
      <c r="G543" s="29"/>
    </row>
    <row r="544" ht="13.5" customHeight="1">
      <c r="G544" s="29"/>
    </row>
    <row r="545" ht="13.5" customHeight="1">
      <c r="G545" s="29"/>
    </row>
    <row r="546" ht="13.5" customHeight="1">
      <c r="G546" s="29"/>
    </row>
    <row r="547" ht="13.5" customHeight="1">
      <c r="G547" s="29"/>
    </row>
    <row r="548" ht="13.5" customHeight="1">
      <c r="G548" s="29"/>
    </row>
    <row r="549" ht="13.5" customHeight="1">
      <c r="G549" s="29"/>
    </row>
    <row r="550" ht="13.5" customHeight="1">
      <c r="G550" s="29"/>
    </row>
    <row r="551" ht="13.5" customHeight="1">
      <c r="G551" s="29"/>
    </row>
    <row r="552" ht="13.5" customHeight="1">
      <c r="G552" s="29"/>
    </row>
    <row r="553" ht="13.5" customHeight="1">
      <c r="G553" s="29"/>
    </row>
    <row r="554" ht="13.5" customHeight="1">
      <c r="G554" s="29"/>
    </row>
    <row r="555" ht="13.5" customHeight="1">
      <c r="G555" s="29"/>
    </row>
    <row r="556" ht="13.5" customHeight="1">
      <c r="G556" s="29"/>
    </row>
    <row r="557" ht="13.5" customHeight="1">
      <c r="G557" s="29"/>
    </row>
    <row r="558" ht="13.5" customHeight="1">
      <c r="G558" s="29"/>
    </row>
    <row r="559" ht="13.5" customHeight="1">
      <c r="G559" s="29"/>
    </row>
    <row r="560" ht="13.5" customHeight="1">
      <c r="G560" s="29"/>
    </row>
    <row r="561" ht="13.5" customHeight="1">
      <c r="G561" s="29"/>
    </row>
    <row r="562" ht="13.5" customHeight="1">
      <c r="G562" s="29"/>
    </row>
    <row r="563" ht="13.5" customHeight="1">
      <c r="G563" s="29"/>
    </row>
    <row r="564" ht="13.5" customHeight="1">
      <c r="G564" s="29"/>
    </row>
    <row r="565" ht="13.5" customHeight="1">
      <c r="G565" s="29"/>
    </row>
    <row r="566" ht="13.5" customHeight="1">
      <c r="G566" s="29"/>
    </row>
    <row r="567" ht="13.5" customHeight="1">
      <c r="G567" s="29"/>
    </row>
    <row r="568" ht="13.5" customHeight="1">
      <c r="G568" s="29"/>
    </row>
    <row r="569" ht="13.5" customHeight="1">
      <c r="G569" s="29"/>
    </row>
    <row r="570" ht="13.5" customHeight="1">
      <c r="G570" s="29"/>
    </row>
    <row r="571" ht="13.5" customHeight="1">
      <c r="G571" s="29"/>
    </row>
    <row r="572" ht="13.5" customHeight="1">
      <c r="G572" s="29"/>
    </row>
    <row r="573" ht="13.5" customHeight="1">
      <c r="G573" s="29"/>
    </row>
    <row r="574" ht="13.5" customHeight="1">
      <c r="G574" s="29"/>
    </row>
    <row r="575" ht="13.5" customHeight="1">
      <c r="G575" s="29"/>
    </row>
    <row r="576" ht="13.5" customHeight="1">
      <c r="G576" s="29"/>
    </row>
    <row r="577" ht="13.5" customHeight="1">
      <c r="G577" s="29"/>
    </row>
    <row r="578" ht="13.5" customHeight="1">
      <c r="G578" s="29"/>
    </row>
    <row r="579" ht="13.5" customHeight="1">
      <c r="G579" s="29"/>
    </row>
    <row r="580" ht="13.5" customHeight="1">
      <c r="G580" s="29"/>
    </row>
    <row r="581" ht="13.5" customHeight="1">
      <c r="G581" s="29"/>
    </row>
    <row r="582" ht="13.5" customHeight="1">
      <c r="G582" s="29"/>
    </row>
    <row r="583" ht="13.5" customHeight="1">
      <c r="G583" s="29"/>
    </row>
    <row r="584" ht="13.5" customHeight="1">
      <c r="G584" s="29"/>
    </row>
    <row r="585" ht="13.5" customHeight="1">
      <c r="G585" s="29"/>
    </row>
    <row r="586" ht="13.5" customHeight="1">
      <c r="G586" s="29"/>
    </row>
    <row r="587" ht="13.5" customHeight="1">
      <c r="G587" s="29"/>
    </row>
    <row r="588" ht="13.5" customHeight="1">
      <c r="G588" s="29"/>
    </row>
    <row r="589" ht="13.5" customHeight="1">
      <c r="G589" s="29"/>
    </row>
    <row r="590" ht="13.5" customHeight="1">
      <c r="G590" s="29"/>
    </row>
    <row r="591" ht="13.5" customHeight="1">
      <c r="G591" s="29"/>
    </row>
    <row r="592" ht="13.5" customHeight="1">
      <c r="G592" s="29"/>
    </row>
    <row r="593" ht="13.5" customHeight="1">
      <c r="G593" s="29"/>
    </row>
    <row r="594" ht="13.5" customHeight="1">
      <c r="G594" s="29"/>
    </row>
    <row r="595" ht="13.5" customHeight="1">
      <c r="G595" s="29"/>
    </row>
    <row r="596" ht="13.5" customHeight="1">
      <c r="G596" s="29"/>
    </row>
    <row r="597" ht="13.5" customHeight="1">
      <c r="G597" s="29"/>
    </row>
    <row r="598" ht="13.5" customHeight="1">
      <c r="G598" s="29"/>
    </row>
    <row r="599" ht="13.5" customHeight="1">
      <c r="G599" s="29"/>
    </row>
    <row r="600" ht="13.5" customHeight="1">
      <c r="G600" s="29"/>
    </row>
    <row r="601" ht="13.5" customHeight="1">
      <c r="G601" s="29"/>
    </row>
    <row r="602" ht="13.5" customHeight="1">
      <c r="G602" s="29"/>
    </row>
    <row r="603" ht="13.5" customHeight="1">
      <c r="G603" s="29"/>
    </row>
    <row r="604" ht="13.5" customHeight="1">
      <c r="G604" s="29"/>
    </row>
    <row r="605" ht="13.5" customHeight="1">
      <c r="G605" s="29"/>
    </row>
    <row r="606" ht="13.5" customHeight="1">
      <c r="G606" s="29"/>
    </row>
    <row r="607" ht="13.5" customHeight="1">
      <c r="G607" s="29"/>
    </row>
    <row r="608" ht="13.5" customHeight="1">
      <c r="G608" s="29"/>
    </row>
    <row r="609" ht="13.5" customHeight="1">
      <c r="G609" s="29"/>
    </row>
    <row r="610" ht="13.5" customHeight="1">
      <c r="G610" s="29"/>
    </row>
    <row r="611" ht="13.5" customHeight="1">
      <c r="G611" s="29"/>
    </row>
    <row r="612" ht="13.5" customHeight="1">
      <c r="G612" s="29"/>
    </row>
    <row r="613" ht="13.5" customHeight="1">
      <c r="G613" s="29"/>
    </row>
    <row r="614" ht="13.5" customHeight="1">
      <c r="G614" s="29"/>
    </row>
    <row r="615" ht="13.5" customHeight="1">
      <c r="G615" s="29"/>
    </row>
    <row r="616" ht="13.5" customHeight="1">
      <c r="G616" s="29"/>
    </row>
    <row r="617" ht="13.5" customHeight="1">
      <c r="G617" s="29"/>
    </row>
    <row r="618" ht="13.5" customHeight="1">
      <c r="G618" s="29"/>
    </row>
    <row r="619" ht="13.5" customHeight="1">
      <c r="G619" s="29"/>
    </row>
    <row r="620" ht="13.5" customHeight="1">
      <c r="G620" s="29"/>
    </row>
    <row r="621" ht="13.5" customHeight="1">
      <c r="G621" s="29"/>
    </row>
    <row r="622" ht="13.5" customHeight="1">
      <c r="G622" s="29"/>
    </row>
    <row r="623" ht="13.5" customHeight="1">
      <c r="G623" s="29"/>
    </row>
    <row r="624" ht="13.5" customHeight="1">
      <c r="G624" s="29"/>
    </row>
    <row r="625" ht="13.5" customHeight="1">
      <c r="G625" s="29"/>
    </row>
    <row r="626" ht="13.5" customHeight="1">
      <c r="G626" s="29"/>
    </row>
    <row r="627" ht="13.5" customHeight="1">
      <c r="G627" s="29"/>
    </row>
    <row r="628" ht="13.5" customHeight="1">
      <c r="G628" s="29"/>
    </row>
    <row r="629" ht="13.5" customHeight="1">
      <c r="G629" s="29"/>
    </row>
    <row r="630" ht="13.5" customHeight="1">
      <c r="G630" s="29"/>
    </row>
    <row r="631" ht="13.5" customHeight="1">
      <c r="G631" s="29"/>
    </row>
    <row r="632" ht="13.5" customHeight="1">
      <c r="G632" s="29"/>
    </row>
    <row r="633" ht="13.5" customHeight="1">
      <c r="G633" s="29"/>
    </row>
    <row r="634" ht="13.5" customHeight="1">
      <c r="G634" s="29"/>
    </row>
    <row r="635" ht="13.5" customHeight="1">
      <c r="G635" s="29"/>
    </row>
    <row r="636" ht="13.5" customHeight="1">
      <c r="G636" s="29"/>
    </row>
    <row r="637" ht="13.5" customHeight="1">
      <c r="G637" s="29"/>
    </row>
    <row r="638" ht="13.5" customHeight="1">
      <c r="G638" s="29"/>
    </row>
    <row r="639" ht="13.5" customHeight="1">
      <c r="G639" s="29"/>
    </row>
    <row r="640" ht="13.5" customHeight="1">
      <c r="G640" s="29"/>
    </row>
    <row r="641" ht="13.5" customHeight="1">
      <c r="G641" s="29"/>
    </row>
    <row r="642" ht="13.5" customHeight="1">
      <c r="G642" s="29"/>
    </row>
    <row r="643" ht="13.5" customHeight="1">
      <c r="G643" s="29"/>
    </row>
    <row r="644" ht="13.5" customHeight="1">
      <c r="G644" s="29"/>
    </row>
    <row r="645" ht="13.5" customHeight="1">
      <c r="G645" s="29"/>
    </row>
    <row r="646" ht="13.5" customHeight="1">
      <c r="G646" s="29"/>
    </row>
    <row r="647" ht="13.5" customHeight="1">
      <c r="G647" s="29"/>
    </row>
    <row r="648" ht="13.5" customHeight="1">
      <c r="G648" s="29"/>
    </row>
    <row r="649" ht="13.5" customHeight="1">
      <c r="G649" s="29"/>
    </row>
    <row r="650" ht="13.5" customHeight="1">
      <c r="G650" s="29"/>
    </row>
    <row r="651" ht="13.5" customHeight="1">
      <c r="G651" s="29"/>
    </row>
    <row r="652" ht="13.5" customHeight="1">
      <c r="G652" s="29"/>
    </row>
    <row r="653" ht="13.5" customHeight="1">
      <c r="G653" s="29"/>
    </row>
    <row r="654" ht="13.5" customHeight="1">
      <c r="G654" s="29"/>
    </row>
    <row r="655" ht="13.5" customHeight="1">
      <c r="G655" s="29"/>
    </row>
    <row r="656" ht="13.5" customHeight="1">
      <c r="G656" s="29"/>
    </row>
    <row r="657" ht="13.5" customHeight="1">
      <c r="G657" s="29"/>
    </row>
    <row r="658" ht="13.5" customHeight="1">
      <c r="G658" s="29"/>
    </row>
    <row r="659" ht="13.5" customHeight="1">
      <c r="G659" s="29"/>
    </row>
    <row r="660" ht="13.5" customHeight="1">
      <c r="G660" s="29"/>
    </row>
    <row r="661" ht="13.5" customHeight="1">
      <c r="G661" s="29"/>
    </row>
    <row r="662" ht="13.5" customHeight="1">
      <c r="G662" s="29"/>
    </row>
    <row r="663" ht="13.5" customHeight="1">
      <c r="G663" s="29"/>
    </row>
    <row r="664" ht="13.5" customHeight="1">
      <c r="G664" s="29"/>
    </row>
    <row r="665" ht="13.5" customHeight="1">
      <c r="G665" s="29"/>
    </row>
    <row r="666" ht="13.5" customHeight="1">
      <c r="G666" s="29"/>
    </row>
    <row r="667" ht="13.5" customHeight="1">
      <c r="G667" s="29"/>
    </row>
    <row r="668" ht="13.5" customHeight="1">
      <c r="G668" s="29"/>
    </row>
    <row r="669" ht="13.5" customHeight="1">
      <c r="G669" s="29"/>
    </row>
    <row r="670" ht="13.5" customHeight="1">
      <c r="G670" s="29"/>
    </row>
    <row r="671" ht="13.5" customHeight="1">
      <c r="G671" s="29"/>
    </row>
    <row r="672" ht="13.5" customHeight="1">
      <c r="G672" s="29"/>
    </row>
    <row r="673" ht="13.5" customHeight="1">
      <c r="G673" s="29"/>
    </row>
    <row r="674" ht="13.5" customHeight="1">
      <c r="G674" s="29"/>
    </row>
    <row r="675" ht="13.5" customHeight="1">
      <c r="G675" s="29"/>
    </row>
    <row r="676" ht="13.5" customHeight="1">
      <c r="G676" s="29"/>
    </row>
    <row r="677" ht="13.5" customHeight="1">
      <c r="G677" s="29"/>
    </row>
    <row r="678" ht="13.5" customHeight="1">
      <c r="G678" s="29"/>
    </row>
    <row r="679" ht="13.5" customHeight="1">
      <c r="G679" s="29"/>
    </row>
    <row r="680" ht="13.5" customHeight="1">
      <c r="G680" s="29"/>
    </row>
    <row r="681" ht="13.5" customHeight="1">
      <c r="G681" s="29"/>
    </row>
    <row r="682" ht="13.5" customHeight="1">
      <c r="G682" s="29"/>
    </row>
    <row r="683" ht="13.5" customHeight="1">
      <c r="G683" s="29"/>
    </row>
    <row r="684" ht="13.5" customHeight="1">
      <c r="G684" s="29"/>
    </row>
    <row r="685" ht="13.5" customHeight="1">
      <c r="G685" s="29"/>
    </row>
    <row r="686" ht="13.5" customHeight="1">
      <c r="G686" s="29"/>
    </row>
    <row r="687" ht="13.5" customHeight="1">
      <c r="G687" s="29"/>
    </row>
    <row r="688" ht="13.5" customHeight="1">
      <c r="G688" s="29"/>
    </row>
    <row r="689" ht="13.5" customHeight="1">
      <c r="G689" s="29"/>
    </row>
    <row r="690" ht="13.5" customHeight="1">
      <c r="G690" s="29"/>
    </row>
    <row r="691" ht="13.5" customHeight="1">
      <c r="G691" s="29"/>
    </row>
    <row r="692" ht="13.5" customHeight="1">
      <c r="G692" s="29"/>
    </row>
    <row r="693" ht="13.5" customHeight="1">
      <c r="G693" s="29"/>
    </row>
    <row r="694" ht="13.5" customHeight="1">
      <c r="G694" s="29"/>
    </row>
    <row r="695" ht="13.5" customHeight="1">
      <c r="G695" s="29"/>
    </row>
    <row r="696" ht="13.5" customHeight="1">
      <c r="G696" s="29"/>
    </row>
    <row r="697" ht="13.5" customHeight="1">
      <c r="G697" s="29"/>
    </row>
    <row r="698" ht="13.5" customHeight="1">
      <c r="G698" s="29"/>
    </row>
    <row r="699" ht="13.5" customHeight="1">
      <c r="G699" s="29"/>
    </row>
    <row r="700" ht="13.5" customHeight="1">
      <c r="G700" s="29"/>
    </row>
    <row r="701" ht="13.5" customHeight="1">
      <c r="G701" s="29"/>
    </row>
    <row r="702" ht="13.5" customHeight="1">
      <c r="G702" s="29"/>
    </row>
    <row r="703" ht="13.5" customHeight="1">
      <c r="G703" s="29"/>
    </row>
    <row r="704" ht="13.5" customHeight="1">
      <c r="G704" s="29"/>
    </row>
    <row r="705" ht="13.5" customHeight="1">
      <c r="G705" s="29"/>
    </row>
    <row r="706" ht="13.5" customHeight="1">
      <c r="G706" s="29"/>
    </row>
    <row r="707" ht="13.5" customHeight="1">
      <c r="G707" s="29"/>
    </row>
    <row r="708" ht="13.5" customHeight="1">
      <c r="G708" s="29"/>
    </row>
    <row r="709" ht="13.5" customHeight="1">
      <c r="G709" s="29"/>
    </row>
    <row r="710" ht="13.5" customHeight="1">
      <c r="G710" s="29"/>
    </row>
    <row r="711" ht="13.5" customHeight="1">
      <c r="G711" s="29"/>
    </row>
    <row r="712" ht="13.5" customHeight="1">
      <c r="G712" s="29"/>
    </row>
    <row r="713" ht="13.5" customHeight="1">
      <c r="G713" s="29"/>
    </row>
    <row r="714" ht="13.5" customHeight="1">
      <c r="G714" s="29"/>
    </row>
    <row r="715" ht="13.5" customHeight="1">
      <c r="G715" s="29"/>
    </row>
    <row r="716" ht="13.5" customHeight="1">
      <c r="G716" s="29"/>
    </row>
    <row r="717" ht="13.5" customHeight="1">
      <c r="G717" s="29"/>
    </row>
    <row r="718" ht="13.5" customHeight="1">
      <c r="G718" s="29"/>
    </row>
    <row r="719" ht="13.5" customHeight="1">
      <c r="G719" s="29"/>
    </row>
    <row r="720" ht="13.5" customHeight="1">
      <c r="G720" s="29"/>
    </row>
    <row r="721" ht="13.5" customHeight="1">
      <c r="G721" s="29"/>
    </row>
    <row r="722" ht="13.5" customHeight="1">
      <c r="G722" s="29"/>
    </row>
    <row r="723" ht="13.5" customHeight="1">
      <c r="G723" s="29"/>
    </row>
    <row r="724" ht="13.5" customHeight="1">
      <c r="G724" s="29"/>
    </row>
    <row r="725" ht="13.5" customHeight="1">
      <c r="G725" s="29"/>
    </row>
    <row r="726" ht="13.5" customHeight="1">
      <c r="G726" s="29"/>
    </row>
    <row r="727" ht="13.5" customHeight="1">
      <c r="G727" s="29"/>
    </row>
    <row r="728" ht="13.5" customHeight="1">
      <c r="G728" s="29"/>
    </row>
    <row r="729" ht="13.5" customHeight="1">
      <c r="G729" s="29"/>
    </row>
    <row r="730" ht="13.5" customHeight="1">
      <c r="G730" s="29"/>
    </row>
    <row r="731" ht="13.5" customHeight="1">
      <c r="G731" s="29"/>
    </row>
    <row r="732" ht="13.5" customHeight="1">
      <c r="G732" s="29"/>
    </row>
    <row r="733" ht="13.5" customHeight="1">
      <c r="G733" s="29"/>
    </row>
    <row r="734" ht="13.5" customHeight="1">
      <c r="G734" s="29"/>
    </row>
    <row r="735" ht="13.5" customHeight="1">
      <c r="G735" s="29"/>
    </row>
    <row r="736" ht="13.5" customHeight="1">
      <c r="G736" s="29"/>
    </row>
    <row r="737" ht="13.5" customHeight="1">
      <c r="G737" s="29"/>
    </row>
    <row r="738" ht="13.5" customHeight="1">
      <c r="G738" s="29"/>
    </row>
    <row r="739" ht="13.5" customHeight="1">
      <c r="G739" s="29"/>
    </row>
    <row r="740" ht="13.5" customHeight="1">
      <c r="G740" s="29"/>
    </row>
    <row r="741" ht="13.5" customHeight="1">
      <c r="G741" s="29"/>
    </row>
    <row r="742" ht="13.5" customHeight="1">
      <c r="G742" s="29"/>
    </row>
    <row r="743" ht="13.5" customHeight="1">
      <c r="G743" s="29"/>
    </row>
    <row r="744" ht="13.5" customHeight="1">
      <c r="G744" s="29"/>
    </row>
    <row r="745" ht="13.5" customHeight="1">
      <c r="G745" s="29"/>
    </row>
    <row r="746" ht="13.5" customHeight="1">
      <c r="G746" s="29"/>
    </row>
    <row r="747" ht="13.5" customHeight="1">
      <c r="G747" s="29"/>
    </row>
    <row r="748" ht="13.5" customHeight="1">
      <c r="G748" s="29"/>
    </row>
    <row r="749" ht="13.5" customHeight="1">
      <c r="G749" s="29"/>
    </row>
    <row r="750" ht="13.5" customHeight="1">
      <c r="G750" s="29"/>
    </row>
    <row r="751" ht="13.5" customHeight="1">
      <c r="G751" s="29"/>
    </row>
    <row r="752" ht="13.5" customHeight="1">
      <c r="G752" s="29"/>
    </row>
    <row r="753" ht="13.5" customHeight="1">
      <c r="G753" s="29"/>
    </row>
    <row r="754" ht="13.5" customHeight="1">
      <c r="G754" s="29"/>
    </row>
    <row r="755" ht="13.5" customHeight="1">
      <c r="G755" s="29"/>
    </row>
    <row r="756" ht="13.5" customHeight="1">
      <c r="G756" s="29"/>
    </row>
    <row r="757" ht="13.5" customHeight="1">
      <c r="G757" s="29"/>
    </row>
    <row r="758" ht="13.5" customHeight="1">
      <c r="G758" s="29"/>
    </row>
    <row r="759" ht="13.5" customHeight="1">
      <c r="G759" s="29"/>
    </row>
    <row r="760" ht="13.5" customHeight="1">
      <c r="G760" s="29"/>
    </row>
    <row r="761" ht="13.5" customHeight="1">
      <c r="G761" s="29"/>
    </row>
    <row r="762" ht="13.5" customHeight="1">
      <c r="G762" s="29"/>
    </row>
    <row r="763" ht="13.5" customHeight="1">
      <c r="G763" s="29"/>
    </row>
    <row r="764" ht="13.5" customHeight="1">
      <c r="G764" s="29"/>
    </row>
    <row r="765" ht="13.5" customHeight="1">
      <c r="G765" s="29"/>
    </row>
    <row r="766" ht="13.5" customHeight="1">
      <c r="G766" s="29"/>
    </row>
    <row r="767" ht="13.5" customHeight="1">
      <c r="G767" s="29"/>
    </row>
    <row r="768" ht="13.5" customHeight="1">
      <c r="G768" s="29"/>
    </row>
    <row r="769" ht="13.5" customHeight="1">
      <c r="G769" s="29"/>
    </row>
    <row r="770" ht="13.5" customHeight="1">
      <c r="G770" s="29"/>
    </row>
    <row r="771" ht="13.5" customHeight="1">
      <c r="G771" s="29"/>
    </row>
    <row r="772" ht="13.5" customHeight="1">
      <c r="G772" s="29"/>
    </row>
    <row r="773" ht="13.5" customHeight="1">
      <c r="G773" s="29"/>
    </row>
    <row r="774" ht="13.5" customHeight="1">
      <c r="G774" s="29"/>
    </row>
    <row r="775" ht="13.5" customHeight="1">
      <c r="G775" s="29"/>
    </row>
    <row r="776" ht="13.5" customHeight="1">
      <c r="G776" s="29"/>
    </row>
    <row r="777" ht="13.5" customHeight="1">
      <c r="G777" s="29"/>
    </row>
    <row r="778" ht="13.5" customHeight="1">
      <c r="G778" s="29"/>
    </row>
    <row r="779" ht="13.5" customHeight="1">
      <c r="G779" s="29"/>
    </row>
    <row r="780" ht="13.5" customHeight="1">
      <c r="G780" s="29"/>
    </row>
    <row r="781" ht="13.5" customHeight="1">
      <c r="G781" s="29"/>
    </row>
    <row r="782" ht="13.5" customHeight="1">
      <c r="G782" s="29"/>
    </row>
    <row r="783" ht="13.5" customHeight="1">
      <c r="G783" s="29"/>
    </row>
    <row r="784" ht="13.5" customHeight="1">
      <c r="G784" s="29"/>
    </row>
    <row r="785" ht="13.5" customHeight="1">
      <c r="G785" s="29"/>
    </row>
    <row r="786" ht="13.5" customHeight="1">
      <c r="G786" s="29"/>
    </row>
    <row r="787" ht="13.5" customHeight="1">
      <c r="G787" s="29"/>
    </row>
    <row r="788" ht="13.5" customHeight="1">
      <c r="G788" s="29"/>
    </row>
    <row r="789" ht="13.5" customHeight="1">
      <c r="G789" s="29"/>
    </row>
    <row r="790" ht="13.5" customHeight="1">
      <c r="G790" s="29"/>
    </row>
    <row r="791" ht="13.5" customHeight="1">
      <c r="G791" s="29"/>
    </row>
    <row r="792" ht="13.5" customHeight="1">
      <c r="G792" s="29"/>
    </row>
    <row r="793" ht="13.5" customHeight="1">
      <c r="G793" s="29"/>
    </row>
    <row r="794" ht="13.5" customHeight="1">
      <c r="G794" s="29"/>
    </row>
    <row r="795" ht="13.5" customHeight="1">
      <c r="G795" s="29"/>
    </row>
    <row r="796" ht="13.5" customHeight="1">
      <c r="G796" s="29"/>
    </row>
    <row r="797" ht="13.5" customHeight="1">
      <c r="G797" s="29"/>
    </row>
    <row r="798" ht="13.5" customHeight="1">
      <c r="G798" s="29"/>
    </row>
    <row r="799" ht="13.5" customHeight="1">
      <c r="G799" s="29"/>
    </row>
    <row r="800" ht="13.5" customHeight="1">
      <c r="G800" s="29"/>
    </row>
    <row r="801" ht="13.5" customHeight="1">
      <c r="G801" s="29"/>
    </row>
    <row r="802" ht="13.5" customHeight="1">
      <c r="G802" s="29"/>
    </row>
    <row r="803" ht="13.5" customHeight="1">
      <c r="G803" s="29"/>
    </row>
    <row r="804" ht="13.5" customHeight="1">
      <c r="G804" s="29"/>
    </row>
    <row r="805" ht="13.5" customHeight="1">
      <c r="G805" s="29"/>
    </row>
    <row r="806" ht="13.5" customHeight="1">
      <c r="G806" s="29"/>
    </row>
    <row r="807" ht="13.5" customHeight="1">
      <c r="G807" s="29"/>
    </row>
    <row r="808" ht="13.5" customHeight="1">
      <c r="G808" s="29"/>
    </row>
    <row r="809" ht="13.5" customHeight="1">
      <c r="G809" s="29"/>
    </row>
    <row r="810" ht="13.5" customHeight="1">
      <c r="G810" s="29"/>
    </row>
    <row r="811" ht="13.5" customHeight="1">
      <c r="G811" s="29"/>
    </row>
    <row r="812" ht="13.5" customHeight="1">
      <c r="G812" s="29"/>
    </row>
    <row r="813" ht="13.5" customHeight="1">
      <c r="G813" s="29"/>
    </row>
    <row r="814" ht="13.5" customHeight="1">
      <c r="G814" s="29"/>
    </row>
    <row r="815" ht="13.5" customHeight="1">
      <c r="G815" s="29"/>
    </row>
    <row r="816" ht="13.5" customHeight="1">
      <c r="G816" s="29"/>
    </row>
    <row r="817" ht="13.5" customHeight="1">
      <c r="G817" s="29"/>
    </row>
    <row r="818" ht="13.5" customHeight="1">
      <c r="G818" s="29"/>
    </row>
    <row r="819" ht="13.5" customHeight="1">
      <c r="G819" s="29"/>
    </row>
    <row r="820" ht="13.5" customHeight="1">
      <c r="G820" s="29"/>
    </row>
    <row r="821" ht="13.5" customHeight="1">
      <c r="G821" s="29"/>
    </row>
    <row r="822" ht="13.5" customHeight="1">
      <c r="G822" s="29"/>
    </row>
    <row r="823" ht="13.5" customHeight="1">
      <c r="G823" s="29"/>
    </row>
    <row r="824" ht="13.5" customHeight="1">
      <c r="G824" s="29"/>
    </row>
    <row r="825" ht="13.5" customHeight="1">
      <c r="G825" s="29"/>
    </row>
    <row r="826" ht="13.5" customHeight="1">
      <c r="G826" s="29"/>
    </row>
    <row r="827" ht="13.5" customHeight="1">
      <c r="G827" s="29"/>
    </row>
    <row r="828" ht="13.5" customHeight="1">
      <c r="G828" s="29"/>
    </row>
    <row r="829" ht="13.5" customHeight="1">
      <c r="G829" s="29"/>
    </row>
    <row r="830" ht="13.5" customHeight="1">
      <c r="G830" s="29"/>
    </row>
    <row r="831" ht="13.5" customHeight="1">
      <c r="G831" s="29"/>
    </row>
    <row r="832" ht="13.5" customHeight="1">
      <c r="G832" s="29"/>
    </row>
    <row r="833" ht="13.5" customHeight="1">
      <c r="G833" s="29"/>
    </row>
    <row r="834" ht="13.5" customHeight="1">
      <c r="G834" s="29"/>
    </row>
    <row r="835" ht="13.5" customHeight="1">
      <c r="G835" s="29"/>
    </row>
    <row r="836" ht="13.5" customHeight="1">
      <c r="G836" s="29"/>
    </row>
    <row r="837" ht="13.5" customHeight="1">
      <c r="G837" s="29"/>
    </row>
    <row r="838" ht="13.5" customHeight="1">
      <c r="G838" s="29"/>
    </row>
    <row r="839" ht="13.5" customHeight="1">
      <c r="G839" s="29"/>
    </row>
    <row r="840" ht="13.5" customHeight="1">
      <c r="G840" s="29"/>
    </row>
    <row r="841" ht="13.5" customHeight="1">
      <c r="G841" s="29"/>
    </row>
    <row r="842" ht="13.5" customHeight="1">
      <c r="G842" s="29"/>
    </row>
    <row r="843" ht="13.5" customHeight="1">
      <c r="G843" s="29"/>
    </row>
    <row r="844" ht="13.5" customHeight="1">
      <c r="G844" s="29"/>
    </row>
    <row r="845" ht="13.5" customHeight="1">
      <c r="G845" s="29"/>
    </row>
    <row r="846" ht="13.5" customHeight="1">
      <c r="G846" s="29"/>
    </row>
    <row r="847" ht="13.5" customHeight="1">
      <c r="G847" s="29"/>
    </row>
    <row r="848" ht="13.5" customHeight="1">
      <c r="G848" s="29"/>
    </row>
    <row r="849" ht="13.5" customHeight="1">
      <c r="G849" s="29"/>
    </row>
    <row r="850" ht="13.5" customHeight="1">
      <c r="G850" s="29"/>
    </row>
    <row r="851" ht="13.5" customHeight="1">
      <c r="G851" s="29"/>
    </row>
    <row r="852" ht="13.5" customHeight="1">
      <c r="G852" s="29"/>
    </row>
    <row r="853" ht="13.5" customHeight="1">
      <c r="G853" s="29"/>
    </row>
    <row r="854" ht="13.5" customHeight="1">
      <c r="G854" s="29"/>
    </row>
    <row r="855" ht="13.5" customHeight="1">
      <c r="G855" s="29"/>
    </row>
    <row r="856" ht="13.5" customHeight="1">
      <c r="G856" s="29"/>
    </row>
    <row r="857" ht="13.5" customHeight="1">
      <c r="G857" s="29"/>
    </row>
    <row r="858" ht="13.5" customHeight="1">
      <c r="G858" s="29"/>
    </row>
    <row r="859" ht="13.5" customHeight="1">
      <c r="G859" s="29"/>
    </row>
    <row r="860" ht="13.5" customHeight="1">
      <c r="G860" s="29"/>
    </row>
    <row r="861" ht="13.5" customHeight="1">
      <c r="G861" s="29"/>
    </row>
    <row r="862" ht="13.5" customHeight="1">
      <c r="G862" s="29"/>
    </row>
    <row r="863" ht="13.5" customHeight="1">
      <c r="G863" s="29"/>
    </row>
    <row r="864" ht="13.5" customHeight="1">
      <c r="G864" s="29"/>
    </row>
    <row r="865" ht="13.5" customHeight="1">
      <c r="G865" s="29"/>
    </row>
    <row r="866" ht="13.5" customHeight="1">
      <c r="G866" s="29"/>
    </row>
    <row r="867" ht="13.5" customHeight="1">
      <c r="G867" s="29"/>
    </row>
    <row r="868" ht="13.5" customHeight="1">
      <c r="G868" s="29"/>
    </row>
    <row r="869" ht="13.5" customHeight="1">
      <c r="G869" s="29"/>
    </row>
    <row r="870" ht="13.5" customHeight="1">
      <c r="G870" s="29"/>
    </row>
    <row r="871" ht="13.5" customHeight="1">
      <c r="G871" s="29"/>
    </row>
    <row r="872" ht="13.5" customHeight="1">
      <c r="G872" s="29"/>
    </row>
    <row r="873" ht="13.5" customHeight="1">
      <c r="G873" s="29"/>
    </row>
    <row r="874" ht="13.5" customHeight="1">
      <c r="G874" s="29"/>
    </row>
    <row r="875" ht="13.5" customHeight="1">
      <c r="G875" s="29"/>
    </row>
    <row r="876" ht="13.5" customHeight="1">
      <c r="G876" s="29"/>
    </row>
    <row r="877" ht="13.5" customHeight="1">
      <c r="G877" s="29"/>
    </row>
    <row r="878" ht="13.5" customHeight="1">
      <c r="G878" s="29"/>
    </row>
    <row r="879" ht="13.5" customHeight="1">
      <c r="G879" s="29"/>
    </row>
    <row r="880" ht="13.5" customHeight="1">
      <c r="G880" s="29"/>
    </row>
    <row r="881" ht="13.5" customHeight="1">
      <c r="G881" s="29"/>
    </row>
    <row r="882" ht="13.5" customHeight="1">
      <c r="G882" s="29"/>
    </row>
    <row r="883" ht="13.5" customHeight="1">
      <c r="G883" s="29"/>
    </row>
    <row r="884" ht="13.5" customHeight="1">
      <c r="G884" s="29"/>
    </row>
    <row r="885" ht="13.5" customHeight="1">
      <c r="G885" s="29"/>
    </row>
    <row r="886" ht="13.5" customHeight="1">
      <c r="G886" s="29"/>
    </row>
    <row r="887" ht="13.5" customHeight="1">
      <c r="G887" s="29"/>
    </row>
    <row r="888" ht="13.5" customHeight="1">
      <c r="G888" s="29"/>
    </row>
    <row r="889" ht="13.5" customHeight="1">
      <c r="G889" s="29"/>
    </row>
    <row r="890" ht="13.5" customHeight="1">
      <c r="G890" s="29"/>
    </row>
    <row r="891" ht="13.5" customHeight="1">
      <c r="G891" s="29"/>
    </row>
    <row r="892" ht="13.5" customHeight="1">
      <c r="G892" s="29"/>
    </row>
    <row r="893" ht="13.5" customHeight="1">
      <c r="G893" s="29"/>
    </row>
    <row r="894" ht="13.5" customHeight="1">
      <c r="G894" s="29"/>
    </row>
    <row r="895" ht="13.5" customHeight="1">
      <c r="G895" s="29"/>
    </row>
    <row r="896" ht="13.5" customHeight="1">
      <c r="G896" s="29"/>
    </row>
    <row r="897" ht="13.5" customHeight="1">
      <c r="G897" s="29"/>
    </row>
    <row r="898" ht="13.5" customHeight="1">
      <c r="G898" s="29"/>
    </row>
    <row r="899" ht="13.5" customHeight="1">
      <c r="G899" s="29"/>
    </row>
    <row r="900" ht="13.5" customHeight="1">
      <c r="G900" s="29"/>
    </row>
    <row r="901" ht="13.5" customHeight="1">
      <c r="G901" s="29"/>
    </row>
    <row r="902" ht="13.5" customHeight="1">
      <c r="G902" s="29"/>
    </row>
    <row r="903" ht="13.5" customHeight="1">
      <c r="G903" s="29"/>
    </row>
    <row r="904" ht="13.5" customHeight="1">
      <c r="G904" s="29"/>
    </row>
    <row r="905" ht="13.5" customHeight="1">
      <c r="G905" s="29"/>
    </row>
    <row r="906" ht="13.5" customHeight="1">
      <c r="G906" s="29"/>
    </row>
    <row r="907" ht="13.5" customHeight="1">
      <c r="G907" s="29"/>
    </row>
    <row r="908" ht="13.5" customHeight="1">
      <c r="G908" s="29"/>
    </row>
    <row r="909" ht="13.5" customHeight="1">
      <c r="G909" s="29"/>
    </row>
    <row r="910" ht="13.5" customHeight="1">
      <c r="G910" s="29"/>
    </row>
    <row r="911" ht="13.5" customHeight="1">
      <c r="G911" s="29"/>
    </row>
    <row r="912" ht="13.5" customHeight="1">
      <c r="G912" s="29"/>
    </row>
    <row r="913" ht="13.5" customHeight="1">
      <c r="G913" s="29"/>
    </row>
    <row r="914" ht="13.5" customHeight="1">
      <c r="G914" s="29"/>
    </row>
    <row r="915" ht="13.5" customHeight="1">
      <c r="G915" s="29"/>
    </row>
    <row r="916" ht="13.5" customHeight="1">
      <c r="G916" s="29"/>
    </row>
    <row r="917" ht="13.5" customHeight="1">
      <c r="G917" s="29"/>
    </row>
    <row r="918" ht="13.5" customHeight="1">
      <c r="G918" s="29"/>
    </row>
    <row r="919" ht="13.5" customHeight="1">
      <c r="G919" s="29"/>
    </row>
    <row r="920" ht="13.5" customHeight="1">
      <c r="G920" s="29"/>
    </row>
    <row r="921" ht="13.5" customHeight="1">
      <c r="G921" s="29"/>
    </row>
    <row r="922" ht="13.5" customHeight="1">
      <c r="G922" s="29"/>
    </row>
    <row r="923" ht="13.5" customHeight="1">
      <c r="G923" s="29"/>
    </row>
    <row r="924" ht="13.5" customHeight="1">
      <c r="G924" s="29"/>
    </row>
    <row r="925" ht="13.5" customHeight="1">
      <c r="G925" s="29"/>
    </row>
    <row r="926" ht="13.5" customHeight="1">
      <c r="G926" s="29"/>
    </row>
    <row r="927" ht="13.5" customHeight="1">
      <c r="G927" s="29"/>
    </row>
    <row r="928" ht="13.5" customHeight="1">
      <c r="G928" s="29"/>
    </row>
    <row r="929" ht="13.5" customHeight="1">
      <c r="G929" s="29"/>
    </row>
    <row r="930" ht="13.5" customHeight="1">
      <c r="G930" s="29"/>
    </row>
    <row r="931" ht="13.5" customHeight="1">
      <c r="G931" s="29"/>
    </row>
    <row r="932" ht="13.5" customHeight="1">
      <c r="G932" s="29"/>
    </row>
    <row r="933" ht="13.5" customHeight="1">
      <c r="G933" s="29"/>
    </row>
    <row r="934" ht="13.5" customHeight="1">
      <c r="G934" s="29"/>
    </row>
    <row r="935" ht="13.5" customHeight="1">
      <c r="G935" s="29"/>
    </row>
    <row r="936" ht="13.5" customHeight="1">
      <c r="G936" s="29"/>
    </row>
    <row r="937" ht="13.5" customHeight="1">
      <c r="G937" s="29"/>
    </row>
    <row r="938" ht="13.5" customHeight="1">
      <c r="G938" s="29"/>
    </row>
    <row r="939" ht="13.5" customHeight="1">
      <c r="G939" s="29"/>
    </row>
    <row r="940" ht="13.5" customHeight="1">
      <c r="G940" s="29"/>
    </row>
    <row r="941" ht="13.5" customHeight="1">
      <c r="G941" s="29"/>
    </row>
    <row r="942" ht="13.5" customHeight="1">
      <c r="G942" s="29"/>
    </row>
    <row r="943" ht="13.5" customHeight="1">
      <c r="G943" s="29"/>
    </row>
    <row r="944" ht="13.5" customHeight="1">
      <c r="G944" s="29"/>
    </row>
    <row r="945" ht="13.5" customHeight="1">
      <c r="G945" s="29"/>
    </row>
    <row r="946" ht="13.5" customHeight="1">
      <c r="G946" s="29"/>
    </row>
    <row r="947" ht="13.5" customHeight="1">
      <c r="G947" s="29"/>
    </row>
    <row r="948" ht="13.5" customHeight="1">
      <c r="G948" s="29"/>
    </row>
    <row r="949" ht="13.5" customHeight="1">
      <c r="G949" s="29"/>
    </row>
    <row r="950" ht="13.5" customHeight="1">
      <c r="G950" s="29"/>
    </row>
    <row r="951" ht="13.5" customHeight="1">
      <c r="G951" s="29"/>
    </row>
    <row r="952" ht="13.5" customHeight="1">
      <c r="G952" s="29"/>
    </row>
    <row r="953" ht="13.5" customHeight="1">
      <c r="G953" s="29"/>
    </row>
    <row r="954" ht="13.5" customHeight="1">
      <c r="G954" s="29"/>
    </row>
    <row r="955" ht="13.5" customHeight="1">
      <c r="G955" s="29"/>
    </row>
    <row r="956" ht="13.5" customHeight="1">
      <c r="G956" s="29"/>
    </row>
    <row r="957" ht="13.5" customHeight="1">
      <c r="G957" s="29"/>
    </row>
    <row r="958" ht="13.5" customHeight="1">
      <c r="G958" s="29"/>
    </row>
    <row r="959" ht="13.5" customHeight="1">
      <c r="G959" s="29"/>
    </row>
    <row r="960" ht="13.5" customHeight="1">
      <c r="G960" s="29"/>
    </row>
    <row r="961" ht="13.5" customHeight="1">
      <c r="G961" s="29"/>
    </row>
    <row r="962" ht="13.5" customHeight="1">
      <c r="G962" s="29"/>
    </row>
    <row r="963" ht="13.5" customHeight="1">
      <c r="G963" s="29"/>
    </row>
    <row r="964" ht="13.5" customHeight="1">
      <c r="G964" s="29"/>
    </row>
    <row r="965" ht="13.5" customHeight="1">
      <c r="G965" s="29"/>
    </row>
    <row r="966" ht="13.5" customHeight="1">
      <c r="G966" s="29"/>
    </row>
    <row r="967" ht="13.5" customHeight="1">
      <c r="G967" s="29"/>
    </row>
    <row r="968" ht="13.5" customHeight="1">
      <c r="G968" s="29"/>
    </row>
    <row r="969" ht="13.5" customHeight="1">
      <c r="G969" s="29"/>
    </row>
    <row r="970" ht="13.5" customHeight="1">
      <c r="G970" s="29"/>
    </row>
    <row r="971" ht="13.5" customHeight="1">
      <c r="G971" s="29"/>
    </row>
    <row r="972" ht="13.5" customHeight="1">
      <c r="G972" s="29"/>
    </row>
    <row r="973" ht="13.5" customHeight="1">
      <c r="G973" s="29"/>
    </row>
    <row r="974" ht="13.5" customHeight="1">
      <c r="G974" s="29"/>
    </row>
    <row r="975" ht="13.5" customHeight="1">
      <c r="G975" s="29"/>
    </row>
    <row r="976" ht="13.5" customHeight="1">
      <c r="G976" s="29"/>
    </row>
    <row r="977" ht="13.5" customHeight="1">
      <c r="G977" s="29"/>
    </row>
    <row r="978" ht="13.5" customHeight="1">
      <c r="G978" s="29"/>
    </row>
    <row r="979" ht="13.5" customHeight="1">
      <c r="G979" s="29"/>
    </row>
    <row r="980" ht="13.5" customHeight="1">
      <c r="G980" s="29"/>
    </row>
    <row r="981" ht="13.5" customHeight="1">
      <c r="G981" s="29"/>
    </row>
    <row r="982" ht="13.5" customHeight="1">
      <c r="G982" s="29"/>
    </row>
    <row r="983" ht="13.5" customHeight="1">
      <c r="G983" s="29"/>
    </row>
    <row r="984" ht="13.5" customHeight="1">
      <c r="G984" s="29"/>
    </row>
    <row r="985" ht="13.5" customHeight="1">
      <c r="G985" s="29"/>
    </row>
    <row r="986" ht="13.5" customHeight="1">
      <c r="G986" s="29"/>
    </row>
    <row r="987" ht="13.5" customHeight="1">
      <c r="G987" s="29"/>
    </row>
    <row r="988" ht="13.5" customHeight="1">
      <c r="G988" s="29"/>
    </row>
    <row r="989" ht="13.5" customHeight="1">
      <c r="G989" s="29"/>
    </row>
    <row r="990" ht="13.5" customHeight="1">
      <c r="G990" s="29"/>
    </row>
    <row r="991" ht="13.5" customHeight="1">
      <c r="G991" s="29"/>
    </row>
    <row r="992" ht="13.5" customHeight="1">
      <c r="G992" s="29"/>
    </row>
    <row r="993" ht="13.5" customHeight="1">
      <c r="G993" s="29"/>
    </row>
    <row r="994" ht="13.5" customHeight="1">
      <c r="G994" s="29"/>
    </row>
    <row r="995" ht="13.5" customHeight="1">
      <c r="G995" s="29"/>
    </row>
    <row r="996" ht="13.5" customHeight="1">
      <c r="G996" s="29"/>
    </row>
    <row r="997" ht="13.5" customHeight="1">
      <c r="G997" s="29"/>
    </row>
    <row r="998" ht="13.5" customHeight="1">
      <c r="G998" s="29"/>
    </row>
    <row r="999" ht="13.5" customHeight="1">
      <c r="G999" s="29"/>
    </row>
    <row r="1000" ht="13.5" customHeight="1">
      <c r="G1000" s="29"/>
    </row>
  </sheetData>
  <mergeCells count="52">
    <mergeCell ref="H46:I46"/>
    <mergeCell ref="J46:K46"/>
    <mergeCell ref="X46:AK46"/>
    <mergeCell ref="H47:I47"/>
    <mergeCell ref="J47:N47"/>
    <mergeCell ref="Q47:AK47"/>
    <mergeCell ref="H48:I48"/>
    <mergeCell ref="H49:I49"/>
    <mergeCell ref="J49:W49"/>
    <mergeCell ref="AB49:AK49"/>
    <mergeCell ref="H50:I50"/>
    <mergeCell ref="J50:AA50"/>
    <mergeCell ref="J51:K51"/>
    <mergeCell ref="S51:AK51"/>
    <mergeCell ref="H2:L2"/>
    <mergeCell ref="A15:F15"/>
    <mergeCell ref="A16:F16"/>
    <mergeCell ref="A17:F17"/>
    <mergeCell ref="A18:F18"/>
    <mergeCell ref="A19:F19"/>
    <mergeCell ref="H23:L23"/>
    <mergeCell ref="A37:B37"/>
    <mergeCell ref="A43:B43"/>
    <mergeCell ref="A23:B23"/>
    <mergeCell ref="A28:B28"/>
    <mergeCell ref="A31:B31"/>
    <mergeCell ref="H39:L39"/>
    <mergeCell ref="H41:I41"/>
    <mergeCell ref="H42:I42"/>
    <mergeCell ref="L42:AK42"/>
    <mergeCell ref="J45:K45"/>
    <mergeCell ref="O45:AK45"/>
    <mergeCell ref="H43:I43"/>
    <mergeCell ref="J43:K43"/>
    <mergeCell ref="O43:AK43"/>
    <mergeCell ref="H44:I44"/>
    <mergeCell ref="J44:N44"/>
    <mergeCell ref="R44:AK44"/>
    <mergeCell ref="H45:I45"/>
    <mergeCell ref="J48:P48"/>
    <mergeCell ref="V48:AK48"/>
    <mergeCell ref="H54:I54"/>
    <mergeCell ref="J54:AD54"/>
    <mergeCell ref="AJ54:AK54"/>
    <mergeCell ref="H57:P57"/>
    <mergeCell ref="H51:I51"/>
    <mergeCell ref="H52:I52"/>
    <mergeCell ref="J52:R52"/>
    <mergeCell ref="AB52:AK52"/>
    <mergeCell ref="H53:I53"/>
    <mergeCell ref="J53:AA53"/>
    <mergeCell ref="AE53:AK53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8.63"/>
    <col customWidth="1" min="13" max="40" width="5.75"/>
  </cols>
  <sheetData>
    <row r="1" ht="13.5" customHeight="1"/>
    <row r="2" ht="13.5" customHeight="1"/>
    <row r="3" ht="13.5" customHeight="1"/>
    <row r="4" ht="13.5" customHeight="1">
      <c r="Q4" s="37">
        <f>MAX(O11)</f>
        <v>0</v>
      </c>
      <c r="R4" s="38" t="s">
        <v>29</v>
      </c>
      <c r="S4" s="37">
        <f>Q4+R5</f>
        <v>4</v>
      </c>
      <c r="U4" s="37">
        <f>MAX(S4)</f>
        <v>4</v>
      </c>
      <c r="V4" s="38" t="s">
        <v>76</v>
      </c>
      <c r="W4" s="37">
        <f>U4+V5</f>
        <v>10</v>
      </c>
      <c r="Y4" s="37">
        <f>MAX(W4)</f>
        <v>10</v>
      </c>
      <c r="Z4" s="38" t="s">
        <v>9</v>
      </c>
      <c r="AA4" s="37">
        <f>Y4+Z5</f>
        <v>13</v>
      </c>
    </row>
    <row r="5" ht="13.5" customHeight="1">
      <c r="Q5" s="39">
        <f>S5-R5</f>
        <v>1</v>
      </c>
      <c r="R5" s="38">
        <v>4.0</v>
      </c>
      <c r="S5" s="39">
        <f>MIN(U5,U8)</f>
        <v>5</v>
      </c>
      <c r="U5" s="39">
        <f>W5-V5</f>
        <v>5</v>
      </c>
      <c r="V5" s="38">
        <v>6.0</v>
      </c>
      <c r="W5" s="39">
        <f>MIN(Y5)</f>
        <v>11</v>
      </c>
      <c r="Y5" s="39">
        <f>AA5-Z5</f>
        <v>11</v>
      </c>
      <c r="Z5" s="38">
        <v>3.0</v>
      </c>
      <c r="AA5" s="39">
        <f>MIN(AL12)</f>
        <v>14</v>
      </c>
    </row>
    <row r="6" ht="13.5" customHeight="1"/>
    <row r="7" ht="13.5" customHeight="1">
      <c r="U7" s="37">
        <f>MAX(S4)</f>
        <v>4</v>
      </c>
      <c r="V7" s="38" t="s">
        <v>25</v>
      </c>
      <c r="W7" s="37">
        <f>U7+V8</f>
        <v>6</v>
      </c>
    </row>
    <row r="8" ht="13.5" customHeight="1">
      <c r="U8" s="39">
        <f>W8-V8</f>
        <v>5</v>
      </c>
      <c r="V8" s="38">
        <v>2.0</v>
      </c>
      <c r="W8" s="39">
        <f>MIN(Y12)</f>
        <v>7</v>
      </c>
    </row>
    <row r="9" ht="13.5" customHeight="1"/>
    <row r="10" ht="13.5" customHeight="1"/>
    <row r="11" ht="13.5" customHeight="1">
      <c r="M11" s="37">
        <v>0.0</v>
      </c>
      <c r="N11" s="38" t="s">
        <v>48</v>
      </c>
      <c r="O11" s="37">
        <f>M11+N12</f>
        <v>0</v>
      </c>
      <c r="U11" s="37">
        <f>MAX(O11)</f>
        <v>0</v>
      </c>
      <c r="V11" s="38" t="s">
        <v>10</v>
      </c>
      <c r="W11" s="37">
        <f>U11+V12</f>
        <v>6</v>
      </c>
      <c r="Y11" s="37">
        <f>MAX(W7,W11,W15)</f>
        <v>7</v>
      </c>
      <c r="Z11" s="38" t="s">
        <v>47</v>
      </c>
      <c r="AA11" s="37">
        <f>Y11+Z12</f>
        <v>10</v>
      </c>
      <c r="AG11" s="37">
        <f>MAX(AA11,AE13)</f>
        <v>10</v>
      </c>
      <c r="AH11" s="38" t="s">
        <v>74</v>
      </c>
      <c r="AI11" s="37">
        <f>AG11+AH12</f>
        <v>14</v>
      </c>
      <c r="AL11" s="37">
        <f>MAX(AA4,AI11,AE17)</f>
        <v>14</v>
      </c>
      <c r="AM11" s="38" t="s">
        <v>49</v>
      </c>
      <c r="AN11" s="37">
        <f>AL11+AM12</f>
        <v>14</v>
      </c>
    </row>
    <row r="12" ht="13.5" customHeight="1">
      <c r="M12" s="39">
        <f>O12-N12</f>
        <v>0</v>
      </c>
      <c r="N12" s="38">
        <v>0.0</v>
      </c>
      <c r="O12" s="39">
        <f>MIN(Q5,U12,U16)</f>
        <v>0</v>
      </c>
      <c r="U12" s="39">
        <f>W12-V12</f>
        <v>1</v>
      </c>
      <c r="V12" s="38">
        <v>6.0</v>
      </c>
      <c r="W12" s="39">
        <f>MIN(Y12)</f>
        <v>7</v>
      </c>
      <c r="Y12" s="39">
        <f>AA12-Z12</f>
        <v>7</v>
      </c>
      <c r="Z12" s="38">
        <v>3.0</v>
      </c>
      <c r="AA12" s="39">
        <f>MIN(AG12)</f>
        <v>10</v>
      </c>
      <c r="AG12" s="39">
        <f>AI12-AH12</f>
        <v>10</v>
      </c>
      <c r="AH12" s="38">
        <v>4.0</v>
      </c>
      <c r="AI12" s="39">
        <f>MIN(AL12)</f>
        <v>14</v>
      </c>
      <c r="AL12" s="39">
        <f>AN12-AM12</f>
        <v>14</v>
      </c>
      <c r="AM12" s="38">
        <v>0.0</v>
      </c>
      <c r="AN12" s="39">
        <f>AN11</f>
        <v>14</v>
      </c>
    </row>
    <row r="13" ht="13.5" customHeight="1">
      <c r="AC13" s="37">
        <f>MAX(AA15)</f>
        <v>8</v>
      </c>
      <c r="AD13" s="38" t="s">
        <v>77</v>
      </c>
      <c r="AE13" s="37">
        <f>AC13+AD14</f>
        <v>9</v>
      </c>
    </row>
    <row r="14" ht="13.5" customHeight="1">
      <c r="AC14" s="39">
        <f>AE14-AD14</f>
        <v>9</v>
      </c>
      <c r="AD14" s="38">
        <v>1.0</v>
      </c>
      <c r="AE14" s="39">
        <f>MIN(AG12)</f>
        <v>10</v>
      </c>
    </row>
    <row r="15" ht="13.5" customHeight="1">
      <c r="U15" s="37">
        <f>MAX(O11)</f>
        <v>0</v>
      </c>
      <c r="V15" s="38" t="s">
        <v>28</v>
      </c>
      <c r="W15" s="37">
        <f>U15+V16</f>
        <v>7</v>
      </c>
      <c r="Y15" s="37">
        <f>MAX(W15)</f>
        <v>7</v>
      </c>
      <c r="Z15" s="38" t="s">
        <v>30</v>
      </c>
      <c r="AA15" s="37">
        <f>Y15+Z16</f>
        <v>8</v>
      </c>
    </row>
    <row r="16" ht="13.5" customHeight="1">
      <c r="U16" s="39">
        <f>W16-V16</f>
        <v>0</v>
      </c>
      <c r="V16" s="38">
        <v>7.0</v>
      </c>
      <c r="W16" s="39">
        <f>MIN(Y12,Y16)</f>
        <v>7</v>
      </c>
      <c r="Y16" s="39">
        <f>AA16-Z16</f>
        <v>8</v>
      </c>
      <c r="Z16" s="38">
        <v>1.0</v>
      </c>
      <c r="AA16" s="39">
        <f>MIN(AC14,AC18)</f>
        <v>9</v>
      </c>
    </row>
    <row r="17" ht="13.5" customHeight="1">
      <c r="AC17" s="37">
        <f>MAX(AA15)</f>
        <v>8</v>
      </c>
      <c r="AD17" s="38" t="s">
        <v>31</v>
      </c>
      <c r="AE17" s="37">
        <f>AC17+AD18</f>
        <v>13</v>
      </c>
    </row>
    <row r="18" ht="13.5" customHeight="1">
      <c r="AC18" s="39">
        <f>AE18-AD18</f>
        <v>9</v>
      </c>
      <c r="AD18" s="38">
        <v>5.0</v>
      </c>
      <c r="AE18" s="39">
        <f>MIN(AL12)</f>
        <v>14</v>
      </c>
    </row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2023-04-04T11:39:12Z</dcterms:created>
  <dc:creator>Aile</dc:creator>
</cp:coreProperties>
</file>