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ArrayStore-MR\ArrayStore-MR\schema\"/>
    </mc:Choice>
  </mc:AlternateContent>
  <bookViews>
    <workbookView xWindow="0" yWindow="0" windowWidth="16815" windowHeight="7755"/>
  </bookViews>
  <sheets>
    <sheet name="Sheet1" sheetId="4" r:id="rId1"/>
    <sheet name="In Milliseconds - Grid" sheetId="1" r:id="rId2"/>
    <sheet name="In One Tenth Seconds - Grid" sheetId="2" r:id="rId3"/>
    <sheet name="Lat-Lon, Non-Grid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4" l="1"/>
  <c r="K8" i="4"/>
  <c r="S8" i="4" s="1"/>
  <c r="T8" i="4" s="1"/>
  <c r="B8" i="4"/>
  <c r="D8" i="4" s="1"/>
  <c r="C8" i="4" l="1"/>
  <c r="Q8" i="4"/>
  <c r="R8" i="4" s="1"/>
  <c r="AA4" i="4"/>
  <c r="AB4" i="4" s="1"/>
  <c r="Q7" i="4"/>
  <c r="R7" i="4" s="1"/>
  <c r="L7" i="4"/>
  <c r="K7" i="4"/>
  <c r="S7" i="4" s="1"/>
  <c r="T7" i="4" s="1"/>
  <c r="D7" i="4"/>
  <c r="C7" i="4"/>
  <c r="B7" i="4"/>
  <c r="L6" i="4"/>
  <c r="K6" i="4"/>
  <c r="D6" i="4"/>
  <c r="B6" i="4"/>
  <c r="Q6" i="4" s="1"/>
  <c r="R6" i="4" s="1"/>
  <c r="V4" i="4"/>
  <c r="C6" i="4" l="1"/>
  <c r="S6" i="4"/>
  <c r="T6" i="4" s="1"/>
  <c r="W4" i="4"/>
  <c r="Q5" i="4"/>
  <c r="R5" i="4" s="1"/>
  <c r="L5" i="4"/>
  <c r="K5" i="4"/>
  <c r="U5" i="4" s="1"/>
  <c r="D5" i="4"/>
  <c r="C5" i="4"/>
  <c r="L4" i="4"/>
  <c r="K4" i="4"/>
  <c r="S4" i="4" s="1"/>
  <c r="T4" i="4" s="1"/>
  <c r="B4" i="4"/>
  <c r="D4" i="4" s="1"/>
  <c r="S5" i="4" l="1"/>
  <c r="T5" i="4" s="1"/>
  <c r="C4" i="4"/>
  <c r="Q4" i="4"/>
  <c r="H2" i="3"/>
  <c r="I2" i="3" s="1"/>
  <c r="F2" i="3"/>
  <c r="G2" i="3" s="1"/>
  <c r="H22" i="3"/>
  <c r="I22" i="3" s="1"/>
  <c r="F22" i="3"/>
  <c r="G22" i="3" s="1"/>
  <c r="B22" i="3"/>
  <c r="H21" i="3"/>
  <c r="I21" i="3" s="1"/>
  <c r="F21" i="3"/>
  <c r="G21" i="3" s="1"/>
  <c r="B21" i="3"/>
  <c r="H20" i="3"/>
  <c r="I20" i="3" s="1"/>
  <c r="F20" i="3"/>
  <c r="G20" i="3" s="1"/>
  <c r="B20" i="3"/>
  <c r="H19" i="3"/>
  <c r="I19" i="3" s="1"/>
  <c r="F19" i="3"/>
  <c r="G19" i="3" s="1"/>
  <c r="B19" i="3"/>
  <c r="H18" i="3"/>
  <c r="I18" i="3" s="1"/>
  <c r="F18" i="3"/>
  <c r="G18" i="3" s="1"/>
  <c r="B18" i="3"/>
  <c r="H17" i="3"/>
  <c r="I17" i="3" s="1"/>
  <c r="F17" i="3"/>
  <c r="G17" i="3" s="1"/>
  <c r="B17" i="3"/>
  <c r="H16" i="3"/>
  <c r="I16" i="3" s="1"/>
  <c r="F16" i="3"/>
  <c r="G16" i="3" s="1"/>
  <c r="B16" i="3"/>
  <c r="H15" i="3"/>
  <c r="I15" i="3" s="1"/>
  <c r="F15" i="3"/>
  <c r="G15" i="3" s="1"/>
  <c r="B15" i="3"/>
  <c r="H14" i="3"/>
  <c r="I14" i="3" s="1"/>
  <c r="F14" i="3"/>
  <c r="G14" i="3" s="1"/>
  <c r="B14" i="3"/>
  <c r="H13" i="3"/>
  <c r="I13" i="3" s="1"/>
  <c r="F13" i="3"/>
  <c r="G13" i="3" s="1"/>
  <c r="B13" i="3"/>
  <c r="H12" i="3"/>
  <c r="I12" i="3" s="1"/>
  <c r="F12" i="3"/>
  <c r="G12" i="3" s="1"/>
  <c r="B12" i="3"/>
  <c r="H11" i="3"/>
  <c r="I11" i="3" s="1"/>
  <c r="F11" i="3"/>
  <c r="G11" i="3" s="1"/>
  <c r="B11" i="3"/>
  <c r="H10" i="3"/>
  <c r="I10" i="3" s="1"/>
  <c r="F10" i="3"/>
  <c r="G10" i="3" s="1"/>
  <c r="B10" i="3"/>
  <c r="H9" i="3"/>
  <c r="I9" i="3" s="1"/>
  <c r="F9" i="3"/>
  <c r="G9" i="3" s="1"/>
  <c r="B9" i="3"/>
  <c r="H8" i="3"/>
  <c r="I8" i="3" s="1"/>
  <c r="F8" i="3"/>
  <c r="G8" i="3" s="1"/>
  <c r="B8" i="3"/>
  <c r="H7" i="3"/>
  <c r="I7" i="3" s="1"/>
  <c r="F7" i="3"/>
  <c r="G7" i="3" s="1"/>
  <c r="B7" i="3"/>
  <c r="H6" i="3"/>
  <c r="I6" i="3" s="1"/>
  <c r="F6" i="3"/>
  <c r="G6" i="3" s="1"/>
  <c r="B6" i="3"/>
  <c r="H5" i="3"/>
  <c r="I5" i="3" s="1"/>
  <c r="F5" i="3"/>
  <c r="G5" i="3" s="1"/>
  <c r="B5" i="3"/>
  <c r="H4" i="3"/>
  <c r="I4" i="3" s="1"/>
  <c r="F4" i="3"/>
  <c r="G4" i="3" s="1"/>
  <c r="B4" i="3"/>
  <c r="H3" i="3"/>
  <c r="I3" i="3" s="1"/>
  <c r="F3" i="3"/>
  <c r="G3" i="3" s="1"/>
  <c r="B3" i="3"/>
  <c r="X4" i="4" l="1"/>
  <c r="Y4" i="4" s="1"/>
  <c r="R4" i="4"/>
  <c r="H2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N11" i="2"/>
  <c r="N12" i="2"/>
  <c r="N13" i="2"/>
  <c r="N14" i="2"/>
  <c r="N15" i="2"/>
  <c r="O15" i="2" s="1"/>
  <c r="N16" i="2"/>
  <c r="O16" i="2" s="1"/>
  <c r="N17" i="2"/>
  <c r="O17" i="2" s="1"/>
  <c r="N18" i="2"/>
  <c r="O18" i="2" s="1"/>
  <c r="N19" i="2"/>
  <c r="O19" i="2" s="1"/>
  <c r="N20" i="2"/>
  <c r="N21" i="2"/>
  <c r="O21" i="2" s="1"/>
  <c r="N22" i="2"/>
  <c r="O22" i="2" s="1"/>
  <c r="J3" i="2"/>
  <c r="J4" i="2"/>
  <c r="J5" i="2"/>
  <c r="K5" i="2" s="1"/>
  <c r="J6" i="2"/>
  <c r="K6" i="2" s="1"/>
  <c r="J7" i="2"/>
  <c r="K7" i="2" s="1"/>
  <c r="J8" i="2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N2" i="2"/>
  <c r="O2" i="2" s="1"/>
  <c r="J2" i="2"/>
  <c r="L22" i="2"/>
  <c r="M22" i="2" s="1"/>
  <c r="I22" i="2"/>
  <c r="H22" i="2"/>
  <c r="C22" i="2"/>
  <c r="B22" i="2"/>
  <c r="L21" i="2"/>
  <c r="M21" i="2" s="1"/>
  <c r="I21" i="2"/>
  <c r="H21" i="2"/>
  <c r="C21" i="2"/>
  <c r="B21" i="2"/>
  <c r="O20" i="2"/>
  <c r="L20" i="2"/>
  <c r="M20" i="2" s="1"/>
  <c r="I20" i="2"/>
  <c r="H20" i="2"/>
  <c r="C20" i="2"/>
  <c r="B20" i="2"/>
  <c r="L19" i="2"/>
  <c r="M19" i="2" s="1"/>
  <c r="I19" i="2"/>
  <c r="H19" i="2"/>
  <c r="C19" i="2"/>
  <c r="B19" i="2"/>
  <c r="L18" i="2"/>
  <c r="M18" i="2" s="1"/>
  <c r="I18" i="2"/>
  <c r="H18" i="2"/>
  <c r="C18" i="2"/>
  <c r="B18" i="2"/>
  <c r="L17" i="2"/>
  <c r="M17" i="2" s="1"/>
  <c r="I17" i="2"/>
  <c r="H17" i="2"/>
  <c r="C17" i="2"/>
  <c r="B17" i="2"/>
  <c r="L16" i="2"/>
  <c r="M16" i="2" s="1"/>
  <c r="K16" i="2"/>
  <c r="I16" i="2"/>
  <c r="H16" i="2"/>
  <c r="C16" i="2"/>
  <c r="B16" i="2"/>
  <c r="M15" i="2"/>
  <c r="L15" i="2"/>
  <c r="I15" i="2"/>
  <c r="H15" i="2"/>
  <c r="C15" i="2"/>
  <c r="B15" i="2"/>
  <c r="O14" i="2"/>
  <c r="L14" i="2"/>
  <c r="M14" i="2" s="1"/>
  <c r="I14" i="2"/>
  <c r="H14" i="2"/>
  <c r="C14" i="2"/>
  <c r="B14" i="2"/>
  <c r="O13" i="2"/>
  <c r="M13" i="2"/>
  <c r="L13" i="2"/>
  <c r="I13" i="2"/>
  <c r="H13" i="2"/>
  <c r="C13" i="2"/>
  <c r="B13" i="2"/>
  <c r="O12" i="2"/>
  <c r="L12" i="2"/>
  <c r="M12" i="2" s="1"/>
  <c r="I12" i="2"/>
  <c r="H12" i="2"/>
  <c r="C12" i="2"/>
  <c r="B12" i="2"/>
  <c r="O11" i="2"/>
  <c r="L11" i="2"/>
  <c r="M11" i="2" s="1"/>
  <c r="I11" i="2"/>
  <c r="H11" i="2"/>
  <c r="C11" i="2"/>
  <c r="B11" i="2"/>
  <c r="O10" i="2"/>
  <c r="L10" i="2"/>
  <c r="M10" i="2" s="1"/>
  <c r="I10" i="2"/>
  <c r="H10" i="2"/>
  <c r="C10" i="2"/>
  <c r="B10" i="2"/>
  <c r="L9" i="2"/>
  <c r="M9" i="2" s="1"/>
  <c r="I9" i="2"/>
  <c r="H9" i="2"/>
  <c r="C9" i="2"/>
  <c r="B9" i="2"/>
  <c r="L8" i="2"/>
  <c r="M8" i="2" s="1"/>
  <c r="K8" i="2"/>
  <c r="I8" i="2"/>
  <c r="H8" i="2"/>
  <c r="C8" i="2"/>
  <c r="B8" i="2"/>
  <c r="M7" i="2"/>
  <c r="L7" i="2"/>
  <c r="I7" i="2"/>
  <c r="H7" i="2"/>
  <c r="C7" i="2"/>
  <c r="B7" i="2"/>
  <c r="L6" i="2"/>
  <c r="M6" i="2" s="1"/>
  <c r="I6" i="2"/>
  <c r="H6" i="2"/>
  <c r="C6" i="2"/>
  <c r="B6" i="2"/>
  <c r="M5" i="2"/>
  <c r="L5" i="2"/>
  <c r="I5" i="2"/>
  <c r="H5" i="2"/>
  <c r="C5" i="2"/>
  <c r="B5" i="2"/>
  <c r="L4" i="2"/>
  <c r="M4" i="2" s="1"/>
  <c r="K4" i="2"/>
  <c r="I4" i="2"/>
  <c r="H4" i="2"/>
  <c r="C4" i="2"/>
  <c r="B4" i="2"/>
  <c r="L3" i="2"/>
  <c r="M3" i="2" s="1"/>
  <c r="K3" i="2"/>
  <c r="I3" i="2"/>
  <c r="H3" i="2"/>
  <c r="C3" i="2"/>
  <c r="B3" i="2"/>
  <c r="L2" i="2"/>
  <c r="M2" i="2" s="1"/>
  <c r="K2" i="2"/>
  <c r="I2" i="2"/>
  <c r="C2" i="2"/>
  <c r="B2" i="2"/>
  <c r="O4" i="1"/>
  <c r="O8" i="1"/>
  <c r="O12" i="1"/>
  <c r="O16" i="1"/>
  <c r="O20" i="1"/>
  <c r="O2" i="1"/>
  <c r="K4" i="1"/>
  <c r="K8" i="1"/>
  <c r="K12" i="1"/>
  <c r="K16" i="1"/>
  <c r="K20" i="1"/>
  <c r="K2" i="1"/>
  <c r="N3" i="1"/>
  <c r="O3" i="1" s="1"/>
  <c r="N4" i="1"/>
  <c r="N5" i="1"/>
  <c r="O5" i="1" s="1"/>
  <c r="N6" i="1"/>
  <c r="O6" i="1" s="1"/>
  <c r="N7" i="1"/>
  <c r="O7" i="1" s="1"/>
  <c r="N8" i="1"/>
  <c r="N9" i="1"/>
  <c r="O9" i="1" s="1"/>
  <c r="N10" i="1"/>
  <c r="O10" i="1" s="1"/>
  <c r="N11" i="1"/>
  <c r="O11" i="1" s="1"/>
  <c r="N12" i="1"/>
  <c r="N13" i="1"/>
  <c r="O13" i="1" s="1"/>
  <c r="N14" i="1"/>
  <c r="O14" i="1" s="1"/>
  <c r="N15" i="1"/>
  <c r="O15" i="1" s="1"/>
  <c r="N16" i="1"/>
  <c r="N17" i="1"/>
  <c r="O17" i="1" s="1"/>
  <c r="N18" i="1"/>
  <c r="O18" i="1" s="1"/>
  <c r="N19" i="1"/>
  <c r="O19" i="1" s="1"/>
  <c r="N20" i="1"/>
  <c r="N21" i="1"/>
  <c r="O21" i="1" s="1"/>
  <c r="N22" i="1"/>
  <c r="O2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J3" i="1"/>
  <c r="K3" i="1" s="1"/>
  <c r="J4" i="1"/>
  <c r="J5" i="1"/>
  <c r="K5" i="1" s="1"/>
  <c r="J6" i="1"/>
  <c r="K6" i="1" s="1"/>
  <c r="J7" i="1"/>
  <c r="K7" i="1" s="1"/>
  <c r="J8" i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J17" i="1"/>
  <c r="K17" i="1" s="1"/>
  <c r="J18" i="1"/>
  <c r="K18" i="1" s="1"/>
  <c r="J19" i="1"/>
  <c r="K19" i="1" s="1"/>
  <c r="J20" i="1"/>
  <c r="J21" i="1"/>
  <c r="K21" i="1" s="1"/>
  <c r="J22" i="1"/>
  <c r="K2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6" i="1"/>
  <c r="B17" i="1"/>
  <c r="B18" i="1"/>
  <c r="B19" i="1"/>
  <c r="B20" i="1"/>
  <c r="B21" i="1"/>
  <c r="B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L2" i="1"/>
  <c r="M2" i="1" s="1"/>
  <c r="N2" i="1"/>
  <c r="J2" i="1"/>
  <c r="I2" i="1"/>
  <c r="H2" i="1"/>
  <c r="C2" i="1"/>
  <c r="B2" i="1"/>
</calcChain>
</file>

<file path=xl/sharedStrings.xml><?xml version="1.0" encoding="utf-8"?>
<sst xmlns="http://schemas.openxmlformats.org/spreadsheetml/2006/main" count="121" uniqueCount="71">
  <si>
    <t>gx</t>
  </si>
  <si>
    <t>gy</t>
  </si>
  <si>
    <t>gz</t>
  </si>
  <si>
    <t>gt</t>
  </si>
  <si>
    <t>doy</t>
  </si>
  <si>
    <t>year</t>
  </si>
  <si>
    <t>t</t>
  </si>
  <si>
    <t>JOIN Chunk Size</t>
  </si>
  <si>
    <t>LOG(JOIN Size)</t>
  </si>
  <si>
    <t>JOIN Count</t>
  </si>
  <si>
    <t>LOG(JOIN Count)</t>
  </si>
  <si>
    <t>SIZE</t>
  </si>
  <si>
    <t>LOG(SIZE)</t>
  </si>
  <si>
    <t>COUNT</t>
  </si>
  <si>
    <t>LOG(COUNT)</t>
  </si>
  <si>
    <t>lat</t>
  </si>
  <si>
    <t>lon</t>
  </si>
  <si>
    <t>x</t>
  </si>
  <si>
    <t>y</t>
  </si>
  <si>
    <t>z</t>
  </si>
  <si>
    <t>d</t>
  </si>
  <si>
    <t>-6371:6371</t>
  </si>
  <si>
    <t>1:366</t>
  </si>
  <si>
    <t>0:863999</t>
  </si>
  <si>
    <t>chunk(x)</t>
  </si>
  <si>
    <t>chunk(y)</t>
  </si>
  <si>
    <t>chunk(z)</t>
  </si>
  <si>
    <t>chunk(d)</t>
  </si>
  <si>
    <t>chunk(t)</t>
  </si>
  <si>
    <t>size(chunk)</t>
  </si>
  <si>
    <t>log(size(chunk))</t>
  </si>
  <si>
    <t>count(chunk)</t>
  </si>
  <si>
    <t>log(count(chunk))</t>
  </si>
  <si>
    <t>type</t>
  </si>
  <si>
    <t>scidb</t>
  </si>
  <si>
    <t>hadoop</t>
  </si>
  <si>
    <t>,</t>
  </si>
  <si>
    <t>fied_dlm</t>
  </si>
  <si>
    <t>orbit</t>
  </si>
  <si>
    <t>chunk(orbit)</t>
  </si>
  <si>
    <t>ORIGINAL</t>
  </si>
  <si>
    <t>WITH ORBIT AND WHERE</t>
  </si>
  <si>
    <t>name</t>
  </si>
  <si>
    <t>csxyz</t>
  </si>
  <si>
    <t>csxyz1</t>
  </si>
  <si>
    <t>Dense Array Total Size</t>
  </si>
  <si>
    <t>No of Attributes</t>
  </si>
  <si>
    <t>8</t>
  </si>
  <si>
    <t>IN GB</t>
  </si>
  <si>
    <t>2006:2010</t>
  </si>
  <si>
    <t>0:39999</t>
  </si>
  <si>
    <t>iid</t>
  </si>
  <si>
    <t>aid</t>
  </si>
  <si>
    <t>nchunks</t>
  </si>
  <si>
    <t>min_ccnt</t>
  </si>
  <si>
    <t>avg_ccnt</t>
  </si>
  <si>
    <t>max_ccnt</t>
  </si>
  <si>
    <t>total_cnt</t>
  </si>
  <si>
    <t>'mask4H@1'</t>
  </si>
  <si>
    <t>'mask4@2'</t>
  </si>
  <si>
    <t>'temp@1'</t>
  </si>
  <si>
    <t>'tempA@1'</t>
  </si>
  <si>
    <t>'tempA@2'</t>
  </si>
  <si>
    <t>'tempB@1'</t>
  </si>
  <si>
    <t>'khoa_trmm_t@1'</t>
  </si>
  <si>
    <t>'khoa_cs@1'</t>
  </si>
  <si>
    <t>'khoa_trmm@1'</t>
  </si>
  <si>
    <t>'testA@1'</t>
  </si>
  <si>
    <t>'testB@1'</t>
  </si>
  <si>
    <t>khoa_cs_t@1'</t>
  </si>
  <si>
    <t>khoa_cs@1'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</si>
</sst>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49" fontId="1" fillId="0" borderId="0" xfId="0" applyNumberFormat="1" applyFont="1" applyAlignment="1">
      <alignment wrapText="1"/>
    </xf>
    <xf numFmtId="49" fontId="1" fillId="4" borderId="0" xfId="0" applyNumberFormat="1" applyFont="1" applyFill="1" applyAlignment="1">
      <alignment wrapText="1"/>
    </xf>
    <xf numFmtId="164" fontId="0" fillId="4" borderId="0" xfId="0" applyNumberFormat="1" applyFill="1"/>
    <xf numFmtId="0" fontId="0" fillId="4" borderId="0" xfId="0" applyFill="1"/>
    <xf numFmtId="4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2" fillId="5" borderId="0" xfId="1"/>
    <xf numFmtId="0" fontId="2" fillId="5" borderId="0" xfId="1" quotePrefix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abSelected="1" workbookViewId="0">
      <selection activeCell="O8" sqref="O8"/>
    </sheetView>
  </sheetViews>
  <sheetFormatPr defaultRowHeight="15" x14ac:dyDescent="0.25"/>
  <cols>
    <col min="2" max="4" width="10.28515625" bestFit="1" customWidth="1"/>
    <col min="5" max="5" width="16.7109375" bestFit="1" customWidth="1"/>
    <col min="16" max="16" width="12" bestFit="1" customWidth="1"/>
    <col min="17" max="17" width="17.28515625" customWidth="1"/>
    <col min="18" max="18" width="17" bestFit="1" customWidth="1"/>
    <col min="19" max="19" width="12" bestFit="1" customWidth="1"/>
    <col min="20" max="20" width="15.42578125" bestFit="1" customWidth="1"/>
    <col min="21" max="21" width="32" bestFit="1" customWidth="1"/>
    <col min="24" max="24" width="12" bestFit="1" customWidth="1"/>
    <col min="25" max="25" width="15.42578125" bestFit="1" customWidth="1"/>
    <col min="26" max="26" width="15.42578125" customWidth="1"/>
    <col min="27" max="27" width="20.85546875" bestFit="1" customWidth="1"/>
    <col min="28" max="28" width="12.5703125" bestFit="1" customWidth="1"/>
  </cols>
  <sheetData>
    <row r="1" spans="1:39" x14ac:dyDescent="0.25">
      <c r="Q1" s="13" t="s">
        <v>40</v>
      </c>
      <c r="R1" s="13"/>
      <c r="S1" s="13"/>
      <c r="T1" s="13"/>
      <c r="V1" s="13" t="s">
        <v>41</v>
      </c>
      <c r="W1" s="13"/>
      <c r="X1" s="13"/>
      <c r="Y1" s="13"/>
      <c r="Z1" s="11" t="s">
        <v>46</v>
      </c>
      <c r="AA1" t="s">
        <v>45</v>
      </c>
      <c r="AB1" t="s">
        <v>48</v>
      </c>
    </row>
    <row r="2" spans="1:39" s="10" customFormat="1" x14ac:dyDescent="0.25">
      <c r="A2" s="10" t="s">
        <v>33</v>
      </c>
      <c r="B2" s="10" t="s">
        <v>17</v>
      </c>
      <c r="C2" s="10" t="s">
        <v>18</v>
      </c>
      <c r="D2" s="10" t="s">
        <v>19</v>
      </c>
      <c r="E2" s="10" t="s">
        <v>18</v>
      </c>
      <c r="F2" s="10" t="s">
        <v>20</v>
      </c>
      <c r="G2" s="10" t="s">
        <v>6</v>
      </c>
      <c r="H2" s="10" t="s">
        <v>38</v>
      </c>
      <c r="I2" s="10" t="s">
        <v>42</v>
      </c>
      <c r="J2" s="10" t="s">
        <v>24</v>
      </c>
      <c r="K2" s="10" t="s">
        <v>25</v>
      </c>
      <c r="L2" s="10" t="s">
        <v>26</v>
      </c>
      <c r="M2" s="10" t="s">
        <v>25</v>
      </c>
      <c r="N2" s="10" t="s">
        <v>27</v>
      </c>
      <c r="O2" s="10" t="s">
        <v>28</v>
      </c>
      <c r="P2" s="10" t="s">
        <v>39</v>
      </c>
      <c r="Q2" s="10" t="s">
        <v>31</v>
      </c>
      <c r="R2" s="10" t="s">
        <v>32</v>
      </c>
      <c r="S2" s="10" t="s">
        <v>29</v>
      </c>
      <c r="T2" s="10" t="s">
        <v>30</v>
      </c>
      <c r="V2" s="10" t="s">
        <v>31</v>
      </c>
      <c r="W2" s="10" t="s">
        <v>32</v>
      </c>
      <c r="X2" s="10" t="s">
        <v>29</v>
      </c>
      <c r="Y2" s="10" t="s">
        <v>30</v>
      </c>
      <c r="AL2" s="10" t="s">
        <v>37</v>
      </c>
      <c r="AM2" s="10" t="s">
        <v>36</v>
      </c>
    </row>
    <row r="3" spans="1:39" s="10" customFormat="1" x14ac:dyDescent="0.25">
      <c r="B3" s="10" t="s">
        <v>21</v>
      </c>
      <c r="C3" s="10" t="s">
        <v>21</v>
      </c>
      <c r="D3" s="10" t="s">
        <v>21</v>
      </c>
      <c r="E3" s="10" t="s">
        <v>49</v>
      </c>
      <c r="F3" s="10" t="s">
        <v>22</v>
      </c>
      <c r="G3" s="10" t="s">
        <v>23</v>
      </c>
      <c r="H3" s="10" t="s">
        <v>50</v>
      </c>
    </row>
    <row r="4" spans="1:39" x14ac:dyDescent="0.25">
      <c r="A4" t="s">
        <v>34</v>
      </c>
      <c r="B4">
        <f>6371*2+1</f>
        <v>12743</v>
      </c>
      <c r="C4">
        <f>B4</f>
        <v>12743</v>
      </c>
      <c r="D4">
        <f>B4</f>
        <v>12743</v>
      </c>
      <c r="E4">
        <v>5</v>
      </c>
      <c r="F4">
        <v>366</v>
      </c>
      <c r="G4">
        <v>864000</v>
      </c>
      <c r="H4">
        <v>40000</v>
      </c>
      <c r="I4" t="s">
        <v>43</v>
      </c>
      <c r="J4">
        <v>6371</v>
      </c>
      <c r="K4">
        <f>J4</f>
        <v>6371</v>
      </c>
      <c r="L4">
        <f>J4</f>
        <v>6371</v>
      </c>
      <c r="M4">
        <v>1</v>
      </c>
      <c r="N4">
        <v>6</v>
      </c>
      <c r="O4">
        <v>9000</v>
      </c>
      <c r="P4">
        <v>1000</v>
      </c>
      <c r="Q4">
        <f>((B4/J4)^3)*(E4/M4)*(F4/N4)*(G4/O4)</f>
        <v>234295.15422628634</v>
      </c>
      <c r="R4">
        <f>LOG(Q4,2)</f>
        <v>17.837967590626764</v>
      </c>
      <c r="S4">
        <f>J4*K4*L4*M4*N4*O4</f>
        <v>1.3964216551794E+16</v>
      </c>
      <c r="T4">
        <f>LOG(S4,2)</f>
        <v>53.632584153144165</v>
      </c>
      <c r="V4">
        <f>(E4/M4)*(F4/N4)*(G4/O4)*(H4/P4)</f>
        <v>1171200</v>
      </c>
      <c r="W4">
        <f>LOG(V4,2)</f>
        <v>20.159556028058766</v>
      </c>
      <c r="X4">
        <f>M4*N4*O4*Q4</f>
        <v>12651938328.219461</v>
      </c>
      <c r="Y4">
        <f>LOG(X4,2)</f>
        <v>33.558639377452323</v>
      </c>
      <c r="Z4" s="10" t="s">
        <v>47</v>
      </c>
      <c r="AA4">
        <f>B4*C4*D4*E4*F4*G4</f>
        <v>3.2717482706518357E+21</v>
      </c>
      <c r="AB4" s="12">
        <f xml:space="preserve"> AA4*Z4*8/POWER(10, 15)</f>
        <v>209391889.32171747</v>
      </c>
    </row>
    <row r="5" spans="1:39" x14ac:dyDescent="0.25">
      <c r="A5" t="s">
        <v>35</v>
      </c>
      <c r="B5">
        <v>12744</v>
      </c>
      <c r="C5">
        <f>B5</f>
        <v>12744</v>
      </c>
      <c r="D5">
        <f>B5</f>
        <v>12744</v>
      </c>
      <c r="E5">
        <v>5</v>
      </c>
      <c r="F5">
        <v>366</v>
      </c>
      <c r="G5">
        <v>864000</v>
      </c>
      <c r="J5">
        <v>6372</v>
      </c>
      <c r="K5">
        <f>J5</f>
        <v>6372</v>
      </c>
      <c r="L5">
        <f>J5</f>
        <v>6372</v>
      </c>
      <c r="M5">
        <v>1</v>
      </c>
      <c r="N5">
        <v>6</v>
      </c>
      <c r="O5">
        <v>9000</v>
      </c>
      <c r="Q5">
        <f>((B5/J5)^3)*(E5/M5)*(F5/N5)*(G5/O5)</f>
        <v>234240</v>
      </c>
      <c r="R5">
        <f>LOG(Q5,2)</f>
        <v>17.837627933171404</v>
      </c>
      <c r="S5">
        <f>J5*K5*L5*M5*N5*O5</f>
        <v>1.3970793105792E+16</v>
      </c>
      <c r="T5">
        <f>LOG(S5,2)</f>
        <v>53.633263441401482</v>
      </c>
      <c r="U5" t="str">
        <f>CONCATENATE(J5,$AM$2,K5,$AM$2,L5,$AM$2,M5,$AM$2,N5,$AM$2,O5)</f>
        <v>6372,6372,6372,1,6,9000</v>
      </c>
    </row>
    <row r="6" spans="1:39" x14ac:dyDescent="0.25">
      <c r="A6" t="s">
        <v>34</v>
      </c>
      <c r="B6">
        <f>6371*2+1</f>
        <v>12743</v>
      </c>
      <c r="C6">
        <f>B6</f>
        <v>12743</v>
      </c>
      <c r="D6">
        <f>B6</f>
        <v>12743</v>
      </c>
      <c r="E6">
        <v>5</v>
      </c>
      <c r="F6">
        <v>366</v>
      </c>
      <c r="G6">
        <v>864000</v>
      </c>
      <c r="H6">
        <v>100000</v>
      </c>
      <c r="I6" t="s">
        <v>44</v>
      </c>
      <c r="J6">
        <v>6371</v>
      </c>
      <c r="K6">
        <f>J6</f>
        <v>6371</v>
      </c>
      <c r="L6">
        <f>J6</f>
        <v>6371</v>
      </c>
      <c r="M6">
        <v>1</v>
      </c>
      <c r="N6">
        <v>6</v>
      </c>
      <c r="O6">
        <v>60000</v>
      </c>
      <c r="P6">
        <v>1000</v>
      </c>
      <c r="Q6">
        <f>((B6/J6)^3)*(E6/M6)*(F6/N6)*(G6/O6)</f>
        <v>35144.273133942952</v>
      </c>
      <c r="R6">
        <f>LOG(Q6,2)</f>
        <v>15.101001996460557</v>
      </c>
      <c r="S6">
        <f>J6*K6*L6*M6*N6*O6</f>
        <v>9.309477701196E+16</v>
      </c>
      <c r="T6">
        <f>LOG(S6,2)</f>
        <v>56.369549747310373</v>
      </c>
    </row>
    <row r="7" spans="1:39" x14ac:dyDescent="0.25">
      <c r="A7" t="s">
        <v>34</v>
      </c>
      <c r="B7">
        <f>6371*2+1</f>
        <v>12743</v>
      </c>
      <c r="C7">
        <f>B7</f>
        <v>12743</v>
      </c>
      <c r="D7">
        <f>B7</f>
        <v>12743</v>
      </c>
      <c r="E7">
        <v>5</v>
      </c>
      <c r="F7">
        <v>366</v>
      </c>
      <c r="G7">
        <v>864000</v>
      </c>
      <c r="H7">
        <v>100000</v>
      </c>
      <c r="I7" t="s">
        <v>44</v>
      </c>
      <c r="J7">
        <v>6371</v>
      </c>
      <c r="K7">
        <f>J7</f>
        <v>6371</v>
      </c>
      <c r="L7">
        <f>J7</f>
        <v>6371</v>
      </c>
      <c r="M7">
        <v>1</v>
      </c>
      <c r="N7">
        <v>6</v>
      </c>
      <c r="O7">
        <v>216000</v>
      </c>
      <c r="P7">
        <v>1000</v>
      </c>
      <c r="Q7">
        <f>((B7/J7)^3)*(E7/M7)*(F7/N7)*(G7/O7)</f>
        <v>9762.2980927619301</v>
      </c>
      <c r="R7">
        <f>LOG(Q7,2)</f>
        <v>13.253005089905605</v>
      </c>
      <c r="S7">
        <f>J7*K7*L7*M7*N7*O7</f>
        <v>3.35141197243056E+17</v>
      </c>
      <c r="T7">
        <f>LOG(S7,2)</f>
        <v>58.217546653865313</v>
      </c>
    </row>
    <row r="8" spans="1:39" x14ac:dyDescent="0.25">
      <c r="A8" t="s">
        <v>34</v>
      </c>
      <c r="B8">
        <f>6371*2+1</f>
        <v>12743</v>
      </c>
      <c r="C8">
        <f>B8</f>
        <v>12743</v>
      </c>
      <c r="D8">
        <f>B8</f>
        <v>12743</v>
      </c>
      <c r="E8">
        <v>5</v>
      </c>
      <c r="F8">
        <v>366</v>
      </c>
      <c r="G8">
        <v>864000</v>
      </c>
      <c r="H8">
        <v>100000</v>
      </c>
      <c r="I8" t="s">
        <v>44</v>
      </c>
      <c r="J8">
        <v>6371</v>
      </c>
      <c r="K8">
        <f>J8</f>
        <v>6371</v>
      </c>
      <c r="L8">
        <f>J8</f>
        <v>6371</v>
      </c>
      <c r="M8">
        <v>1</v>
      </c>
      <c r="N8">
        <v>61</v>
      </c>
      <c r="O8">
        <v>216000</v>
      </c>
      <c r="P8">
        <v>1000</v>
      </c>
      <c r="Q8">
        <f>((B8/J8)^3)*(E8/M8)*(F8/N8)*(G8/O8)</f>
        <v>960.22604191100959</v>
      </c>
      <c r="R8">
        <f>LOG(Q8,2)</f>
        <v>9.9072302530638758</v>
      </c>
      <c r="S8">
        <f>J8*K8*L8*M8*N8*O8</f>
        <v>3.4072688386377359E+18</v>
      </c>
      <c r="T8">
        <f>LOG(S8,2)</f>
        <v>61.563321490707047</v>
      </c>
    </row>
    <row r="26" spans="3:10" x14ac:dyDescent="0.25">
      <c r="C26" t="s">
        <v>51</v>
      </c>
      <c r="D26" t="s">
        <v>52</v>
      </c>
      <c r="E26" t="s">
        <v>42</v>
      </c>
      <c r="F26" t="s">
        <v>53</v>
      </c>
      <c r="G26" t="s">
        <v>54</v>
      </c>
      <c r="H26" t="s">
        <v>55</v>
      </c>
      <c r="I26" t="s">
        <v>56</v>
      </c>
      <c r="J26" t="s">
        <v>57</v>
      </c>
    </row>
    <row r="27" spans="3:10" x14ac:dyDescent="0.25">
      <c r="C27">
        <v>0</v>
      </c>
      <c r="D27">
        <v>6</v>
      </c>
      <c r="E27" t="s">
        <v>58</v>
      </c>
      <c r="F27">
        <v>1</v>
      </c>
      <c r="G27">
        <v>360</v>
      </c>
      <c r="H27">
        <v>360</v>
      </c>
      <c r="I27">
        <v>360</v>
      </c>
      <c r="J27">
        <v>360</v>
      </c>
    </row>
    <row r="28" spans="3:10" x14ac:dyDescent="0.25">
      <c r="C28">
        <v>0</v>
      </c>
      <c r="D28">
        <v>7</v>
      </c>
      <c r="E28" t="s">
        <v>59</v>
      </c>
      <c r="F28">
        <v>3</v>
      </c>
      <c r="G28">
        <v>42</v>
      </c>
      <c r="H28">
        <v>49</v>
      </c>
      <c r="I28">
        <v>56</v>
      </c>
      <c r="J28">
        <v>147</v>
      </c>
    </row>
    <row r="29" spans="3:10" x14ac:dyDescent="0.25">
      <c r="C29">
        <v>0</v>
      </c>
      <c r="D29">
        <v>9</v>
      </c>
      <c r="E29" t="s">
        <v>60</v>
      </c>
      <c r="F29">
        <v>3</v>
      </c>
      <c r="G29">
        <v>42</v>
      </c>
      <c r="H29">
        <v>49</v>
      </c>
      <c r="I29">
        <v>56</v>
      </c>
      <c r="J29">
        <v>147</v>
      </c>
    </row>
    <row r="30" spans="3:10" x14ac:dyDescent="0.25">
      <c r="C30">
        <v>0</v>
      </c>
      <c r="D30">
        <v>11</v>
      </c>
      <c r="E30" t="s">
        <v>61</v>
      </c>
      <c r="F30">
        <v>1</v>
      </c>
      <c r="G30">
        <v>2</v>
      </c>
      <c r="H30">
        <v>2</v>
      </c>
      <c r="I30">
        <v>2</v>
      </c>
      <c r="J30">
        <v>2</v>
      </c>
    </row>
    <row r="31" spans="3:10" x14ac:dyDescent="0.25">
      <c r="C31">
        <v>0</v>
      </c>
      <c r="D31">
        <v>12</v>
      </c>
      <c r="E31" t="s">
        <v>62</v>
      </c>
      <c r="F31">
        <v>1</v>
      </c>
      <c r="G31">
        <v>4</v>
      </c>
      <c r="H31">
        <v>4</v>
      </c>
      <c r="I31">
        <v>4</v>
      </c>
      <c r="J31">
        <v>4</v>
      </c>
    </row>
    <row r="32" spans="3:10" x14ac:dyDescent="0.25">
      <c r="C32">
        <v>0</v>
      </c>
      <c r="D32">
        <v>14</v>
      </c>
      <c r="E32" t="s">
        <v>63</v>
      </c>
      <c r="F32">
        <v>1</v>
      </c>
      <c r="G32">
        <v>3</v>
      </c>
      <c r="H32">
        <v>3</v>
      </c>
      <c r="I32">
        <v>3</v>
      </c>
      <c r="J32">
        <v>3</v>
      </c>
    </row>
    <row r="33" spans="3:10" x14ac:dyDescent="0.25">
      <c r="C33">
        <v>0</v>
      </c>
      <c r="D33">
        <v>20</v>
      </c>
      <c r="E33" s="14" t="s">
        <v>69</v>
      </c>
      <c r="F33">
        <v>1</v>
      </c>
      <c r="G33">
        <v>540000</v>
      </c>
      <c r="H33">
        <v>540000</v>
      </c>
      <c r="I33">
        <v>540000</v>
      </c>
      <c r="J33">
        <v>540000</v>
      </c>
    </row>
    <row r="34" spans="3:10" x14ac:dyDescent="0.25">
      <c r="C34">
        <v>0</v>
      </c>
      <c r="D34">
        <v>21</v>
      </c>
      <c r="E34" t="s">
        <v>64</v>
      </c>
      <c r="F34">
        <v>1</v>
      </c>
      <c r="G34">
        <v>144135</v>
      </c>
      <c r="H34">
        <v>144135</v>
      </c>
      <c r="I34">
        <v>144135</v>
      </c>
      <c r="J34">
        <v>144135</v>
      </c>
    </row>
    <row r="35" spans="3:10" s="15" customFormat="1" x14ac:dyDescent="0.25">
      <c r="C35" s="15">
        <v>0</v>
      </c>
      <c r="D35" s="15">
        <v>22</v>
      </c>
      <c r="E35" s="16" t="s">
        <v>70</v>
      </c>
      <c r="F35" s="15">
        <v>71</v>
      </c>
      <c r="G35" s="15">
        <v>1</v>
      </c>
      <c r="H35" s="15">
        <v>2245.14</v>
      </c>
      <c r="I35" s="15">
        <v>7216</v>
      </c>
      <c r="J35" s="15">
        <v>159405</v>
      </c>
    </row>
    <row r="36" spans="3:10" x14ac:dyDescent="0.25">
      <c r="C36">
        <v>0</v>
      </c>
      <c r="D36">
        <v>23</v>
      </c>
      <c r="E36" t="s">
        <v>66</v>
      </c>
      <c r="F36">
        <v>55</v>
      </c>
      <c r="G36">
        <v>1</v>
      </c>
      <c r="H36">
        <v>787.58199999999999</v>
      </c>
      <c r="I36">
        <v>1794</v>
      </c>
      <c r="J36">
        <v>43317</v>
      </c>
    </row>
    <row r="37" spans="3:10" x14ac:dyDescent="0.25">
      <c r="C37">
        <v>0</v>
      </c>
      <c r="D37">
        <v>25</v>
      </c>
      <c r="E37" t="s">
        <v>67</v>
      </c>
      <c r="F37">
        <v>1</v>
      </c>
      <c r="G37">
        <v>3</v>
      </c>
      <c r="H37">
        <v>3</v>
      </c>
      <c r="I37">
        <v>3</v>
      </c>
      <c r="J37">
        <v>3</v>
      </c>
    </row>
    <row r="38" spans="3:10" x14ac:dyDescent="0.25">
      <c r="C38">
        <v>0</v>
      </c>
      <c r="D38">
        <v>27</v>
      </c>
      <c r="E38" t="s">
        <v>68</v>
      </c>
      <c r="F38">
        <v>1</v>
      </c>
      <c r="G38">
        <v>2</v>
      </c>
      <c r="H38">
        <v>2</v>
      </c>
      <c r="I38">
        <v>2</v>
      </c>
      <c r="J38">
        <v>2</v>
      </c>
    </row>
    <row r="39" spans="3:10" x14ac:dyDescent="0.25">
      <c r="C39">
        <v>1</v>
      </c>
      <c r="D39">
        <v>7</v>
      </c>
      <c r="E39" t="s">
        <v>59</v>
      </c>
      <c r="F39">
        <v>3</v>
      </c>
      <c r="G39">
        <v>42</v>
      </c>
      <c r="H39">
        <v>46.333300000000001</v>
      </c>
      <c r="I39">
        <v>49</v>
      </c>
      <c r="J39">
        <v>139</v>
      </c>
    </row>
    <row r="40" spans="3:10" x14ac:dyDescent="0.25">
      <c r="C40">
        <v>1</v>
      </c>
      <c r="D40">
        <v>9</v>
      </c>
      <c r="E40" t="s">
        <v>60</v>
      </c>
      <c r="F40">
        <v>3</v>
      </c>
      <c r="G40">
        <v>42</v>
      </c>
      <c r="H40">
        <v>46.333300000000001</v>
      </c>
      <c r="I40">
        <v>49</v>
      </c>
      <c r="J40">
        <v>139</v>
      </c>
    </row>
    <row r="41" spans="3:10" s="15" customFormat="1" x14ac:dyDescent="0.25">
      <c r="C41" s="15">
        <v>1</v>
      </c>
      <c r="D41" s="15">
        <v>22</v>
      </c>
      <c r="E41" s="15" t="s">
        <v>65</v>
      </c>
      <c r="F41" s="15">
        <v>74</v>
      </c>
      <c r="G41" s="15">
        <v>1</v>
      </c>
      <c r="H41" s="15">
        <v>2189.27</v>
      </c>
      <c r="I41" s="15">
        <v>6909</v>
      </c>
      <c r="J41" s="15">
        <v>162006</v>
      </c>
    </row>
    <row r="42" spans="3:10" x14ac:dyDescent="0.25">
      <c r="C42">
        <v>1</v>
      </c>
      <c r="D42">
        <v>23</v>
      </c>
      <c r="E42" t="s">
        <v>66</v>
      </c>
      <c r="F42">
        <v>59</v>
      </c>
      <c r="G42">
        <v>1</v>
      </c>
      <c r="H42">
        <v>715.23699999999997</v>
      </c>
      <c r="I42">
        <v>1741</v>
      </c>
      <c r="J42">
        <v>42199</v>
      </c>
    </row>
    <row r="43" spans="3:10" x14ac:dyDescent="0.25">
      <c r="C43">
        <v>1</v>
      </c>
      <c r="D43">
        <v>25</v>
      </c>
      <c r="E43" t="s">
        <v>67</v>
      </c>
      <c r="F43">
        <v>1</v>
      </c>
      <c r="G43">
        <v>4</v>
      </c>
      <c r="H43">
        <v>4</v>
      </c>
      <c r="I43">
        <v>4</v>
      </c>
      <c r="J43">
        <v>4</v>
      </c>
    </row>
    <row r="44" spans="3:10" x14ac:dyDescent="0.25">
      <c r="C44">
        <v>1</v>
      </c>
      <c r="D44">
        <v>27</v>
      </c>
      <c r="E44" t="s">
        <v>68</v>
      </c>
      <c r="F44">
        <v>1</v>
      </c>
      <c r="G44">
        <v>2</v>
      </c>
      <c r="H44">
        <v>2</v>
      </c>
      <c r="I44">
        <v>2</v>
      </c>
      <c r="J44">
        <v>2</v>
      </c>
    </row>
    <row r="45" spans="3:10" x14ac:dyDescent="0.25">
      <c r="C45">
        <v>2</v>
      </c>
      <c r="D45">
        <v>7</v>
      </c>
      <c r="E45" t="s">
        <v>59</v>
      </c>
      <c r="F45">
        <v>3</v>
      </c>
      <c r="G45">
        <v>42</v>
      </c>
      <c r="H45">
        <v>46.333300000000001</v>
      </c>
      <c r="I45">
        <v>49</v>
      </c>
      <c r="J45">
        <v>139</v>
      </c>
    </row>
    <row r="46" spans="3:10" x14ac:dyDescent="0.25">
      <c r="C46">
        <v>2</v>
      </c>
      <c r="D46">
        <v>9</v>
      </c>
      <c r="E46" t="s">
        <v>60</v>
      </c>
      <c r="F46">
        <v>3</v>
      </c>
      <c r="G46">
        <v>42</v>
      </c>
      <c r="H46">
        <v>46.333300000000001</v>
      </c>
      <c r="I46">
        <v>49</v>
      </c>
      <c r="J46">
        <v>139</v>
      </c>
    </row>
    <row r="47" spans="3:10" s="15" customFormat="1" x14ac:dyDescent="0.25">
      <c r="C47" s="15">
        <v>2</v>
      </c>
      <c r="D47" s="15">
        <v>22</v>
      </c>
      <c r="E47" s="15" t="s">
        <v>65</v>
      </c>
      <c r="F47" s="15">
        <v>73</v>
      </c>
      <c r="G47" s="15">
        <v>1</v>
      </c>
      <c r="H47" s="15">
        <v>2706.75</v>
      </c>
      <c r="I47" s="15">
        <v>6938</v>
      </c>
      <c r="J47" s="15">
        <v>197593</v>
      </c>
    </row>
    <row r="48" spans="3:10" x14ac:dyDescent="0.25">
      <c r="C48">
        <v>2</v>
      </c>
      <c r="D48">
        <v>23</v>
      </c>
      <c r="E48" t="s">
        <v>66</v>
      </c>
      <c r="F48">
        <v>57</v>
      </c>
      <c r="G48">
        <v>1</v>
      </c>
      <c r="H48">
        <v>931.63199999999995</v>
      </c>
      <c r="I48">
        <v>1849</v>
      </c>
      <c r="J48">
        <v>53103</v>
      </c>
    </row>
    <row r="49" spans="3:10" x14ac:dyDescent="0.25">
      <c r="C49">
        <v>3</v>
      </c>
      <c r="D49">
        <v>7</v>
      </c>
      <c r="E49" t="s">
        <v>59</v>
      </c>
      <c r="F49">
        <v>3</v>
      </c>
      <c r="G49">
        <v>42</v>
      </c>
      <c r="H49">
        <v>49</v>
      </c>
      <c r="I49">
        <v>56</v>
      </c>
      <c r="J49">
        <v>147</v>
      </c>
    </row>
    <row r="50" spans="3:10" x14ac:dyDescent="0.25">
      <c r="C50">
        <v>3</v>
      </c>
      <c r="D50">
        <v>9</v>
      </c>
      <c r="E50" t="s">
        <v>60</v>
      </c>
      <c r="F50">
        <v>3</v>
      </c>
      <c r="G50">
        <v>42</v>
      </c>
      <c r="H50">
        <v>49</v>
      </c>
      <c r="I50">
        <v>56</v>
      </c>
      <c r="J50">
        <v>147</v>
      </c>
    </row>
    <row r="51" spans="3:10" s="15" customFormat="1" x14ac:dyDescent="0.25">
      <c r="C51" s="15">
        <v>3</v>
      </c>
      <c r="D51" s="15">
        <v>22</v>
      </c>
      <c r="E51" s="15" t="s">
        <v>65</v>
      </c>
      <c r="F51" s="15">
        <v>71</v>
      </c>
      <c r="G51" s="15">
        <v>1</v>
      </c>
      <c r="H51" s="15">
        <v>2740.3</v>
      </c>
      <c r="I51" s="15">
        <v>7045</v>
      </c>
      <c r="J51" s="15">
        <v>194561</v>
      </c>
    </row>
    <row r="52" spans="3:10" x14ac:dyDescent="0.25">
      <c r="C52">
        <v>3</v>
      </c>
      <c r="D52">
        <v>23</v>
      </c>
      <c r="E52" t="s">
        <v>66</v>
      </c>
      <c r="F52">
        <v>64</v>
      </c>
      <c r="G52">
        <v>1</v>
      </c>
      <c r="H52">
        <v>801.45299999999997</v>
      </c>
      <c r="I52">
        <v>1777</v>
      </c>
      <c r="J52">
        <v>51293</v>
      </c>
    </row>
  </sheetData>
  <mergeCells count="2">
    <mergeCell ref="Q1:T1"/>
    <mergeCell ref="V1:Y1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F1" workbookViewId="0">
      <selection activeCell="J3" sqref="A1:O22"/>
    </sheetView>
  </sheetViews>
  <sheetFormatPr defaultRowHeight="15" x14ac:dyDescent="0.25"/>
  <cols>
    <col min="8" max="8" width="25.5703125" style="1" bestFit="1" customWidth="1"/>
    <col min="9" max="9" width="9.85546875" style="2" customWidth="1"/>
    <col min="10" max="10" width="16.7109375" style="8" customWidth="1"/>
    <col min="11" max="11" width="13.42578125" style="4" customWidth="1"/>
    <col min="12" max="12" width="20.28515625" style="1" customWidth="1"/>
    <col min="13" max="13" width="16.42578125" style="3" bestFit="1" customWidth="1"/>
    <col min="14" max="14" width="14.140625" style="9" bestFit="1" customWidth="1"/>
    <col min="15" max="15" width="12.5703125" style="5" customWidth="1"/>
  </cols>
  <sheetData>
    <row r="1" spans="1:15" s="6" customFormat="1" ht="34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4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</row>
    <row r="2" spans="1:15" x14ac:dyDescent="0.25">
      <c r="A2">
        <v>367</v>
      </c>
      <c r="B2">
        <f>A2</f>
        <v>367</v>
      </c>
      <c r="C2">
        <f>A2</f>
        <v>367</v>
      </c>
      <c r="D2">
        <v>16</v>
      </c>
      <c r="E2">
        <v>30</v>
      </c>
      <c r="F2">
        <v>20</v>
      </c>
      <c r="G2">
        <v>900000</v>
      </c>
      <c r="H2" s="1">
        <f>A2^3 * D2 * E2 * F2 * (G2 ^ 2)</f>
        <v>3.8437439068800003E+23</v>
      </c>
      <c r="I2" s="2">
        <f xml:space="preserve"> LOG(A2^3 * D2 * E2 * F2 * (G2 ^ 2), 2)</f>
        <v>78.346858400783759</v>
      </c>
      <c r="J2" s="8">
        <f>(_xlfn.CEILING.MATH(1275/A2) ^ 3) * _xlfn.CEILING.MATH(D2/16) *_xlfn.CEILING.MATH(30/E2) *_xlfn.CEILING.MATH(366/F2)*(_xlfn.CEILING.MATH(24*60*60*1000/G2) ^ 2)</f>
        <v>11206656</v>
      </c>
      <c r="K2" s="4">
        <f>LOG(J2,2)</f>
        <v>23.417852514885897</v>
      </c>
      <c r="L2" s="1">
        <f t="shared" ref="L2:L22" si="0">A2^3 * D2 * E2 * F2 * G2</f>
        <v>4.2708265632E+17</v>
      </c>
      <c r="M2" s="3">
        <f>_xlfn.CEILING.MATH(LOG(L2,2))</f>
        <v>59</v>
      </c>
      <c r="N2" s="9">
        <f t="shared" ref="N2:N22" si="1">(_xlfn.CEILING.MATH(1275/A2) ^ 3) * _xlfn.CEILING.MATH(D2/16) *_xlfn.CEILING.MATH(30/E2) *_xlfn.CEILING.MATH(366/F2)*_xlfn.CEILING.MATH(24*60*60*1000/G2)</f>
        <v>116736</v>
      </c>
      <c r="O2" s="5">
        <f>_xlfn.CEILING.MATH(LOG(N2,2))</f>
        <v>17</v>
      </c>
    </row>
    <row r="3" spans="1:15" x14ac:dyDescent="0.25">
      <c r="A3">
        <v>25</v>
      </c>
      <c r="B3">
        <f t="shared" ref="B3:B22" si="2">A3</f>
        <v>25</v>
      </c>
      <c r="C3">
        <f t="shared" ref="C3:C22" si="3">A3</f>
        <v>25</v>
      </c>
      <c r="D3">
        <v>8</v>
      </c>
      <c r="E3">
        <v>1</v>
      </c>
      <c r="F3">
        <v>7</v>
      </c>
      <c r="G3">
        <v>3600000</v>
      </c>
      <c r="H3" s="1">
        <f t="shared" ref="H3:H22" si="4">A3^3 * D3 * E3 * F3 * (G3 ^ 2)</f>
        <v>1.134E+19</v>
      </c>
      <c r="I3" s="2">
        <f t="shared" ref="I3:I22" si="5" xml:space="preserve"> LOG(A3^3 * D3 * E3 * F3 * (G3 ^ 2), 2)</f>
        <v>63.298054443140025</v>
      </c>
      <c r="J3" s="8">
        <f t="shared" ref="J3:J22" si="6">(_xlfn.CEILING.MATH(1275/A3) ^ 3) * _xlfn.CEILING.MATH(D3/16) *_xlfn.CEILING.MATH(30/E3) *_xlfn.CEILING.MATH(366/F3)*(_xlfn.CEILING.MATH(24*60*60*1000/G3) ^ 2)</f>
        <v>121487091840</v>
      </c>
      <c r="K3" s="4">
        <f t="shared" ref="K3:K22" si="7">LOG(J3,2)</f>
        <v>36.82201207752852</v>
      </c>
      <c r="L3" s="1">
        <f t="shared" si="0"/>
        <v>3150000000000</v>
      </c>
      <c r="M3" s="3">
        <f t="shared" ref="M3:M22" si="8">_xlfn.CEILING.MATH(LOG(L3,2))</f>
        <v>42</v>
      </c>
      <c r="N3" s="9">
        <f t="shared" si="1"/>
        <v>5061962160</v>
      </c>
      <c r="O3" s="5">
        <f t="shared" ref="O3:O22" si="9">_xlfn.CEILING.MATH(LOG(N3,2))</f>
        <v>33</v>
      </c>
    </row>
    <row r="4" spans="1:15" x14ac:dyDescent="0.25">
      <c r="B4">
        <f t="shared" si="2"/>
        <v>0</v>
      </c>
      <c r="C4">
        <f t="shared" si="3"/>
        <v>0</v>
      </c>
      <c r="H4" s="1">
        <f t="shared" si="4"/>
        <v>0</v>
      </c>
      <c r="I4" s="2" t="e">
        <f t="shared" si="5"/>
        <v>#NUM!</v>
      </c>
      <c r="J4" s="8" t="e">
        <f t="shared" si="6"/>
        <v>#DIV/0!</v>
      </c>
      <c r="K4" s="4" t="e">
        <f t="shared" si="7"/>
        <v>#DIV/0!</v>
      </c>
      <c r="L4" s="1">
        <f t="shared" si="0"/>
        <v>0</v>
      </c>
      <c r="M4" s="3" t="e">
        <f t="shared" si="8"/>
        <v>#NUM!</v>
      </c>
      <c r="N4" s="9" t="e">
        <f t="shared" si="1"/>
        <v>#DIV/0!</v>
      </c>
      <c r="O4" s="5" t="e">
        <f t="shared" si="9"/>
        <v>#DIV/0!</v>
      </c>
    </row>
    <row r="5" spans="1:15" x14ac:dyDescent="0.25">
      <c r="B5">
        <f t="shared" si="2"/>
        <v>0</v>
      </c>
      <c r="C5">
        <f t="shared" si="3"/>
        <v>0</v>
      </c>
      <c r="H5" s="1">
        <f t="shared" si="4"/>
        <v>0</v>
      </c>
      <c r="I5" s="2" t="e">
        <f t="shared" si="5"/>
        <v>#NUM!</v>
      </c>
      <c r="J5" s="8" t="e">
        <f t="shared" si="6"/>
        <v>#DIV/0!</v>
      </c>
      <c r="K5" s="4" t="e">
        <f t="shared" si="7"/>
        <v>#DIV/0!</v>
      </c>
      <c r="L5" s="1">
        <f t="shared" si="0"/>
        <v>0</v>
      </c>
      <c r="M5" s="3" t="e">
        <f t="shared" si="8"/>
        <v>#NUM!</v>
      </c>
      <c r="N5" s="9" t="e">
        <f t="shared" si="1"/>
        <v>#DIV/0!</v>
      </c>
      <c r="O5" s="5" t="e">
        <f t="shared" si="9"/>
        <v>#DIV/0!</v>
      </c>
    </row>
    <row r="6" spans="1:15" x14ac:dyDescent="0.25">
      <c r="B6">
        <f t="shared" si="2"/>
        <v>0</v>
      </c>
      <c r="C6">
        <f t="shared" si="3"/>
        <v>0</v>
      </c>
      <c r="H6" s="1">
        <f t="shared" si="4"/>
        <v>0</v>
      </c>
      <c r="I6" s="2" t="e">
        <f t="shared" si="5"/>
        <v>#NUM!</v>
      </c>
      <c r="J6" s="8" t="e">
        <f t="shared" si="6"/>
        <v>#DIV/0!</v>
      </c>
      <c r="K6" s="4" t="e">
        <f t="shared" si="7"/>
        <v>#DIV/0!</v>
      </c>
      <c r="L6" s="1">
        <f t="shared" si="0"/>
        <v>0</v>
      </c>
      <c r="M6" s="3" t="e">
        <f t="shared" si="8"/>
        <v>#NUM!</v>
      </c>
      <c r="N6" s="9" t="e">
        <f t="shared" si="1"/>
        <v>#DIV/0!</v>
      </c>
      <c r="O6" s="5" t="e">
        <f t="shared" si="9"/>
        <v>#DIV/0!</v>
      </c>
    </row>
    <row r="7" spans="1:15" x14ac:dyDescent="0.25">
      <c r="B7">
        <f t="shared" si="2"/>
        <v>0</v>
      </c>
      <c r="C7">
        <f t="shared" si="3"/>
        <v>0</v>
      </c>
      <c r="H7" s="1">
        <f t="shared" si="4"/>
        <v>0</v>
      </c>
      <c r="I7" s="2" t="e">
        <f t="shared" si="5"/>
        <v>#NUM!</v>
      </c>
      <c r="J7" s="8" t="e">
        <f t="shared" si="6"/>
        <v>#DIV/0!</v>
      </c>
      <c r="K7" s="4" t="e">
        <f t="shared" si="7"/>
        <v>#DIV/0!</v>
      </c>
      <c r="L7" s="1">
        <f t="shared" si="0"/>
        <v>0</v>
      </c>
      <c r="M7" s="3" t="e">
        <f t="shared" si="8"/>
        <v>#NUM!</v>
      </c>
      <c r="N7" s="9" t="e">
        <f t="shared" si="1"/>
        <v>#DIV/0!</v>
      </c>
      <c r="O7" s="5" t="e">
        <f t="shared" si="9"/>
        <v>#DIV/0!</v>
      </c>
    </row>
    <row r="8" spans="1:15" x14ac:dyDescent="0.25">
      <c r="B8">
        <f t="shared" si="2"/>
        <v>0</v>
      </c>
      <c r="C8">
        <f t="shared" si="3"/>
        <v>0</v>
      </c>
      <c r="H8" s="1">
        <f t="shared" si="4"/>
        <v>0</v>
      </c>
      <c r="I8" s="2" t="e">
        <f t="shared" si="5"/>
        <v>#NUM!</v>
      </c>
      <c r="J8" s="8" t="e">
        <f t="shared" si="6"/>
        <v>#DIV/0!</v>
      </c>
      <c r="K8" s="4" t="e">
        <f t="shared" si="7"/>
        <v>#DIV/0!</v>
      </c>
      <c r="L8" s="1">
        <f t="shared" si="0"/>
        <v>0</v>
      </c>
      <c r="M8" s="3" t="e">
        <f t="shared" si="8"/>
        <v>#NUM!</v>
      </c>
      <c r="N8" s="9" t="e">
        <f t="shared" si="1"/>
        <v>#DIV/0!</v>
      </c>
      <c r="O8" s="5" t="e">
        <f t="shared" si="9"/>
        <v>#DIV/0!</v>
      </c>
    </row>
    <row r="9" spans="1:15" x14ac:dyDescent="0.25">
      <c r="B9">
        <f t="shared" si="2"/>
        <v>0</v>
      </c>
      <c r="C9">
        <f t="shared" si="3"/>
        <v>0</v>
      </c>
      <c r="H9" s="1">
        <f t="shared" si="4"/>
        <v>0</v>
      </c>
      <c r="I9" s="2" t="e">
        <f t="shared" si="5"/>
        <v>#NUM!</v>
      </c>
      <c r="J9" s="8" t="e">
        <f t="shared" si="6"/>
        <v>#DIV/0!</v>
      </c>
      <c r="K9" s="4" t="e">
        <f t="shared" si="7"/>
        <v>#DIV/0!</v>
      </c>
      <c r="L9" s="1">
        <f t="shared" si="0"/>
        <v>0</v>
      </c>
      <c r="M9" s="3" t="e">
        <f t="shared" si="8"/>
        <v>#NUM!</v>
      </c>
      <c r="N9" s="9" t="e">
        <f t="shared" si="1"/>
        <v>#DIV/0!</v>
      </c>
      <c r="O9" s="5" t="e">
        <f t="shared" si="9"/>
        <v>#DIV/0!</v>
      </c>
    </row>
    <row r="10" spans="1:15" x14ac:dyDescent="0.25">
      <c r="B10">
        <f t="shared" si="2"/>
        <v>0</v>
      </c>
      <c r="C10">
        <f t="shared" si="3"/>
        <v>0</v>
      </c>
      <c r="H10" s="1">
        <f t="shared" si="4"/>
        <v>0</v>
      </c>
      <c r="I10" s="2" t="e">
        <f t="shared" si="5"/>
        <v>#NUM!</v>
      </c>
      <c r="J10" s="8" t="e">
        <f t="shared" si="6"/>
        <v>#DIV/0!</v>
      </c>
      <c r="K10" s="4" t="e">
        <f t="shared" si="7"/>
        <v>#DIV/0!</v>
      </c>
      <c r="L10" s="1">
        <f t="shared" si="0"/>
        <v>0</v>
      </c>
      <c r="M10" s="3" t="e">
        <f t="shared" si="8"/>
        <v>#NUM!</v>
      </c>
      <c r="N10" s="9" t="e">
        <f t="shared" si="1"/>
        <v>#DIV/0!</v>
      </c>
      <c r="O10" s="5" t="e">
        <f t="shared" si="9"/>
        <v>#DIV/0!</v>
      </c>
    </row>
    <row r="11" spans="1:15" x14ac:dyDescent="0.25">
      <c r="B11">
        <f t="shared" si="2"/>
        <v>0</v>
      </c>
      <c r="C11">
        <f t="shared" si="3"/>
        <v>0</v>
      </c>
      <c r="H11" s="1">
        <f t="shared" si="4"/>
        <v>0</v>
      </c>
      <c r="I11" s="2" t="e">
        <f t="shared" si="5"/>
        <v>#NUM!</v>
      </c>
      <c r="J11" s="8" t="e">
        <f t="shared" si="6"/>
        <v>#DIV/0!</v>
      </c>
      <c r="K11" s="4" t="e">
        <f t="shared" si="7"/>
        <v>#DIV/0!</v>
      </c>
      <c r="L11" s="1">
        <f t="shared" si="0"/>
        <v>0</v>
      </c>
      <c r="M11" s="3" t="e">
        <f t="shared" si="8"/>
        <v>#NUM!</v>
      </c>
      <c r="N11" s="9" t="e">
        <f t="shared" si="1"/>
        <v>#DIV/0!</v>
      </c>
      <c r="O11" s="5" t="e">
        <f t="shared" si="9"/>
        <v>#DIV/0!</v>
      </c>
    </row>
    <row r="12" spans="1:15" x14ac:dyDescent="0.25">
      <c r="B12">
        <f t="shared" si="2"/>
        <v>0</v>
      </c>
      <c r="C12">
        <f t="shared" si="3"/>
        <v>0</v>
      </c>
      <c r="H12" s="1">
        <f t="shared" si="4"/>
        <v>0</v>
      </c>
      <c r="I12" s="2" t="e">
        <f t="shared" si="5"/>
        <v>#NUM!</v>
      </c>
      <c r="J12" s="8" t="e">
        <f t="shared" si="6"/>
        <v>#DIV/0!</v>
      </c>
      <c r="K12" s="4" t="e">
        <f t="shared" si="7"/>
        <v>#DIV/0!</v>
      </c>
      <c r="L12" s="1">
        <f t="shared" si="0"/>
        <v>0</v>
      </c>
      <c r="M12" s="3" t="e">
        <f t="shared" si="8"/>
        <v>#NUM!</v>
      </c>
      <c r="N12" s="9" t="e">
        <f t="shared" si="1"/>
        <v>#DIV/0!</v>
      </c>
      <c r="O12" s="5" t="e">
        <f t="shared" si="9"/>
        <v>#DIV/0!</v>
      </c>
    </row>
    <row r="13" spans="1:15" x14ac:dyDescent="0.25">
      <c r="B13">
        <f t="shared" si="2"/>
        <v>0</v>
      </c>
      <c r="C13">
        <f t="shared" si="3"/>
        <v>0</v>
      </c>
      <c r="H13" s="1">
        <f t="shared" si="4"/>
        <v>0</v>
      </c>
      <c r="I13" s="2" t="e">
        <f t="shared" si="5"/>
        <v>#NUM!</v>
      </c>
      <c r="J13" s="8" t="e">
        <f t="shared" si="6"/>
        <v>#DIV/0!</v>
      </c>
      <c r="K13" s="4" t="e">
        <f t="shared" si="7"/>
        <v>#DIV/0!</v>
      </c>
      <c r="L13" s="1">
        <f t="shared" si="0"/>
        <v>0</v>
      </c>
      <c r="M13" s="3" t="e">
        <f t="shared" si="8"/>
        <v>#NUM!</v>
      </c>
      <c r="N13" s="9" t="e">
        <f t="shared" si="1"/>
        <v>#DIV/0!</v>
      </c>
      <c r="O13" s="5" t="e">
        <f t="shared" si="9"/>
        <v>#DIV/0!</v>
      </c>
    </row>
    <row r="14" spans="1:15" x14ac:dyDescent="0.25">
      <c r="B14">
        <f t="shared" si="2"/>
        <v>0</v>
      </c>
      <c r="C14">
        <f t="shared" si="3"/>
        <v>0</v>
      </c>
      <c r="H14" s="1">
        <f t="shared" si="4"/>
        <v>0</v>
      </c>
      <c r="I14" s="2" t="e">
        <f t="shared" si="5"/>
        <v>#NUM!</v>
      </c>
      <c r="J14" s="8" t="e">
        <f t="shared" si="6"/>
        <v>#DIV/0!</v>
      </c>
      <c r="K14" s="4" t="e">
        <f t="shared" si="7"/>
        <v>#DIV/0!</v>
      </c>
      <c r="L14" s="1">
        <f t="shared" si="0"/>
        <v>0</v>
      </c>
      <c r="M14" s="3" t="e">
        <f t="shared" si="8"/>
        <v>#NUM!</v>
      </c>
      <c r="N14" s="9" t="e">
        <f t="shared" si="1"/>
        <v>#DIV/0!</v>
      </c>
      <c r="O14" s="5" t="e">
        <f t="shared" si="9"/>
        <v>#DIV/0!</v>
      </c>
    </row>
    <row r="15" spans="1:15" x14ac:dyDescent="0.25">
      <c r="B15">
        <f t="shared" si="2"/>
        <v>0</v>
      </c>
      <c r="C15">
        <f t="shared" si="3"/>
        <v>0</v>
      </c>
      <c r="H15" s="1">
        <f t="shared" si="4"/>
        <v>0</v>
      </c>
      <c r="I15" s="2" t="e">
        <f t="shared" si="5"/>
        <v>#NUM!</v>
      </c>
      <c r="J15" s="8" t="e">
        <f t="shared" si="6"/>
        <v>#DIV/0!</v>
      </c>
      <c r="K15" s="4" t="e">
        <f t="shared" si="7"/>
        <v>#DIV/0!</v>
      </c>
      <c r="L15" s="1">
        <f t="shared" si="0"/>
        <v>0</v>
      </c>
      <c r="M15" s="3" t="e">
        <f t="shared" si="8"/>
        <v>#NUM!</v>
      </c>
      <c r="N15" s="9" t="e">
        <f t="shared" si="1"/>
        <v>#DIV/0!</v>
      </c>
      <c r="O15" s="5" t="e">
        <f t="shared" si="9"/>
        <v>#DIV/0!</v>
      </c>
    </row>
    <row r="16" spans="1:15" x14ac:dyDescent="0.25">
      <c r="B16">
        <f t="shared" si="2"/>
        <v>0</v>
      </c>
      <c r="C16">
        <f t="shared" si="3"/>
        <v>0</v>
      </c>
      <c r="H16" s="1">
        <f t="shared" si="4"/>
        <v>0</v>
      </c>
      <c r="I16" s="2" t="e">
        <f t="shared" si="5"/>
        <v>#NUM!</v>
      </c>
      <c r="J16" s="8" t="e">
        <f t="shared" si="6"/>
        <v>#DIV/0!</v>
      </c>
      <c r="K16" s="4" t="e">
        <f t="shared" si="7"/>
        <v>#DIV/0!</v>
      </c>
      <c r="L16" s="1">
        <f t="shared" si="0"/>
        <v>0</v>
      </c>
      <c r="M16" s="3" t="e">
        <f t="shared" si="8"/>
        <v>#NUM!</v>
      </c>
      <c r="N16" s="9" t="e">
        <f t="shared" si="1"/>
        <v>#DIV/0!</v>
      </c>
      <c r="O16" s="5" t="e">
        <f t="shared" si="9"/>
        <v>#DIV/0!</v>
      </c>
    </row>
    <row r="17" spans="2:15" x14ac:dyDescent="0.25">
      <c r="B17">
        <f t="shared" si="2"/>
        <v>0</v>
      </c>
      <c r="C17">
        <f t="shared" si="3"/>
        <v>0</v>
      </c>
      <c r="H17" s="1">
        <f t="shared" si="4"/>
        <v>0</v>
      </c>
      <c r="I17" s="2" t="e">
        <f t="shared" si="5"/>
        <v>#NUM!</v>
      </c>
      <c r="J17" s="8" t="e">
        <f t="shared" si="6"/>
        <v>#DIV/0!</v>
      </c>
      <c r="K17" s="4" t="e">
        <f t="shared" si="7"/>
        <v>#DIV/0!</v>
      </c>
      <c r="L17" s="1">
        <f t="shared" si="0"/>
        <v>0</v>
      </c>
      <c r="M17" s="3" t="e">
        <f t="shared" si="8"/>
        <v>#NUM!</v>
      </c>
      <c r="N17" s="9" t="e">
        <f t="shared" si="1"/>
        <v>#DIV/0!</v>
      </c>
      <c r="O17" s="5" t="e">
        <f t="shared" si="9"/>
        <v>#DIV/0!</v>
      </c>
    </row>
    <row r="18" spans="2:15" x14ac:dyDescent="0.25">
      <c r="B18">
        <f t="shared" si="2"/>
        <v>0</v>
      </c>
      <c r="C18">
        <f t="shared" si="3"/>
        <v>0</v>
      </c>
      <c r="H18" s="1">
        <f t="shared" si="4"/>
        <v>0</v>
      </c>
      <c r="I18" s="2" t="e">
        <f t="shared" si="5"/>
        <v>#NUM!</v>
      </c>
      <c r="J18" s="8" t="e">
        <f t="shared" si="6"/>
        <v>#DIV/0!</v>
      </c>
      <c r="K18" s="4" t="e">
        <f t="shared" si="7"/>
        <v>#DIV/0!</v>
      </c>
      <c r="L18" s="1">
        <f t="shared" si="0"/>
        <v>0</v>
      </c>
      <c r="M18" s="3" t="e">
        <f t="shared" si="8"/>
        <v>#NUM!</v>
      </c>
      <c r="N18" s="9" t="e">
        <f t="shared" si="1"/>
        <v>#DIV/0!</v>
      </c>
      <c r="O18" s="5" t="e">
        <f t="shared" si="9"/>
        <v>#DIV/0!</v>
      </c>
    </row>
    <row r="19" spans="2:15" x14ac:dyDescent="0.25">
      <c r="B19">
        <f t="shared" si="2"/>
        <v>0</v>
      </c>
      <c r="C19">
        <f t="shared" si="3"/>
        <v>0</v>
      </c>
      <c r="H19" s="1">
        <f t="shared" si="4"/>
        <v>0</v>
      </c>
      <c r="I19" s="2" t="e">
        <f t="shared" si="5"/>
        <v>#NUM!</v>
      </c>
      <c r="J19" s="8" t="e">
        <f t="shared" si="6"/>
        <v>#DIV/0!</v>
      </c>
      <c r="K19" s="4" t="e">
        <f t="shared" si="7"/>
        <v>#DIV/0!</v>
      </c>
      <c r="L19" s="1">
        <f t="shared" si="0"/>
        <v>0</v>
      </c>
      <c r="M19" s="3" t="e">
        <f t="shared" si="8"/>
        <v>#NUM!</v>
      </c>
      <c r="N19" s="9" t="e">
        <f t="shared" si="1"/>
        <v>#DIV/0!</v>
      </c>
      <c r="O19" s="5" t="e">
        <f t="shared" si="9"/>
        <v>#DIV/0!</v>
      </c>
    </row>
    <row r="20" spans="2:15" x14ac:dyDescent="0.25">
      <c r="B20">
        <f t="shared" si="2"/>
        <v>0</v>
      </c>
      <c r="C20">
        <f t="shared" si="3"/>
        <v>0</v>
      </c>
      <c r="H20" s="1">
        <f t="shared" si="4"/>
        <v>0</v>
      </c>
      <c r="I20" s="2" t="e">
        <f t="shared" si="5"/>
        <v>#NUM!</v>
      </c>
      <c r="J20" s="8" t="e">
        <f t="shared" si="6"/>
        <v>#DIV/0!</v>
      </c>
      <c r="K20" s="4" t="e">
        <f t="shared" si="7"/>
        <v>#DIV/0!</v>
      </c>
      <c r="L20" s="1">
        <f t="shared" si="0"/>
        <v>0</v>
      </c>
      <c r="M20" s="3" t="e">
        <f t="shared" si="8"/>
        <v>#NUM!</v>
      </c>
      <c r="N20" s="9" t="e">
        <f t="shared" si="1"/>
        <v>#DIV/0!</v>
      </c>
      <c r="O20" s="5" t="e">
        <f t="shared" si="9"/>
        <v>#DIV/0!</v>
      </c>
    </row>
    <row r="21" spans="2:15" x14ac:dyDescent="0.25">
      <c r="B21">
        <f t="shared" si="2"/>
        <v>0</v>
      </c>
      <c r="C21">
        <f t="shared" si="3"/>
        <v>0</v>
      </c>
      <c r="H21" s="1">
        <f t="shared" si="4"/>
        <v>0</v>
      </c>
      <c r="I21" s="2" t="e">
        <f t="shared" si="5"/>
        <v>#NUM!</v>
      </c>
      <c r="J21" s="8" t="e">
        <f t="shared" si="6"/>
        <v>#DIV/0!</v>
      </c>
      <c r="K21" s="4" t="e">
        <f t="shared" si="7"/>
        <v>#DIV/0!</v>
      </c>
      <c r="L21" s="1">
        <f t="shared" si="0"/>
        <v>0</v>
      </c>
      <c r="M21" s="3" t="e">
        <f t="shared" si="8"/>
        <v>#NUM!</v>
      </c>
      <c r="N21" s="9" t="e">
        <f t="shared" si="1"/>
        <v>#DIV/0!</v>
      </c>
      <c r="O21" s="5" t="e">
        <f t="shared" si="9"/>
        <v>#DIV/0!</v>
      </c>
    </row>
    <row r="22" spans="2:15" x14ac:dyDescent="0.25">
      <c r="B22">
        <f t="shared" si="2"/>
        <v>0</v>
      </c>
      <c r="C22">
        <f t="shared" si="3"/>
        <v>0</v>
      </c>
      <c r="H22" s="1">
        <f t="shared" si="4"/>
        <v>0</v>
      </c>
      <c r="I22" s="2" t="e">
        <f t="shared" si="5"/>
        <v>#NUM!</v>
      </c>
      <c r="J22" s="8" t="e">
        <f t="shared" si="6"/>
        <v>#DIV/0!</v>
      </c>
      <c r="K22" s="4" t="e">
        <f t="shared" si="7"/>
        <v>#DIV/0!</v>
      </c>
      <c r="L22" s="1">
        <f t="shared" si="0"/>
        <v>0</v>
      </c>
      <c r="M22" s="3" t="e">
        <f t="shared" si="8"/>
        <v>#NUM!</v>
      </c>
      <c r="N22" s="9" t="e">
        <f t="shared" si="1"/>
        <v>#DIV/0!</v>
      </c>
      <c r="O22" s="5" t="e">
        <f t="shared" si="9"/>
        <v>#DIV/0!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B2" sqref="B2"/>
    </sheetView>
  </sheetViews>
  <sheetFormatPr defaultRowHeight="15" x14ac:dyDescent="0.25"/>
  <cols>
    <col min="8" max="8" width="25.5703125" bestFit="1" customWidth="1"/>
    <col min="9" max="9" width="8.140625" bestFit="1" customWidth="1"/>
    <col min="10" max="10" width="13.140625" bestFit="1" customWidth="1"/>
    <col min="12" max="12" width="19.28515625" bestFit="1" customWidth="1"/>
    <col min="14" max="14" width="11" bestFit="1" customWidth="1"/>
  </cols>
  <sheetData>
    <row r="1" spans="1:15" ht="3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4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</row>
    <row r="2" spans="1:15" x14ac:dyDescent="0.25">
      <c r="A2">
        <v>367</v>
      </c>
      <c r="B2">
        <f>A2</f>
        <v>367</v>
      </c>
      <c r="C2">
        <f>A2</f>
        <v>367</v>
      </c>
      <c r="D2">
        <v>16</v>
      </c>
      <c r="E2">
        <v>30</v>
      </c>
      <c r="F2">
        <v>20</v>
      </c>
      <c r="G2">
        <v>9000</v>
      </c>
      <c r="H2" s="1">
        <f>A2^3 * D2 * E2 * F2 * (G2 ^ 2)</f>
        <v>3.84374390688E+19</v>
      </c>
      <c r="I2" s="2">
        <f xml:space="preserve"> LOG(A2^3 * D2 * E2 * F2 * (G2 ^ 2), 2)</f>
        <v>65.059146021234326</v>
      </c>
      <c r="J2" s="8">
        <f>(_xlfn.CEILING.MATH(1275/A2) ^ 3) * _xlfn.CEILING.MATH(D2/16) *_xlfn.CEILING.MATH(30/E2) *_xlfn.CEILING.MATH(366/F2)*(_xlfn.CEILING.MATH(24*60*60*10/G2) ^ 2)</f>
        <v>11206656</v>
      </c>
      <c r="K2" s="4">
        <f>LOG(J2,2)</f>
        <v>23.417852514885897</v>
      </c>
      <c r="L2" s="1">
        <f t="shared" ref="L2:L22" si="0">A2^3 * D2 * E2 * F2 * G2</f>
        <v>4270826563200000</v>
      </c>
      <c r="M2" s="3">
        <f>_xlfn.CEILING.MATH(LOG(L2,2))</f>
        <v>52</v>
      </c>
      <c r="N2" s="9">
        <f>(_xlfn.CEILING.MATH(1275/A2) ^ 3) * _xlfn.CEILING.MATH(D2/16) *_xlfn.CEILING.MATH(30/E2) *_xlfn.CEILING.MATH(366/F2)*_xlfn.CEILING.MATH(24*60*60*10/G2)</f>
        <v>116736</v>
      </c>
      <c r="O2" s="5">
        <f>_xlfn.CEILING.MATH(LOG(N2,2))</f>
        <v>17</v>
      </c>
    </row>
    <row r="3" spans="1:15" x14ac:dyDescent="0.25">
      <c r="A3">
        <v>255</v>
      </c>
      <c r="B3">
        <f t="shared" ref="B3:B22" si="1">A3</f>
        <v>255</v>
      </c>
      <c r="C3">
        <f t="shared" ref="C3:C22" si="2">A3</f>
        <v>255</v>
      </c>
      <c r="D3">
        <v>16</v>
      </c>
      <c r="E3">
        <v>10</v>
      </c>
      <c r="F3">
        <v>7</v>
      </c>
      <c r="G3">
        <v>18000</v>
      </c>
      <c r="H3" s="1">
        <f t="shared" ref="H3:H22" si="3">A3^3 * D3 * E3 * F3 * (G3 ^ 2)</f>
        <v>6.01704936E+18</v>
      </c>
      <c r="I3" s="2">
        <f t="shared" ref="I3:I22" si="4" xml:space="preserve"> LOG(A3^3 * D3 * E3 * F3 * (G3 ^ 2), 2)</f>
        <v>62.383761899730345</v>
      </c>
      <c r="J3" s="8">
        <f t="shared" ref="J3:J22" si="5">(_xlfn.CEILING.MATH(1275/A3) ^ 3) * _xlfn.CEILING.MATH(D3/16) *_xlfn.CEILING.MATH(30/E3) *_xlfn.CEILING.MATH(366/F3)*(_xlfn.CEILING.MATH(24*60*60*10/G3) ^ 2)</f>
        <v>45792000</v>
      </c>
      <c r="K3" s="4">
        <f t="shared" ref="K3:K22" si="6">LOG(J3,2)</f>
        <v>25.448592241388756</v>
      </c>
      <c r="L3" s="1">
        <f t="shared" si="0"/>
        <v>334280520000000</v>
      </c>
      <c r="M3" s="3">
        <f t="shared" ref="M3:M22" si="7">_xlfn.CEILING.MATH(LOG(L3,2))</f>
        <v>49</v>
      </c>
      <c r="N3" s="9">
        <f t="shared" ref="N3:N22" si="8">(_xlfn.CEILING.MATH(1275/A3) ^ 3) * _xlfn.CEILING.MATH(D3/16) *_xlfn.CEILING.MATH(30/E3) *_xlfn.CEILING.MATH(366/F3)*_xlfn.CEILING.MATH(24*60*60*10/G3)</f>
        <v>954000</v>
      </c>
      <c r="O3" s="5">
        <f t="shared" ref="O3:O22" si="9">_xlfn.CEILING.MATH(LOG(N3,2))</f>
        <v>20</v>
      </c>
    </row>
    <row r="4" spans="1:15" x14ac:dyDescent="0.25">
      <c r="B4">
        <f t="shared" si="1"/>
        <v>0</v>
      </c>
      <c r="C4">
        <f t="shared" si="2"/>
        <v>0</v>
      </c>
      <c r="H4" s="1">
        <f t="shared" si="3"/>
        <v>0</v>
      </c>
      <c r="I4" s="2" t="e">
        <f t="shared" si="4"/>
        <v>#NUM!</v>
      </c>
      <c r="J4" s="8" t="e">
        <f t="shared" si="5"/>
        <v>#DIV/0!</v>
      </c>
      <c r="K4" s="4" t="e">
        <f t="shared" si="6"/>
        <v>#DIV/0!</v>
      </c>
      <c r="L4" s="1">
        <f t="shared" si="0"/>
        <v>0</v>
      </c>
      <c r="M4" s="3" t="e">
        <f t="shared" si="7"/>
        <v>#NUM!</v>
      </c>
      <c r="N4" s="9" t="e">
        <f t="shared" si="8"/>
        <v>#DIV/0!</v>
      </c>
      <c r="O4" s="5" t="e">
        <f t="shared" si="9"/>
        <v>#DIV/0!</v>
      </c>
    </row>
    <row r="5" spans="1:15" x14ac:dyDescent="0.25">
      <c r="B5">
        <f t="shared" si="1"/>
        <v>0</v>
      </c>
      <c r="C5">
        <f t="shared" si="2"/>
        <v>0</v>
      </c>
      <c r="H5" s="1">
        <f t="shared" si="3"/>
        <v>0</v>
      </c>
      <c r="I5" s="2" t="e">
        <f t="shared" si="4"/>
        <v>#NUM!</v>
      </c>
      <c r="J5" s="8" t="e">
        <f t="shared" si="5"/>
        <v>#DIV/0!</v>
      </c>
      <c r="K5" s="4" t="e">
        <f t="shared" si="6"/>
        <v>#DIV/0!</v>
      </c>
      <c r="L5" s="1">
        <f t="shared" si="0"/>
        <v>0</v>
      </c>
      <c r="M5" s="3" t="e">
        <f t="shared" si="7"/>
        <v>#NUM!</v>
      </c>
      <c r="N5" s="9" t="e">
        <f t="shared" si="8"/>
        <v>#DIV/0!</v>
      </c>
      <c r="O5" s="5" t="e">
        <f t="shared" si="9"/>
        <v>#DIV/0!</v>
      </c>
    </row>
    <row r="6" spans="1:15" x14ac:dyDescent="0.25">
      <c r="B6">
        <f t="shared" si="1"/>
        <v>0</v>
      </c>
      <c r="C6">
        <f t="shared" si="2"/>
        <v>0</v>
      </c>
      <c r="H6" s="1">
        <f t="shared" si="3"/>
        <v>0</v>
      </c>
      <c r="I6" s="2" t="e">
        <f t="shared" si="4"/>
        <v>#NUM!</v>
      </c>
      <c r="J6" s="8" t="e">
        <f t="shared" si="5"/>
        <v>#DIV/0!</v>
      </c>
      <c r="K6" s="4" t="e">
        <f t="shared" si="6"/>
        <v>#DIV/0!</v>
      </c>
      <c r="L6" s="1">
        <f t="shared" si="0"/>
        <v>0</v>
      </c>
      <c r="M6" s="3" t="e">
        <f t="shared" si="7"/>
        <v>#NUM!</v>
      </c>
      <c r="N6" s="9" t="e">
        <f t="shared" si="8"/>
        <v>#DIV/0!</v>
      </c>
      <c r="O6" s="5" t="e">
        <f t="shared" si="9"/>
        <v>#DIV/0!</v>
      </c>
    </row>
    <row r="7" spans="1:15" x14ac:dyDescent="0.25">
      <c r="B7">
        <f t="shared" si="1"/>
        <v>0</v>
      </c>
      <c r="C7">
        <f t="shared" si="2"/>
        <v>0</v>
      </c>
      <c r="H7" s="1">
        <f t="shared" si="3"/>
        <v>0</v>
      </c>
      <c r="I7" s="2" t="e">
        <f t="shared" si="4"/>
        <v>#NUM!</v>
      </c>
      <c r="J7" s="8" t="e">
        <f t="shared" si="5"/>
        <v>#DIV/0!</v>
      </c>
      <c r="K7" s="4" t="e">
        <f t="shared" si="6"/>
        <v>#DIV/0!</v>
      </c>
      <c r="L7" s="1">
        <f t="shared" si="0"/>
        <v>0</v>
      </c>
      <c r="M7" s="3" t="e">
        <f t="shared" si="7"/>
        <v>#NUM!</v>
      </c>
      <c r="N7" s="9" t="e">
        <f t="shared" si="8"/>
        <v>#DIV/0!</v>
      </c>
      <c r="O7" s="5" t="e">
        <f t="shared" si="9"/>
        <v>#DIV/0!</v>
      </c>
    </row>
    <row r="8" spans="1:15" x14ac:dyDescent="0.25">
      <c r="B8">
        <f t="shared" si="1"/>
        <v>0</v>
      </c>
      <c r="C8">
        <f t="shared" si="2"/>
        <v>0</v>
      </c>
      <c r="H8" s="1">
        <f t="shared" si="3"/>
        <v>0</v>
      </c>
      <c r="I8" s="2" t="e">
        <f t="shared" si="4"/>
        <v>#NUM!</v>
      </c>
      <c r="J8" s="8" t="e">
        <f t="shared" si="5"/>
        <v>#DIV/0!</v>
      </c>
      <c r="K8" s="4" t="e">
        <f t="shared" si="6"/>
        <v>#DIV/0!</v>
      </c>
      <c r="L8" s="1">
        <f t="shared" si="0"/>
        <v>0</v>
      </c>
      <c r="M8" s="3" t="e">
        <f t="shared" si="7"/>
        <v>#NUM!</v>
      </c>
      <c r="N8" s="9" t="e">
        <f t="shared" si="8"/>
        <v>#DIV/0!</v>
      </c>
      <c r="O8" s="5" t="e">
        <f t="shared" si="9"/>
        <v>#DIV/0!</v>
      </c>
    </row>
    <row r="9" spans="1:15" x14ac:dyDescent="0.25">
      <c r="B9">
        <f t="shared" si="1"/>
        <v>0</v>
      </c>
      <c r="C9">
        <f t="shared" si="2"/>
        <v>0</v>
      </c>
      <c r="H9" s="1">
        <f t="shared" si="3"/>
        <v>0</v>
      </c>
      <c r="I9" s="2" t="e">
        <f t="shared" si="4"/>
        <v>#NUM!</v>
      </c>
      <c r="J9" s="8" t="e">
        <f t="shared" si="5"/>
        <v>#DIV/0!</v>
      </c>
      <c r="K9" s="4" t="e">
        <f t="shared" si="6"/>
        <v>#DIV/0!</v>
      </c>
      <c r="L9" s="1">
        <f t="shared" si="0"/>
        <v>0</v>
      </c>
      <c r="M9" s="3" t="e">
        <f t="shared" si="7"/>
        <v>#NUM!</v>
      </c>
      <c r="N9" s="9" t="e">
        <f t="shared" si="8"/>
        <v>#DIV/0!</v>
      </c>
      <c r="O9" s="5" t="e">
        <f t="shared" si="9"/>
        <v>#DIV/0!</v>
      </c>
    </row>
    <row r="10" spans="1:15" x14ac:dyDescent="0.25">
      <c r="B10">
        <f t="shared" si="1"/>
        <v>0</v>
      </c>
      <c r="C10">
        <f t="shared" si="2"/>
        <v>0</v>
      </c>
      <c r="H10" s="1">
        <f t="shared" si="3"/>
        <v>0</v>
      </c>
      <c r="I10" s="2" t="e">
        <f t="shared" si="4"/>
        <v>#NUM!</v>
      </c>
      <c r="J10" s="8" t="e">
        <f t="shared" si="5"/>
        <v>#DIV/0!</v>
      </c>
      <c r="K10" s="4" t="e">
        <f t="shared" si="6"/>
        <v>#DIV/0!</v>
      </c>
      <c r="L10" s="1">
        <f t="shared" si="0"/>
        <v>0</v>
      </c>
      <c r="M10" s="3" t="e">
        <f t="shared" si="7"/>
        <v>#NUM!</v>
      </c>
      <c r="N10" s="9" t="e">
        <f t="shared" si="8"/>
        <v>#DIV/0!</v>
      </c>
      <c r="O10" s="5" t="e">
        <f t="shared" si="9"/>
        <v>#DIV/0!</v>
      </c>
    </row>
    <row r="11" spans="1:15" x14ac:dyDescent="0.25">
      <c r="B11">
        <f t="shared" si="1"/>
        <v>0</v>
      </c>
      <c r="C11">
        <f t="shared" si="2"/>
        <v>0</v>
      </c>
      <c r="H11" s="1">
        <f t="shared" si="3"/>
        <v>0</v>
      </c>
      <c r="I11" s="2" t="e">
        <f t="shared" si="4"/>
        <v>#NUM!</v>
      </c>
      <c r="J11" s="8" t="e">
        <f t="shared" si="5"/>
        <v>#DIV/0!</v>
      </c>
      <c r="K11" s="4" t="e">
        <f t="shared" si="6"/>
        <v>#DIV/0!</v>
      </c>
      <c r="L11" s="1">
        <f t="shared" si="0"/>
        <v>0</v>
      </c>
      <c r="M11" s="3" t="e">
        <f t="shared" si="7"/>
        <v>#NUM!</v>
      </c>
      <c r="N11" s="9" t="e">
        <f t="shared" si="8"/>
        <v>#DIV/0!</v>
      </c>
      <c r="O11" s="5" t="e">
        <f t="shared" si="9"/>
        <v>#DIV/0!</v>
      </c>
    </row>
    <row r="12" spans="1:15" x14ac:dyDescent="0.25">
      <c r="B12">
        <f t="shared" si="1"/>
        <v>0</v>
      </c>
      <c r="C12">
        <f t="shared" si="2"/>
        <v>0</v>
      </c>
      <c r="H12" s="1">
        <f t="shared" si="3"/>
        <v>0</v>
      </c>
      <c r="I12" s="2" t="e">
        <f t="shared" si="4"/>
        <v>#NUM!</v>
      </c>
      <c r="J12" s="8" t="e">
        <f t="shared" si="5"/>
        <v>#DIV/0!</v>
      </c>
      <c r="K12" s="4" t="e">
        <f t="shared" si="6"/>
        <v>#DIV/0!</v>
      </c>
      <c r="L12" s="1">
        <f t="shared" si="0"/>
        <v>0</v>
      </c>
      <c r="M12" s="3" t="e">
        <f t="shared" si="7"/>
        <v>#NUM!</v>
      </c>
      <c r="N12" s="9" t="e">
        <f t="shared" si="8"/>
        <v>#DIV/0!</v>
      </c>
      <c r="O12" s="5" t="e">
        <f t="shared" si="9"/>
        <v>#DIV/0!</v>
      </c>
    </row>
    <row r="13" spans="1:15" x14ac:dyDescent="0.25">
      <c r="B13">
        <f t="shared" si="1"/>
        <v>0</v>
      </c>
      <c r="C13">
        <f t="shared" si="2"/>
        <v>0</v>
      </c>
      <c r="H13" s="1">
        <f t="shared" si="3"/>
        <v>0</v>
      </c>
      <c r="I13" s="2" t="e">
        <f t="shared" si="4"/>
        <v>#NUM!</v>
      </c>
      <c r="J13" s="8" t="e">
        <f t="shared" si="5"/>
        <v>#DIV/0!</v>
      </c>
      <c r="K13" s="4" t="e">
        <f t="shared" si="6"/>
        <v>#DIV/0!</v>
      </c>
      <c r="L13" s="1">
        <f t="shared" si="0"/>
        <v>0</v>
      </c>
      <c r="M13" s="3" t="e">
        <f t="shared" si="7"/>
        <v>#NUM!</v>
      </c>
      <c r="N13" s="9" t="e">
        <f t="shared" si="8"/>
        <v>#DIV/0!</v>
      </c>
      <c r="O13" s="5" t="e">
        <f t="shared" si="9"/>
        <v>#DIV/0!</v>
      </c>
    </row>
    <row r="14" spans="1:15" x14ac:dyDescent="0.25">
      <c r="B14">
        <f t="shared" si="1"/>
        <v>0</v>
      </c>
      <c r="C14">
        <f t="shared" si="2"/>
        <v>0</v>
      </c>
      <c r="H14" s="1">
        <f t="shared" si="3"/>
        <v>0</v>
      </c>
      <c r="I14" s="2" t="e">
        <f t="shared" si="4"/>
        <v>#NUM!</v>
      </c>
      <c r="J14" s="8" t="e">
        <f t="shared" si="5"/>
        <v>#DIV/0!</v>
      </c>
      <c r="K14" s="4" t="e">
        <f t="shared" si="6"/>
        <v>#DIV/0!</v>
      </c>
      <c r="L14" s="1">
        <f t="shared" si="0"/>
        <v>0</v>
      </c>
      <c r="M14" s="3" t="e">
        <f t="shared" si="7"/>
        <v>#NUM!</v>
      </c>
      <c r="N14" s="9" t="e">
        <f t="shared" si="8"/>
        <v>#DIV/0!</v>
      </c>
      <c r="O14" s="5" t="e">
        <f t="shared" si="9"/>
        <v>#DIV/0!</v>
      </c>
    </row>
    <row r="15" spans="1:15" x14ac:dyDescent="0.25">
      <c r="B15">
        <f t="shared" si="1"/>
        <v>0</v>
      </c>
      <c r="C15">
        <f t="shared" si="2"/>
        <v>0</v>
      </c>
      <c r="H15" s="1">
        <f t="shared" si="3"/>
        <v>0</v>
      </c>
      <c r="I15" s="2" t="e">
        <f t="shared" si="4"/>
        <v>#NUM!</v>
      </c>
      <c r="J15" s="8" t="e">
        <f t="shared" si="5"/>
        <v>#DIV/0!</v>
      </c>
      <c r="K15" s="4" t="e">
        <f t="shared" si="6"/>
        <v>#DIV/0!</v>
      </c>
      <c r="L15" s="1">
        <f t="shared" si="0"/>
        <v>0</v>
      </c>
      <c r="M15" s="3" t="e">
        <f t="shared" si="7"/>
        <v>#NUM!</v>
      </c>
      <c r="N15" s="9" t="e">
        <f t="shared" si="8"/>
        <v>#DIV/0!</v>
      </c>
      <c r="O15" s="5" t="e">
        <f t="shared" si="9"/>
        <v>#DIV/0!</v>
      </c>
    </row>
    <row r="16" spans="1:15" x14ac:dyDescent="0.25">
      <c r="B16">
        <f t="shared" si="1"/>
        <v>0</v>
      </c>
      <c r="C16">
        <f t="shared" si="2"/>
        <v>0</v>
      </c>
      <c r="H16" s="1">
        <f t="shared" si="3"/>
        <v>0</v>
      </c>
      <c r="I16" s="2" t="e">
        <f t="shared" si="4"/>
        <v>#NUM!</v>
      </c>
      <c r="J16" s="8" t="e">
        <f t="shared" si="5"/>
        <v>#DIV/0!</v>
      </c>
      <c r="K16" s="4" t="e">
        <f t="shared" si="6"/>
        <v>#DIV/0!</v>
      </c>
      <c r="L16" s="1">
        <f t="shared" si="0"/>
        <v>0</v>
      </c>
      <c r="M16" s="3" t="e">
        <f t="shared" si="7"/>
        <v>#NUM!</v>
      </c>
      <c r="N16" s="9" t="e">
        <f t="shared" si="8"/>
        <v>#DIV/0!</v>
      </c>
      <c r="O16" s="5" t="e">
        <f t="shared" si="9"/>
        <v>#DIV/0!</v>
      </c>
    </row>
    <row r="17" spans="2:15" x14ac:dyDescent="0.25">
      <c r="B17">
        <f t="shared" si="1"/>
        <v>0</v>
      </c>
      <c r="C17">
        <f t="shared" si="2"/>
        <v>0</v>
      </c>
      <c r="H17" s="1">
        <f t="shared" si="3"/>
        <v>0</v>
      </c>
      <c r="I17" s="2" t="e">
        <f t="shared" si="4"/>
        <v>#NUM!</v>
      </c>
      <c r="J17" s="8" t="e">
        <f t="shared" si="5"/>
        <v>#DIV/0!</v>
      </c>
      <c r="K17" s="4" t="e">
        <f t="shared" si="6"/>
        <v>#DIV/0!</v>
      </c>
      <c r="L17" s="1">
        <f t="shared" si="0"/>
        <v>0</v>
      </c>
      <c r="M17" s="3" t="e">
        <f t="shared" si="7"/>
        <v>#NUM!</v>
      </c>
      <c r="N17" s="9" t="e">
        <f t="shared" si="8"/>
        <v>#DIV/0!</v>
      </c>
      <c r="O17" s="5" t="e">
        <f t="shared" si="9"/>
        <v>#DIV/0!</v>
      </c>
    </row>
    <row r="18" spans="2:15" x14ac:dyDescent="0.25">
      <c r="B18">
        <f t="shared" si="1"/>
        <v>0</v>
      </c>
      <c r="C18">
        <f t="shared" si="2"/>
        <v>0</v>
      </c>
      <c r="H18" s="1">
        <f t="shared" si="3"/>
        <v>0</v>
      </c>
      <c r="I18" s="2" t="e">
        <f t="shared" si="4"/>
        <v>#NUM!</v>
      </c>
      <c r="J18" s="8" t="e">
        <f t="shared" si="5"/>
        <v>#DIV/0!</v>
      </c>
      <c r="K18" s="4" t="e">
        <f t="shared" si="6"/>
        <v>#DIV/0!</v>
      </c>
      <c r="L18" s="1">
        <f t="shared" si="0"/>
        <v>0</v>
      </c>
      <c r="M18" s="3" t="e">
        <f t="shared" si="7"/>
        <v>#NUM!</v>
      </c>
      <c r="N18" s="9" t="e">
        <f t="shared" si="8"/>
        <v>#DIV/0!</v>
      </c>
      <c r="O18" s="5" t="e">
        <f t="shared" si="9"/>
        <v>#DIV/0!</v>
      </c>
    </row>
    <row r="19" spans="2:15" x14ac:dyDescent="0.25">
      <c r="B19">
        <f t="shared" si="1"/>
        <v>0</v>
      </c>
      <c r="C19">
        <f t="shared" si="2"/>
        <v>0</v>
      </c>
      <c r="H19" s="1">
        <f t="shared" si="3"/>
        <v>0</v>
      </c>
      <c r="I19" s="2" t="e">
        <f t="shared" si="4"/>
        <v>#NUM!</v>
      </c>
      <c r="J19" s="8" t="e">
        <f t="shared" si="5"/>
        <v>#DIV/0!</v>
      </c>
      <c r="K19" s="4" t="e">
        <f t="shared" si="6"/>
        <v>#DIV/0!</v>
      </c>
      <c r="L19" s="1">
        <f t="shared" si="0"/>
        <v>0</v>
      </c>
      <c r="M19" s="3" t="e">
        <f t="shared" si="7"/>
        <v>#NUM!</v>
      </c>
      <c r="N19" s="9" t="e">
        <f t="shared" si="8"/>
        <v>#DIV/0!</v>
      </c>
      <c r="O19" s="5" t="e">
        <f t="shared" si="9"/>
        <v>#DIV/0!</v>
      </c>
    </row>
    <row r="20" spans="2:15" x14ac:dyDescent="0.25">
      <c r="B20">
        <f t="shared" si="1"/>
        <v>0</v>
      </c>
      <c r="C20">
        <f t="shared" si="2"/>
        <v>0</v>
      </c>
      <c r="H20" s="1">
        <f t="shared" si="3"/>
        <v>0</v>
      </c>
      <c r="I20" s="2" t="e">
        <f t="shared" si="4"/>
        <v>#NUM!</v>
      </c>
      <c r="J20" s="8" t="e">
        <f t="shared" si="5"/>
        <v>#DIV/0!</v>
      </c>
      <c r="K20" s="4" t="e">
        <f t="shared" si="6"/>
        <v>#DIV/0!</v>
      </c>
      <c r="L20" s="1">
        <f t="shared" si="0"/>
        <v>0</v>
      </c>
      <c r="M20" s="3" t="e">
        <f t="shared" si="7"/>
        <v>#NUM!</v>
      </c>
      <c r="N20" s="9" t="e">
        <f t="shared" si="8"/>
        <v>#DIV/0!</v>
      </c>
      <c r="O20" s="5" t="e">
        <f t="shared" si="9"/>
        <v>#DIV/0!</v>
      </c>
    </row>
    <row r="21" spans="2:15" x14ac:dyDescent="0.25">
      <c r="B21">
        <f t="shared" si="1"/>
        <v>0</v>
      </c>
      <c r="C21">
        <f t="shared" si="2"/>
        <v>0</v>
      </c>
      <c r="H21" s="1">
        <f t="shared" si="3"/>
        <v>0</v>
      </c>
      <c r="I21" s="2" t="e">
        <f t="shared" si="4"/>
        <v>#NUM!</v>
      </c>
      <c r="J21" s="8" t="e">
        <f t="shared" si="5"/>
        <v>#DIV/0!</v>
      </c>
      <c r="K21" s="4" t="e">
        <f t="shared" si="6"/>
        <v>#DIV/0!</v>
      </c>
      <c r="L21" s="1">
        <f t="shared" si="0"/>
        <v>0</v>
      </c>
      <c r="M21" s="3" t="e">
        <f t="shared" si="7"/>
        <v>#NUM!</v>
      </c>
      <c r="N21" s="9" t="e">
        <f t="shared" si="8"/>
        <v>#DIV/0!</v>
      </c>
      <c r="O21" s="5" t="e">
        <f t="shared" si="9"/>
        <v>#DIV/0!</v>
      </c>
    </row>
    <row r="22" spans="2:15" x14ac:dyDescent="0.25">
      <c r="B22">
        <f t="shared" si="1"/>
        <v>0</v>
      </c>
      <c r="C22">
        <f t="shared" si="2"/>
        <v>0</v>
      </c>
      <c r="H22" s="1">
        <f t="shared" si="3"/>
        <v>0</v>
      </c>
      <c r="I22" s="2" t="e">
        <f t="shared" si="4"/>
        <v>#NUM!</v>
      </c>
      <c r="J22" s="8" t="e">
        <f t="shared" si="5"/>
        <v>#DIV/0!</v>
      </c>
      <c r="K22" s="4" t="e">
        <f t="shared" si="6"/>
        <v>#DIV/0!</v>
      </c>
      <c r="L22" s="1">
        <f t="shared" si="0"/>
        <v>0</v>
      </c>
      <c r="M22" s="3" t="e">
        <f t="shared" si="7"/>
        <v>#NUM!</v>
      </c>
      <c r="N22" s="9" t="e">
        <f t="shared" si="8"/>
        <v>#DIV/0!</v>
      </c>
      <c r="O22" s="5" t="e">
        <f t="shared" si="9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1" sqref="D1"/>
    </sheetView>
  </sheetViews>
  <sheetFormatPr defaultRowHeight="15" x14ac:dyDescent="0.25"/>
  <cols>
    <col min="6" max="6" width="20.28515625" bestFit="1" customWidth="1"/>
  </cols>
  <sheetData>
    <row r="1" spans="1:9" ht="30" x14ac:dyDescent="0.25">
      <c r="A1" s="6" t="s">
        <v>15</v>
      </c>
      <c r="B1" s="6" t="s">
        <v>16</v>
      </c>
      <c r="C1" s="6" t="s">
        <v>5</v>
      </c>
      <c r="D1" s="6" t="s">
        <v>4</v>
      </c>
      <c r="E1" s="6" t="s">
        <v>6</v>
      </c>
      <c r="F1" s="6" t="s">
        <v>11</v>
      </c>
      <c r="G1" s="6" t="s">
        <v>12</v>
      </c>
      <c r="H1" s="7" t="s">
        <v>13</v>
      </c>
      <c r="I1" s="6" t="s">
        <v>14</v>
      </c>
    </row>
    <row r="2" spans="1:9" x14ac:dyDescent="0.25">
      <c r="A2">
        <v>450000</v>
      </c>
      <c r="B2">
        <v>900000</v>
      </c>
      <c r="C2">
        <v>30</v>
      </c>
      <c r="D2">
        <v>7</v>
      </c>
      <c r="E2">
        <v>30000</v>
      </c>
      <c r="F2" s="1">
        <f>A2*B2 * C2 * D2 * E2</f>
        <v>2.5515E+18</v>
      </c>
      <c r="G2" s="3">
        <f>_xlfn.CEILING.MATH(LOG(F2,2))</f>
        <v>62</v>
      </c>
      <c r="H2" s="9">
        <f>_xlfn.CEILING.MATH((900000*2+1)/A2)*_xlfn.CEILING.MATH((1800000*2+1)/B2)*_xlfn.CEILING.MATH(30/C2)*_xlfn.CEILING.MATH(366/D2)*_xlfn.CEILING.MATH(24*3600*10/E2)</f>
        <v>38425</v>
      </c>
      <c r="I2" s="5">
        <f>_xlfn.CEILING.MATH(LOG(H2,2))</f>
        <v>16</v>
      </c>
    </row>
    <row r="3" spans="1:9" x14ac:dyDescent="0.25">
      <c r="A3">
        <v>255</v>
      </c>
      <c r="B3">
        <f t="shared" ref="B3:B22" si="0">A3</f>
        <v>255</v>
      </c>
      <c r="C3">
        <v>10</v>
      </c>
      <c r="D3">
        <v>7</v>
      </c>
      <c r="E3">
        <v>18000</v>
      </c>
      <c r="F3" s="1" t="e">
        <f>A3^3 *#REF! * C3 * D3 * E3</f>
        <v>#REF!</v>
      </c>
      <c r="G3" s="3" t="e">
        <f t="shared" ref="G3:G22" si="1">_xlfn.CEILING.MATH(LOG(F3,2))</f>
        <v>#REF!</v>
      </c>
      <c r="H3" s="9" t="e">
        <f>(_xlfn.CEILING.MATH(1275/A3) ^ 3) * _xlfn.CEILING.MATH(#REF!/16) *_xlfn.CEILING.MATH(30/C3) *_xlfn.CEILING.MATH(366/D3)*_xlfn.CEILING.MATH(24*60*60*10/E3)</f>
        <v>#REF!</v>
      </c>
      <c r="I3" s="5" t="e">
        <f t="shared" ref="I3:I22" si="2">_xlfn.CEILING.MATH(LOG(H3,2))</f>
        <v>#REF!</v>
      </c>
    </row>
    <row r="4" spans="1:9" x14ac:dyDescent="0.25">
      <c r="B4">
        <f t="shared" si="0"/>
        <v>0</v>
      </c>
      <c r="F4" s="1" t="e">
        <f>A4^3 *#REF! * C4 * D4 * E4</f>
        <v>#REF!</v>
      </c>
      <c r="G4" s="3" t="e">
        <f t="shared" si="1"/>
        <v>#REF!</v>
      </c>
      <c r="H4" s="9" t="e">
        <f>(_xlfn.CEILING.MATH(1275/A4) ^ 3) * _xlfn.CEILING.MATH(#REF!/16) *_xlfn.CEILING.MATH(30/C4) *_xlfn.CEILING.MATH(366/D4)*_xlfn.CEILING.MATH(24*60*60*10/E4)</f>
        <v>#DIV/0!</v>
      </c>
      <c r="I4" s="5" t="e">
        <f t="shared" si="2"/>
        <v>#DIV/0!</v>
      </c>
    </row>
    <row r="5" spans="1:9" x14ac:dyDescent="0.25">
      <c r="B5">
        <f t="shared" si="0"/>
        <v>0</v>
      </c>
      <c r="F5" s="1" t="e">
        <f>A5^3 *#REF! * C5 * D5 * E5</f>
        <v>#REF!</v>
      </c>
      <c r="G5" s="3" t="e">
        <f t="shared" si="1"/>
        <v>#REF!</v>
      </c>
      <c r="H5" s="9" t="e">
        <f>(_xlfn.CEILING.MATH(1275/A5) ^ 3) * _xlfn.CEILING.MATH(#REF!/16) *_xlfn.CEILING.MATH(30/C5) *_xlfn.CEILING.MATH(366/D5)*_xlfn.CEILING.MATH(24*60*60*10/E5)</f>
        <v>#DIV/0!</v>
      </c>
      <c r="I5" s="5" t="e">
        <f t="shared" si="2"/>
        <v>#DIV/0!</v>
      </c>
    </row>
    <row r="6" spans="1:9" x14ac:dyDescent="0.25">
      <c r="B6">
        <f t="shared" si="0"/>
        <v>0</v>
      </c>
      <c r="F6" s="1" t="e">
        <f>A6^3 *#REF! * C6 * D6 * E6</f>
        <v>#REF!</v>
      </c>
      <c r="G6" s="3" t="e">
        <f t="shared" si="1"/>
        <v>#REF!</v>
      </c>
      <c r="H6" s="9" t="e">
        <f>(_xlfn.CEILING.MATH(1275/A6) ^ 3) * _xlfn.CEILING.MATH(#REF!/16) *_xlfn.CEILING.MATH(30/C6) *_xlfn.CEILING.MATH(366/D6)*_xlfn.CEILING.MATH(24*60*60*10/E6)</f>
        <v>#DIV/0!</v>
      </c>
      <c r="I6" s="5" t="e">
        <f t="shared" si="2"/>
        <v>#DIV/0!</v>
      </c>
    </row>
    <row r="7" spans="1:9" x14ac:dyDescent="0.25">
      <c r="B7">
        <f t="shared" si="0"/>
        <v>0</v>
      </c>
      <c r="F7" s="1" t="e">
        <f>A7^3 *#REF! * C7 * D7 * E7</f>
        <v>#REF!</v>
      </c>
      <c r="G7" s="3" t="e">
        <f t="shared" si="1"/>
        <v>#REF!</v>
      </c>
      <c r="H7" s="9" t="e">
        <f>(_xlfn.CEILING.MATH(1275/A7) ^ 3) * _xlfn.CEILING.MATH(#REF!/16) *_xlfn.CEILING.MATH(30/C7) *_xlfn.CEILING.MATH(366/D7)*_xlfn.CEILING.MATH(24*60*60*10/E7)</f>
        <v>#DIV/0!</v>
      </c>
      <c r="I7" s="5" t="e">
        <f t="shared" si="2"/>
        <v>#DIV/0!</v>
      </c>
    </row>
    <row r="8" spans="1:9" x14ac:dyDescent="0.25">
      <c r="B8">
        <f t="shared" si="0"/>
        <v>0</v>
      </c>
      <c r="F8" s="1" t="e">
        <f>A8^3 *#REF! * C8 * D8 * E8</f>
        <v>#REF!</v>
      </c>
      <c r="G8" s="3" t="e">
        <f t="shared" si="1"/>
        <v>#REF!</v>
      </c>
      <c r="H8" s="9" t="e">
        <f>(_xlfn.CEILING.MATH(1275/A8) ^ 3) * _xlfn.CEILING.MATH(#REF!/16) *_xlfn.CEILING.MATH(30/C8) *_xlfn.CEILING.MATH(366/D8)*_xlfn.CEILING.MATH(24*60*60*10/E8)</f>
        <v>#DIV/0!</v>
      </c>
      <c r="I8" s="5" t="e">
        <f t="shared" si="2"/>
        <v>#DIV/0!</v>
      </c>
    </row>
    <row r="9" spans="1:9" x14ac:dyDescent="0.25">
      <c r="B9">
        <f t="shared" si="0"/>
        <v>0</v>
      </c>
      <c r="F9" s="1" t="e">
        <f>A9^3 *#REF! * C9 * D9 * E9</f>
        <v>#REF!</v>
      </c>
      <c r="G9" s="3" t="e">
        <f t="shared" si="1"/>
        <v>#REF!</v>
      </c>
      <c r="H9" s="9" t="e">
        <f>(_xlfn.CEILING.MATH(1275/A9) ^ 3) * _xlfn.CEILING.MATH(#REF!/16) *_xlfn.CEILING.MATH(30/C9) *_xlfn.CEILING.MATH(366/D9)*_xlfn.CEILING.MATH(24*60*60*10/E9)</f>
        <v>#DIV/0!</v>
      </c>
      <c r="I9" s="5" t="e">
        <f t="shared" si="2"/>
        <v>#DIV/0!</v>
      </c>
    </row>
    <row r="10" spans="1:9" x14ac:dyDescent="0.25">
      <c r="B10">
        <f t="shared" si="0"/>
        <v>0</v>
      </c>
      <c r="F10" s="1" t="e">
        <f>A10^3 *#REF! * C10 * D10 * E10</f>
        <v>#REF!</v>
      </c>
      <c r="G10" s="3" t="e">
        <f t="shared" si="1"/>
        <v>#REF!</v>
      </c>
      <c r="H10" s="9" t="e">
        <f>(_xlfn.CEILING.MATH(1275/A10) ^ 3) * _xlfn.CEILING.MATH(#REF!/16) *_xlfn.CEILING.MATH(30/C10) *_xlfn.CEILING.MATH(366/D10)*_xlfn.CEILING.MATH(24*60*60*10/E10)</f>
        <v>#DIV/0!</v>
      </c>
      <c r="I10" s="5" t="e">
        <f t="shared" si="2"/>
        <v>#DIV/0!</v>
      </c>
    </row>
    <row r="11" spans="1:9" x14ac:dyDescent="0.25">
      <c r="B11">
        <f t="shared" si="0"/>
        <v>0</v>
      </c>
      <c r="F11" s="1" t="e">
        <f>A11^3 *#REF! * C11 * D11 * E11</f>
        <v>#REF!</v>
      </c>
      <c r="G11" s="3" t="e">
        <f t="shared" si="1"/>
        <v>#REF!</v>
      </c>
      <c r="H11" s="9" t="e">
        <f>(_xlfn.CEILING.MATH(1275/A11) ^ 3) * _xlfn.CEILING.MATH(#REF!/16) *_xlfn.CEILING.MATH(30/C11) *_xlfn.CEILING.MATH(366/D11)*_xlfn.CEILING.MATH(24*60*60*10/E11)</f>
        <v>#DIV/0!</v>
      </c>
      <c r="I11" s="5" t="e">
        <f t="shared" si="2"/>
        <v>#DIV/0!</v>
      </c>
    </row>
    <row r="12" spans="1:9" x14ac:dyDescent="0.25">
      <c r="B12">
        <f t="shared" si="0"/>
        <v>0</v>
      </c>
      <c r="F12" s="1" t="e">
        <f>A12^3 *#REF! * C12 * D12 * E12</f>
        <v>#REF!</v>
      </c>
      <c r="G12" s="3" t="e">
        <f t="shared" si="1"/>
        <v>#REF!</v>
      </c>
      <c r="H12" s="9" t="e">
        <f>(_xlfn.CEILING.MATH(1275/A12) ^ 3) * _xlfn.CEILING.MATH(#REF!/16) *_xlfn.CEILING.MATH(30/C12) *_xlfn.CEILING.MATH(366/D12)*_xlfn.CEILING.MATH(24*60*60*10/E12)</f>
        <v>#DIV/0!</v>
      </c>
      <c r="I12" s="5" t="e">
        <f t="shared" si="2"/>
        <v>#DIV/0!</v>
      </c>
    </row>
    <row r="13" spans="1:9" x14ac:dyDescent="0.25">
      <c r="B13">
        <f t="shared" si="0"/>
        <v>0</v>
      </c>
      <c r="F13" s="1" t="e">
        <f>A13^3 *#REF! * C13 * D13 * E13</f>
        <v>#REF!</v>
      </c>
      <c r="G13" s="3" t="e">
        <f t="shared" si="1"/>
        <v>#REF!</v>
      </c>
      <c r="H13" s="9" t="e">
        <f>(_xlfn.CEILING.MATH(1275/A13) ^ 3) * _xlfn.CEILING.MATH(#REF!/16) *_xlfn.CEILING.MATH(30/C13) *_xlfn.CEILING.MATH(366/D13)*_xlfn.CEILING.MATH(24*60*60*10/E13)</f>
        <v>#DIV/0!</v>
      </c>
      <c r="I13" s="5" t="e">
        <f t="shared" si="2"/>
        <v>#DIV/0!</v>
      </c>
    </row>
    <row r="14" spans="1:9" x14ac:dyDescent="0.25">
      <c r="B14">
        <f t="shared" si="0"/>
        <v>0</v>
      </c>
      <c r="F14" s="1" t="e">
        <f>A14^3 *#REF! * C14 * D14 * E14</f>
        <v>#REF!</v>
      </c>
      <c r="G14" s="3" t="e">
        <f t="shared" si="1"/>
        <v>#REF!</v>
      </c>
      <c r="H14" s="9" t="e">
        <f>(_xlfn.CEILING.MATH(1275/A14) ^ 3) * _xlfn.CEILING.MATH(#REF!/16) *_xlfn.CEILING.MATH(30/C14) *_xlfn.CEILING.MATH(366/D14)*_xlfn.CEILING.MATH(24*60*60*10/E14)</f>
        <v>#DIV/0!</v>
      </c>
      <c r="I14" s="5" t="e">
        <f t="shared" si="2"/>
        <v>#DIV/0!</v>
      </c>
    </row>
    <row r="15" spans="1:9" x14ac:dyDescent="0.25">
      <c r="B15">
        <f t="shared" si="0"/>
        <v>0</v>
      </c>
      <c r="F15" s="1" t="e">
        <f>A15^3 *#REF! * C15 * D15 * E15</f>
        <v>#REF!</v>
      </c>
      <c r="G15" s="3" t="e">
        <f t="shared" si="1"/>
        <v>#REF!</v>
      </c>
      <c r="H15" s="9" t="e">
        <f>(_xlfn.CEILING.MATH(1275/A15) ^ 3) * _xlfn.CEILING.MATH(#REF!/16) *_xlfn.CEILING.MATH(30/C15) *_xlfn.CEILING.MATH(366/D15)*_xlfn.CEILING.MATH(24*60*60*10/E15)</f>
        <v>#DIV/0!</v>
      </c>
      <c r="I15" s="5" t="e">
        <f t="shared" si="2"/>
        <v>#DIV/0!</v>
      </c>
    </row>
    <row r="16" spans="1:9" x14ac:dyDescent="0.25">
      <c r="B16">
        <f t="shared" si="0"/>
        <v>0</v>
      </c>
      <c r="F16" s="1" t="e">
        <f>A16^3 *#REF! * C16 * D16 * E16</f>
        <v>#REF!</v>
      </c>
      <c r="G16" s="3" t="e">
        <f t="shared" si="1"/>
        <v>#REF!</v>
      </c>
      <c r="H16" s="9" t="e">
        <f>(_xlfn.CEILING.MATH(1275/A16) ^ 3) * _xlfn.CEILING.MATH(#REF!/16) *_xlfn.CEILING.MATH(30/C16) *_xlfn.CEILING.MATH(366/D16)*_xlfn.CEILING.MATH(24*60*60*10/E16)</f>
        <v>#DIV/0!</v>
      </c>
      <c r="I16" s="5" t="e">
        <f t="shared" si="2"/>
        <v>#DIV/0!</v>
      </c>
    </row>
    <row r="17" spans="2:9" x14ac:dyDescent="0.25">
      <c r="B17">
        <f t="shared" si="0"/>
        <v>0</v>
      </c>
      <c r="F17" s="1" t="e">
        <f>A17^3 *#REF! * C17 * D17 * E17</f>
        <v>#REF!</v>
      </c>
      <c r="G17" s="3" t="e">
        <f t="shared" si="1"/>
        <v>#REF!</v>
      </c>
      <c r="H17" s="9" t="e">
        <f>(_xlfn.CEILING.MATH(1275/A17) ^ 3) * _xlfn.CEILING.MATH(#REF!/16) *_xlfn.CEILING.MATH(30/C17) *_xlfn.CEILING.MATH(366/D17)*_xlfn.CEILING.MATH(24*60*60*10/E17)</f>
        <v>#DIV/0!</v>
      </c>
      <c r="I17" s="5" t="e">
        <f t="shared" si="2"/>
        <v>#DIV/0!</v>
      </c>
    </row>
    <row r="18" spans="2:9" x14ac:dyDescent="0.25">
      <c r="B18">
        <f t="shared" si="0"/>
        <v>0</v>
      </c>
      <c r="F18" s="1" t="e">
        <f>A18^3 *#REF! * C18 * D18 * E18</f>
        <v>#REF!</v>
      </c>
      <c r="G18" s="3" t="e">
        <f t="shared" si="1"/>
        <v>#REF!</v>
      </c>
      <c r="H18" s="9" t="e">
        <f>(_xlfn.CEILING.MATH(1275/A18) ^ 3) * _xlfn.CEILING.MATH(#REF!/16) *_xlfn.CEILING.MATH(30/C18) *_xlfn.CEILING.MATH(366/D18)*_xlfn.CEILING.MATH(24*60*60*10/E18)</f>
        <v>#DIV/0!</v>
      </c>
      <c r="I18" s="5" t="e">
        <f t="shared" si="2"/>
        <v>#DIV/0!</v>
      </c>
    </row>
    <row r="19" spans="2:9" x14ac:dyDescent="0.25">
      <c r="B19">
        <f t="shared" si="0"/>
        <v>0</v>
      </c>
      <c r="F19" s="1" t="e">
        <f>A19^3 *#REF! * C19 * D19 * E19</f>
        <v>#REF!</v>
      </c>
      <c r="G19" s="3" t="e">
        <f t="shared" si="1"/>
        <v>#REF!</v>
      </c>
      <c r="H19" s="9" t="e">
        <f>(_xlfn.CEILING.MATH(1275/A19) ^ 3) * _xlfn.CEILING.MATH(#REF!/16) *_xlfn.CEILING.MATH(30/C19) *_xlfn.CEILING.MATH(366/D19)*_xlfn.CEILING.MATH(24*60*60*10/E19)</f>
        <v>#DIV/0!</v>
      </c>
      <c r="I19" s="5" t="e">
        <f t="shared" si="2"/>
        <v>#DIV/0!</v>
      </c>
    </row>
    <row r="20" spans="2:9" x14ac:dyDescent="0.25">
      <c r="B20">
        <f t="shared" si="0"/>
        <v>0</v>
      </c>
      <c r="F20" s="1" t="e">
        <f>A20^3 *#REF! * C20 * D20 * E20</f>
        <v>#REF!</v>
      </c>
      <c r="G20" s="3" t="e">
        <f t="shared" si="1"/>
        <v>#REF!</v>
      </c>
      <c r="H20" s="9" t="e">
        <f>(_xlfn.CEILING.MATH(1275/A20) ^ 3) * _xlfn.CEILING.MATH(#REF!/16) *_xlfn.CEILING.MATH(30/C20) *_xlfn.CEILING.MATH(366/D20)*_xlfn.CEILING.MATH(24*60*60*10/E20)</f>
        <v>#DIV/0!</v>
      </c>
      <c r="I20" s="5" t="e">
        <f t="shared" si="2"/>
        <v>#DIV/0!</v>
      </c>
    </row>
    <row r="21" spans="2:9" x14ac:dyDescent="0.25">
      <c r="B21">
        <f t="shared" si="0"/>
        <v>0</v>
      </c>
      <c r="F21" s="1" t="e">
        <f>A21^3 *#REF! * C21 * D21 * E21</f>
        <v>#REF!</v>
      </c>
      <c r="G21" s="3" t="e">
        <f t="shared" si="1"/>
        <v>#REF!</v>
      </c>
      <c r="H21" s="9" t="e">
        <f>(_xlfn.CEILING.MATH(1275/A21) ^ 3) * _xlfn.CEILING.MATH(#REF!/16) *_xlfn.CEILING.MATH(30/C21) *_xlfn.CEILING.MATH(366/D21)*_xlfn.CEILING.MATH(24*60*60*10/E21)</f>
        <v>#DIV/0!</v>
      </c>
      <c r="I21" s="5" t="e">
        <f t="shared" si="2"/>
        <v>#DIV/0!</v>
      </c>
    </row>
    <row r="22" spans="2:9" x14ac:dyDescent="0.25">
      <c r="B22">
        <f t="shared" si="0"/>
        <v>0</v>
      </c>
      <c r="F22" s="1" t="e">
        <f>A22^3 *#REF! * C22 * D22 * E22</f>
        <v>#REF!</v>
      </c>
      <c r="G22" s="3" t="e">
        <f t="shared" si="1"/>
        <v>#REF!</v>
      </c>
      <c r="H22" s="9" t="e">
        <f>(_xlfn.CEILING.MATH(1275/A22) ^ 3) * _xlfn.CEILING.MATH(#REF!/16) *_xlfn.CEILING.MATH(30/C22) *_xlfn.CEILING.MATH(366/D22)*_xlfn.CEILING.MATH(24*60*60*10/E22)</f>
        <v>#DIV/0!</v>
      </c>
      <c r="I22" s="5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 Milliseconds - Grid</vt:lpstr>
      <vt:lpstr>In One Tenth Seconds - Grid</vt:lpstr>
      <vt:lpstr>Lat-Lon, Non-Grid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</dc:creator>
  <cp:lastModifiedBy>Khoa</cp:lastModifiedBy>
  <dcterms:created xsi:type="dcterms:W3CDTF">2013-09-28T14:24:14Z</dcterms:created>
  <dcterms:modified xsi:type="dcterms:W3CDTF">2014-02-13T21:32:51Z</dcterms:modified>
</cp:coreProperties>
</file>