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395"/>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<sst xmlns="http://schemas.openxmlformats.org/spreadsheetml/2006/main" count="81" uniqueCount="66">
  <si>
    <t>Hệ Thống Quản Lý Thư Viện</t>
  </si>
  <si>
    <t>Project start:</t>
  </si>
  <si>
    <t>Thành viên</t>
  </si>
  <si>
    <t>Quách Gia Bảo(Leader)</t>
  </si>
  <si>
    <t>Display week:</t>
  </si>
  <si>
    <t>Hà Thành Đạt</t>
  </si>
  <si>
    <t>Tô Thái An</t>
  </si>
  <si>
    <t>Hoàng Văn Bắc</t>
  </si>
  <si>
    <t>Trần Đăng Khoa</t>
  </si>
  <si>
    <t>TASK</t>
  </si>
  <si>
    <t>ASSIGNED TO</t>
  </si>
  <si>
    <t>PROGRESS</t>
  </si>
  <si>
    <t>START</t>
  </si>
  <si>
    <t>END</t>
  </si>
  <si>
    <t xml:space="preserve">Do not delete this row. This row is hidden to preserve a formula that is used to highlight the current day within the project schedule. </t>
  </si>
  <si>
    <t>Khởi tạo</t>
  </si>
  <si>
    <t>Xác định và phân tích yêu cầu</t>
  </si>
  <si>
    <t>Bảo</t>
  </si>
  <si>
    <t>Các case study trong dự án</t>
  </si>
  <si>
    <t>Bắc</t>
  </si>
  <si>
    <t>Tạo SRS</t>
  </si>
  <si>
    <t>An</t>
  </si>
  <si>
    <t>Planning</t>
  </si>
  <si>
    <t>Khoa</t>
  </si>
  <si>
    <t>Mô tả đề tài</t>
  </si>
  <si>
    <t>Đạt</t>
  </si>
  <si>
    <t>Thiết kế giao diện (chi tiết hơn khi có tài liệu SRS --&gt; chi tiết về các task)</t>
  </si>
  <si>
    <t>Tạo schedule</t>
  </si>
  <si>
    <t>Xác định các vấn đề/chức năng trong TK</t>
  </si>
  <si>
    <t>Wireframe và prototype</t>
  </si>
  <si>
    <t>Hoàn thiện thiết kế</t>
  </si>
  <si>
    <t>Bảo + Khoa</t>
  </si>
  <si>
    <t>Kiểm tra thiết kế</t>
  </si>
  <si>
    <t>Thiết kế chương trình (gồm thiết kế kiến trúc và thiết kế chi tiết chức năng)</t>
  </si>
  <si>
    <t>Xác định kiến trúc chương trình</t>
  </si>
  <si>
    <t>Luồng dữ liệu</t>
  </si>
  <si>
    <t>Bắc + An</t>
  </si>
  <si>
    <t>Thiết kế kiến trúc</t>
  </si>
  <si>
    <t>Thực thi (chi tiết hơn về các task, chức năng cần làm)</t>
  </si>
  <si>
    <t>Test plan (UI, chức năng)</t>
  </si>
  <si>
    <t>Coding</t>
  </si>
  <si>
    <t>Testing và đánh giá</t>
  </si>
  <si>
    <t>Bắc + Đạt</t>
  </si>
  <si>
    <t>Tạo tài liệu về test</t>
  </si>
  <si>
    <t>Khoa + An</t>
  </si>
  <si>
    <t>Quản lý source code</t>
  </si>
  <si>
    <t>Đánh giá</t>
  </si>
  <si>
    <t>Hoàn thiện chương trinh</t>
  </si>
  <si>
    <t>Báo cáo</t>
  </si>
  <si>
    <t>Đánh giá về khả năng mở rộng</t>
  </si>
  <si>
    <t>An + Bắc + Đạt</t>
  </si>
  <si>
    <t>Insert new rows ABOVE this one</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</si>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</sst>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m/d/yy;@"/>
    <numFmt numFmtId="178" formatCode="ddd\,\ m/d/yyyy"/>
    <numFmt numFmtId="179" formatCode="mmm\ d\,\ yyyy"/>
    <numFmt numFmtId="180" formatCode="d"/>
  </numFmts>
  <fonts count="49">
    <font>
      <sz val="11"/>
      <color theme="1"/>
      <name val="Arial"/>
      <charset val="134"/>
      <scheme val="minor"/>
    </font>
    <font>
      <b/>
      <sz val="10"/>
      <name val="Arial"/>
      <charset val="134"/>
      <scheme val="minor"/>
    </font>
    <font>
      <sz val="10"/>
      <name val="Arial"/>
      <charset val="134"/>
      <scheme val="minor"/>
    </font>
    <font>
      <sz val="20"/>
      <name val="Arial Black"/>
      <charset val="134"/>
      <scheme val="major"/>
    </font>
    <font>
      <b/>
      <sz val="12"/>
      <color theme="1" tint="0.349986266670736"/>
      <name val="Arial"/>
      <charset val="134"/>
      <scheme val="minor"/>
    </font>
    <font>
      <sz val="11"/>
      <name val="Arial"/>
      <charset val="134"/>
      <scheme val="minor"/>
    </font>
    <font>
      <sz val="11"/>
      <color theme="1" tint="0.499984740745262"/>
      <name val="Arial"/>
      <charset val="134"/>
      <scheme val="minor"/>
    </font>
    <font>
      <b/>
      <sz val="16"/>
      <color theme="9"/>
      <name val="Arial"/>
      <charset val="134"/>
      <scheme val="minor"/>
    </font>
    <font>
      <sz val="11"/>
      <color rgb="FF1D2129"/>
      <name val="Arial"/>
      <charset val="134"/>
      <scheme val="minor"/>
    </font>
    <font>
      <u/>
      <sz val="11"/>
      <color indexed="12"/>
      <name val="Arial"/>
      <charset val="134"/>
      <scheme val="minor"/>
    </font>
    <font>
      <sz val="11"/>
      <color theme="0"/>
      <name val="Arial"/>
      <charset val="134"/>
      <scheme val="minor"/>
    </font>
    <font>
      <b/>
      <sz val="48"/>
      <color rgb="FFD0892C"/>
      <name val="Bai Jamjuree Bold"/>
      <charset val="134"/>
    </font>
    <font>
      <b/>
      <sz val="48"/>
      <color theme="4" tint="-0.249977111117893"/>
      <name val="Bai Jamjuree Bold"/>
      <charset val="134"/>
    </font>
    <font>
      <b/>
      <sz val="48"/>
      <name val="Bai Jamjuree Bold"/>
      <charset val="134"/>
    </font>
    <font>
      <b/>
      <sz val="48"/>
      <name val="Al Bayan Plain"/>
      <charset val="134"/>
    </font>
    <font>
      <b/>
      <sz val="16"/>
      <color rgb="FFB5330B"/>
      <name val="Arial"/>
      <charset val="134"/>
      <scheme val="minor"/>
    </font>
    <font>
      <sz val="11"/>
      <color theme="1"/>
      <name val="Arial"/>
      <charset val="134"/>
    </font>
    <font>
      <sz val="13"/>
      <color theme="5"/>
      <name val="Arial Black"/>
      <charset val="134"/>
      <scheme val="major"/>
    </font>
    <font>
      <b/>
      <sz val="11"/>
      <name val="Arial"/>
      <charset val="134"/>
      <scheme val="minor"/>
    </font>
    <font>
      <b/>
      <sz val="10"/>
      <color theme="1"/>
      <name val="Arial"/>
      <charset val="134"/>
      <scheme val="minor"/>
    </font>
    <font>
      <sz val="10"/>
      <color theme="1"/>
      <name val="Arial"/>
      <charset val="134"/>
      <scheme val="minor"/>
    </font>
    <font>
      <b/>
      <sz val="12"/>
      <color theme="1"/>
      <name val="Arial"/>
      <charset val="134"/>
      <scheme val="minor"/>
    </font>
    <font>
      <i/>
      <sz val="10"/>
      <color theme="1"/>
      <name val="Arial"/>
      <charset val="134"/>
      <scheme val="minor"/>
    </font>
    <font>
      <sz val="10"/>
      <color theme="1" tint="0.499984740745262"/>
      <name val="Arial"/>
      <charset val="134"/>
      <scheme val="minor"/>
    </font>
    <font>
      <b/>
      <sz val="11"/>
      <color theme="1" tint="0.499984740745262"/>
      <name val="Arial"/>
      <charset val="134"/>
      <scheme val="minor"/>
    </font>
    <font>
      <sz val="10"/>
      <color theme="1" tint="0.499984740745262"/>
      <name val="Arial"/>
      <charset val="134"/>
    </font>
    <font>
      <sz val="16"/>
      <color theme="1"/>
      <name val="Arial"/>
      <charset val="134"/>
      <scheme val="minor"/>
    </font>
    <font>
      <b/>
      <sz val="8"/>
      <name val="Arial"/>
      <charset val="134"/>
      <scheme val="minor"/>
    </font>
    <font>
      <b/>
      <sz val="8"/>
      <color theme="1"/>
      <name val="Arial"/>
      <charset val="134"/>
      <scheme val="minor"/>
    </font>
    <font>
      <b/>
      <sz val="16"/>
      <color theme="9"/>
      <name val="Arial Black"/>
      <charset val="134"/>
      <scheme val="major"/>
    </font>
    <font>
      <sz val="11"/>
      <color theme="1"/>
      <name val="Arial Black"/>
      <charset val="134"/>
      <scheme val="major"/>
    </font>
    <font>
      <u/>
      <sz val="11"/>
      <color indexed="12"/>
      <name val="Arial"/>
      <charset val="134"/>
    </font>
    <font>
      <u/>
      <sz val="11"/>
      <color rgb="FF800080"/>
      <name val="Arial"/>
      <charset val="0"/>
      <scheme val="minor"/>
    </font>
    <font>
      <sz val="11"/>
      <color rgb="FFFF0000"/>
      <name val="Arial"/>
      <charset val="0"/>
      <scheme val="minor"/>
    </font>
    <font>
      <b/>
      <sz val="22"/>
      <color theme="1" tint="0.349986266670736"/>
      <name val="Arial Black"/>
      <charset val="134"/>
      <scheme val="major"/>
    </font>
    <font>
      <i/>
      <sz val="11"/>
      <color rgb="FF7F7F7F"/>
      <name val="Arial"/>
      <charset val="0"/>
      <scheme val="minor"/>
    </font>
    <font>
      <sz val="14"/>
      <color theme="1"/>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2">
    <fill>
      <patternFill patternType="none"/>
    </fill>
    <fill>
      <patternFill patternType="gray125"/>
    </fill>
    <fill>
      <patternFill patternType="solid">
        <fgColor theme="0" tint="-0.0499893185216834"/>
        <bgColor theme="4"/>
      </patternFill>
    </fill>
    <fill>
      <patternFill patternType="solid">
        <fgColor theme="0" tint="-0.0499893185216834"/>
        <bgColor indexed="64"/>
      </patternFill>
    </fill>
    <fill>
      <patternFill patternType="solid">
        <fgColor theme="4" tint="0.599963377788629"/>
        <bgColor indexed="64"/>
      </patternFill>
    </fill>
    <fill>
      <patternFill patternType="solid">
        <fgColor theme="4" tint="0.799981688894314"/>
        <bgColor indexed="64"/>
      </patternFill>
    </fill>
    <fill>
      <patternFill patternType="solid">
        <fgColor theme="5" tint="0.59996337778862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63377788629"/>
        <bgColor indexed="64"/>
      </patternFill>
    </fill>
    <fill>
      <patternFill patternType="solid">
        <fgColor theme="6" tint="0.799981688894314"/>
        <bgColor indexed="64"/>
      </patternFill>
    </fill>
    <fill>
      <patternFill patternType="solid">
        <fgColor theme="9" tint="-0.25"/>
        <bgColor indexed="64"/>
      </patternFill>
    </fill>
    <fill>
      <patternFill patternType="solid">
        <fgColor theme="3" tint="0.75"/>
        <bgColor indexed="64"/>
      </patternFill>
    </fill>
    <fill>
      <patternFill patternType="solid">
        <fgColor theme="0" tint="-0.1499679555650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right/>
      <top style="thin">
        <color theme="1" tint="0.499984740745262"/>
      </top>
      <bottom/>
      <diagonal/>
    </border>
    <border>
      <left/>
      <right/>
      <top/>
      <bottom style="thin">
        <color theme="1" tint="0.499984740745262"/>
      </bottom>
      <diagonal/>
    </border>
    <border>
      <left/>
      <right/>
      <top style="medium">
        <color theme="0" tint="-0.14996795556505"/>
      </top>
      <bottom style="medium">
        <color theme="0" tint="-0.14996795556505"/>
      </bottom>
      <diagonal/>
    </border>
    <border>
      <left/>
      <right/>
      <top/>
      <bottom style="thin">
        <color theme="4" tint="0.599963377788629"/>
      </bottom>
      <diagonal/>
    </border>
    <border>
      <left/>
      <right/>
      <top style="thin">
        <color theme="4" tint="0.599963377788629"/>
      </top>
      <bottom style="thin">
        <color theme="4" tint="0.599963377788629"/>
      </bottom>
      <diagonal/>
    </border>
    <border>
      <left/>
      <right/>
      <top style="thin">
        <color theme="5" tint="0.599963377788629"/>
      </top>
      <bottom style="thin">
        <color theme="5" tint="0.599963377788629"/>
      </bottom>
      <diagonal/>
    </border>
    <border>
      <left/>
      <right/>
      <top style="thin">
        <color theme="6" tint="0.599963377788629"/>
      </top>
      <bottom style="thin">
        <color theme="6" tint="0.599963377788629"/>
      </bottom>
      <diagonal/>
    </border>
    <border>
      <left/>
      <right/>
      <top style="thin">
        <color theme="8" tint="0.599963377788629"/>
      </top>
      <bottom style="thin">
        <color theme="8" tint="0.599963377788629"/>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149937437055574"/>
      </left>
      <right style="thin">
        <color theme="0" tint="-0.149937437055574"/>
      </right>
      <top/>
      <bottom/>
      <diagonal/>
    </border>
    <border>
      <left/>
      <right/>
      <top style="thin">
        <color theme="0" tint="-0.0499893185216834"/>
      </top>
      <bottom/>
      <diagonal/>
    </border>
    <border>
      <left style="thin">
        <color theme="0" tint="-0.0499893185216834"/>
      </left>
      <right style="thin">
        <color theme="0" tint="-0.0499893185216834"/>
      </right>
      <top style="thin">
        <color theme="0" tint="-0.0499893185216834"/>
      </top>
      <bottom style="thin">
        <color theme="0" tint="-0.0499893185216834"/>
      </bottom>
      <diagonal/>
    </border>
    <border>
      <left/>
      <right/>
      <top/>
      <bottom style="thin">
        <color theme="0" tint="-0.0499893185216834"/>
      </bottom>
      <diagonal/>
    </border>
    <border>
      <left/>
      <right/>
      <top style="thin">
        <color theme="0" tint="-0.0499893185216834"/>
      </top>
      <bottom style="thin">
        <color theme="0" tint="-0.0499893185216834"/>
      </bottom>
      <diagonal/>
    </border>
    <border>
      <left style="thin">
        <color theme="0" tint="-0.0499893185216834"/>
      </left>
      <right style="thin">
        <color theme="0" tint="-0.0499893185216834"/>
      </right>
      <top style="thin">
        <color theme="0" tint="-0.0499893185216834"/>
      </top>
      <bottom style="thin">
        <color auto="1"/>
      </bottom>
      <diagonal/>
    </border>
    <border>
      <left style="thin">
        <color theme="1" tint="0.499984740745262"/>
      </left>
      <right/>
      <top style="thin">
        <color theme="1" tint="0.499984740745262"/>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22" applyFont="0" applyFill="0" applyAlignment="0" applyProtection="0"/>
    <xf numFmtId="44" fontId="0" fillId="0" borderId="0" applyFont="0" applyFill="0" applyBorder="0" applyAlignment="0" applyProtection="0">
      <alignment vertical="center"/>
    </xf>
    <xf numFmtId="9" fontId="0" fillId="0" borderId="0" applyFont="0" applyFill="0" applyBorder="0" applyAlignment="0" applyProtection="0"/>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0" fontId="31" fillId="0" borderId="0" applyNumberFormat="0" applyFill="0" applyBorder="0" applyAlignment="0" applyProtection="0">
      <alignment vertical="top"/>
      <protection locked="0"/>
    </xf>
    <xf numFmtId="0" fontId="32" fillId="0" borderId="0" applyNumberFormat="0" applyFill="0" applyBorder="0" applyAlignment="0" applyProtection="0">
      <alignment vertical="center"/>
    </xf>
    <xf numFmtId="0" fontId="0" fillId="16" borderId="23"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xf numFmtId="0" fontId="35" fillId="0" borderId="0" applyNumberFormat="0" applyFill="0" applyBorder="0" applyAlignment="0" applyProtection="0">
      <alignment vertical="center"/>
    </xf>
    <xf numFmtId="0" fontId="36" fillId="0" borderId="0" applyNumberFormat="0" applyFill="0" applyAlignment="0" applyProtection="0"/>
    <xf numFmtId="0" fontId="36" fillId="0" borderId="0" applyNumberFormat="0" applyFill="0" applyProtection="0">
      <alignment vertical="top"/>
    </xf>
    <xf numFmtId="0" fontId="0" fillId="0" borderId="0" applyNumberFormat="0" applyFill="0" applyProtection="0">
      <alignment horizontal="right" indent="1"/>
    </xf>
    <xf numFmtId="0" fontId="37" fillId="0" borderId="0" applyNumberFormat="0" applyFill="0" applyBorder="0" applyAlignment="0" applyProtection="0">
      <alignment vertical="center"/>
    </xf>
    <xf numFmtId="0" fontId="38" fillId="17" borderId="24" applyNumberFormat="0" applyAlignment="0" applyProtection="0">
      <alignment vertical="center"/>
    </xf>
    <xf numFmtId="0" fontId="39" fillId="18" borderId="25" applyNumberFormat="0" applyAlignment="0" applyProtection="0">
      <alignment vertical="center"/>
    </xf>
    <xf numFmtId="0" fontId="40" fillId="18" borderId="24" applyNumberFormat="0" applyAlignment="0" applyProtection="0">
      <alignment vertical="center"/>
    </xf>
    <xf numFmtId="0" fontId="41" fillId="19" borderId="26" applyNumberFormat="0" applyAlignment="0" applyProtection="0">
      <alignment vertical="center"/>
    </xf>
    <xf numFmtId="0" fontId="42" fillId="0" borderId="27" applyNumberFormat="0" applyFill="0" applyAlignment="0" applyProtection="0">
      <alignment vertical="center"/>
    </xf>
    <xf numFmtId="0" fontId="43" fillId="0" borderId="28" applyNumberFormat="0" applyFill="0" applyAlignment="0" applyProtection="0">
      <alignment vertical="center"/>
    </xf>
    <xf numFmtId="0" fontId="44" fillId="20" borderId="0" applyNumberFormat="0" applyBorder="0" applyAlignment="0" applyProtection="0">
      <alignment vertical="center"/>
    </xf>
    <xf numFmtId="0" fontId="45" fillId="21" borderId="0" applyNumberFormat="0" applyBorder="0" applyAlignment="0" applyProtection="0">
      <alignment vertical="center"/>
    </xf>
    <xf numFmtId="0" fontId="46" fillId="22" borderId="0" applyNumberFormat="0" applyBorder="0" applyAlignment="0" applyProtection="0">
      <alignment vertical="center"/>
    </xf>
    <xf numFmtId="0" fontId="47" fillId="23" borderId="0" applyNumberFormat="0" applyBorder="0" applyAlignment="0" applyProtection="0">
      <alignment vertical="center"/>
    </xf>
    <xf numFmtId="0" fontId="48" fillId="5" borderId="0" applyNumberFormat="0" applyBorder="0" applyAlignment="0" applyProtection="0">
      <alignment vertical="center"/>
    </xf>
    <xf numFmtId="0" fontId="48" fillId="24" borderId="0" applyNumberFormat="0" applyBorder="0" applyAlignment="0" applyProtection="0">
      <alignment vertical="center"/>
    </xf>
    <xf numFmtId="0" fontId="47" fillId="25" borderId="0" applyNumberFormat="0" applyBorder="0" applyAlignment="0" applyProtection="0">
      <alignment vertical="center"/>
    </xf>
    <xf numFmtId="0" fontId="47" fillId="26" borderId="0" applyNumberFormat="0" applyBorder="0" applyAlignment="0" applyProtection="0">
      <alignment vertical="center"/>
    </xf>
    <xf numFmtId="0" fontId="48" fillId="7" borderId="0" applyNumberFormat="0" applyBorder="0" applyAlignment="0" applyProtection="0">
      <alignment vertical="center"/>
    </xf>
    <xf numFmtId="0" fontId="48"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48" fillId="11" borderId="0" applyNumberFormat="0" applyBorder="0" applyAlignment="0" applyProtection="0">
      <alignment vertical="center"/>
    </xf>
    <xf numFmtId="0" fontId="48" fillId="30" borderId="0" applyNumberFormat="0" applyBorder="0" applyAlignment="0" applyProtection="0">
      <alignment vertical="center"/>
    </xf>
    <xf numFmtId="0" fontId="47" fillId="31" borderId="0" applyNumberFormat="0" applyBorder="0" applyAlignment="0" applyProtection="0">
      <alignment vertical="center"/>
    </xf>
    <xf numFmtId="0" fontId="47"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7" fillId="35" borderId="0" applyNumberFormat="0" applyBorder="0" applyAlignment="0" applyProtection="0">
      <alignment vertical="center"/>
    </xf>
    <xf numFmtId="0" fontId="47" fillId="36" borderId="0" applyNumberFormat="0" applyBorder="0" applyAlignment="0" applyProtection="0">
      <alignment vertical="center"/>
    </xf>
    <xf numFmtId="0" fontId="48" fillId="9" borderId="0" applyNumberFormat="0" applyBorder="0" applyAlignment="0" applyProtection="0">
      <alignment vertical="center"/>
    </xf>
    <xf numFmtId="0" fontId="48" fillId="8" borderId="0" applyNumberFormat="0" applyBorder="0" applyAlignment="0" applyProtection="0">
      <alignment vertical="center"/>
    </xf>
    <xf numFmtId="0" fontId="47" fillId="37" borderId="0" applyNumberFormat="0" applyBorder="0" applyAlignment="0" applyProtection="0">
      <alignment vertical="center"/>
    </xf>
    <xf numFmtId="0" fontId="47"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7" fillId="41" borderId="0" applyNumberFormat="0" applyBorder="0" applyAlignment="0" applyProtection="0">
      <alignment vertical="center"/>
    </xf>
    <xf numFmtId="177" fontId="0" fillId="0" borderId="3" applyFill="0">
      <alignment horizontal="center" vertical="center"/>
    </xf>
    <xf numFmtId="0" fontId="0" fillId="0" borderId="3" applyFill="0">
      <alignment horizontal="center" vertical="center"/>
    </xf>
    <xf numFmtId="178" fontId="0" fillId="0" borderId="22">
      <alignment horizontal="center" vertical="center"/>
    </xf>
    <xf numFmtId="0" fontId="0" fillId="0" borderId="3" applyFill="0">
      <alignment horizontal="left" vertical="center" indent="2"/>
    </xf>
    <xf numFmtId="0" fontId="10" fillId="0" borderId="0"/>
  </cellStyleXfs>
  <cellXfs count="132">
    <xf numFmtId="0" fontId="0" fillId="0" borderId="0" xfId="0"/>
    <xf numFmtId="0" fontId="1" fillId="0" borderId="0" xfId="0" applyFont="1" applyAlignment="1">
      <alignment horizontal="left" vertical="center"/>
    </xf>
    <xf numFmtId="0" fontId="2" fillId="0" borderId="0" xfId="0" applyFont="1" applyAlignment="1">
      <alignment horizontal="left" vertical="top"/>
    </xf>
    <xf numFmtId="0" fontId="3" fillId="0" borderId="0" xfId="0" applyFont="1"/>
    <xf numFmtId="0" fontId="2" fillId="0" borderId="0" xfId="0" applyFont="1" applyAlignment="1">
      <alignment vertical="top"/>
    </xf>
    <xf numFmtId="0" fontId="2" fillId="0" borderId="0" xfId="0" applyFont="1"/>
    <xf numFmtId="0" fontId="4" fillId="0" borderId="0" xfId="0" applyFont="1" applyAlignment="1">
      <alignment horizontal="left" vertical="center" indent="1"/>
    </xf>
    <xf numFmtId="0" fontId="4" fillId="0" borderId="0" xfId="0" applyFont="1" applyAlignment="1">
      <alignment horizontal="left" vertical="center"/>
    </xf>
    <xf numFmtId="0" fontId="5" fillId="0" borderId="0" xfId="0" applyFont="1" applyAlignment="1">
      <alignment horizontal="left" vertical="top" indent="1"/>
    </xf>
    <xf numFmtId="0" fontId="6" fillId="0" borderId="0" xfId="0" applyFont="1" applyAlignment="1">
      <alignment vertical="top"/>
    </xf>
    <xf numFmtId="0" fontId="7" fillId="0" borderId="0" xfId="0" applyFont="1" applyAlignment="1">
      <alignment horizontal="left" vertical="center" indent="1"/>
    </xf>
    <xf numFmtId="0" fontId="8" fillId="0" borderId="0" xfId="0" applyFont="1" applyAlignment="1">
      <alignment horizontal="left" vertical="top" wrapText="1" indent="1"/>
    </xf>
    <xf numFmtId="0" fontId="0" fillId="0" borderId="0" xfId="0" applyAlignment="1">
      <alignment horizontal="left" vertical="top" wrapText="1" indent="1"/>
    </xf>
    <xf numFmtId="0" fontId="9" fillId="0" borderId="0" xfId="6" applyFont="1" applyAlignment="1" applyProtection="1">
      <alignment horizontal="left" vertical="top" indent="1"/>
    </xf>
    <xf numFmtId="0" fontId="2" fillId="0" borderId="0" xfId="0" applyFont="1" applyAlignment="1">
      <alignment horizontal="left" vertical="top" indent="1"/>
    </xf>
    <xf numFmtId="0" fontId="0" fillId="0" borderId="0" xfId="0" applyFont="1"/>
    <xf numFmtId="0" fontId="0" fillId="0" borderId="0" xfId="0" applyFont="1" applyAlignment="1">
      <alignment vertical="center"/>
    </xf>
    <xf numFmtId="0" fontId="10" fillId="0" borderId="0" xfId="53"/>
    <xf numFmtId="0" fontId="0" fillId="0" borderId="0" xfId="0" applyAlignment="1">
      <alignment horizontal="center"/>
    </xf>
    <xf numFmtId="0" fontId="10" fillId="0" borderId="0" xfId="53" applyAlignment="1">
      <alignment wrapText="1"/>
    </xf>
    <xf numFmtId="0" fontId="11" fillId="0" borderId="0" xfId="10" applyFont="1" applyAlignment="1">
      <alignment horizontal="left"/>
    </xf>
    <xf numFmtId="0" fontId="12" fillId="0" borderId="0" xfId="0" applyFont="1"/>
    <xf numFmtId="0" fontId="13" fillId="0" borderId="0" xfId="0" applyFont="1"/>
    <xf numFmtId="0" fontId="13" fillId="0" borderId="0" xfId="0" applyFont="1" applyAlignment="1">
      <alignment horizontal="center"/>
    </xf>
    <xf numFmtId="0" fontId="14" fillId="0" borderId="0" xfId="0" applyFont="1" applyAlignment="1">
      <alignment horizontal="center" vertical="center"/>
    </xf>
    <xf numFmtId="0" fontId="15" fillId="0" borderId="0" xfId="12" applyFont="1" applyAlignment="1">
      <alignment horizontal="left" vertical="center" indent="1"/>
    </xf>
    <xf numFmtId="0" fontId="15" fillId="0" borderId="0" xfId="13" applyFont="1" applyAlignment="1">
      <alignment horizontal="left" vertical="center" indent="1"/>
    </xf>
    <xf numFmtId="0" fontId="16" fillId="0" borderId="0" xfId="0" applyFont="1"/>
    <xf numFmtId="0" fontId="17" fillId="0" borderId="0" xfId="0" applyFont="1" applyAlignment="1">
      <alignment horizontal="center"/>
    </xf>
    <xf numFmtId="0" fontId="7" fillId="0" borderId="0" xfId="12" applyFont="1" applyAlignment="1">
      <alignment horizontal="left" vertical="center" indent="1"/>
    </xf>
    <xf numFmtId="0" fontId="18" fillId="0" borderId="0" xfId="0" applyFont="1" applyAlignment="1">
      <alignment horizontal="left" indent="1"/>
    </xf>
    <xf numFmtId="0" fontId="15" fillId="0" borderId="0" xfId="13" applyFont="1" applyFill="1" applyAlignment="1">
      <alignment horizontal="left" vertical="center" indent="1"/>
    </xf>
    <xf numFmtId="0" fontId="0" fillId="0" borderId="0" xfId="14">
      <alignment horizontal="right" indent="1"/>
    </xf>
    <xf numFmtId="0" fontId="2" fillId="0" borderId="0" xfId="6" applyFont="1" applyAlignment="1" applyProtection="1">
      <alignment horizontal="left" vertical="top" indent="1"/>
    </xf>
    <xf numFmtId="0" fontId="0" fillId="0" borderId="0" xfId="0" applyFont="1" applyAlignment="1">
      <alignment horizontal="left" indent="1"/>
    </xf>
    <xf numFmtId="0" fontId="19" fillId="2" borderId="1" xfId="0" applyFont="1" applyFill="1" applyBorder="1" applyAlignment="1">
      <alignment horizontal="left" vertical="center" indent="1"/>
    </xf>
    <xf numFmtId="0" fontId="19" fillId="2" borderId="1" xfId="0" applyFont="1" applyFill="1" applyBorder="1" applyAlignment="1">
      <alignment vertical="center"/>
    </xf>
    <xf numFmtId="0" fontId="19" fillId="2" borderId="1" xfId="0" applyFont="1" applyFill="1" applyBorder="1" applyAlignment="1">
      <alignment horizontal="center" vertical="center"/>
    </xf>
    <xf numFmtId="0" fontId="0" fillId="3" borderId="2" xfId="0" applyFont="1" applyFill="1" applyBorder="1" applyAlignment="1">
      <alignment horizontal="left" indent="1"/>
    </xf>
    <xf numFmtId="0" fontId="0" fillId="3" borderId="2" xfId="0" applyFont="1" applyFill="1" applyBorder="1"/>
    <xf numFmtId="0" fontId="20" fillId="0" borderId="0" xfId="0" applyFont="1"/>
    <xf numFmtId="0" fontId="20" fillId="0" borderId="0" xfId="0" applyFont="1" applyAlignment="1">
      <alignment wrapText="1"/>
    </xf>
    <xf numFmtId="0" fontId="21" fillId="4" borderId="0" xfId="0" applyFont="1" applyFill="1" applyAlignment="1">
      <alignment horizontal="left" vertical="center" indent="1"/>
    </xf>
    <xf numFmtId="0" fontId="20" fillId="4" borderId="0" xfId="50" applyFont="1" applyFill="1" applyBorder="1" applyAlignment="1">
      <alignment vertical="center"/>
    </xf>
    <xf numFmtId="9" fontId="2" fillId="4" borderId="0" xfId="3" applyFont="1" applyFill="1" applyBorder="1" applyAlignment="1">
      <alignment horizontal="center" vertical="center"/>
    </xf>
    <xf numFmtId="177" fontId="20" fillId="4" borderId="0" xfId="0" applyNumberFormat="1" applyFont="1" applyFill="1" applyAlignment="1">
      <alignment horizontal="center" vertical="center"/>
    </xf>
    <xf numFmtId="177" fontId="2" fillId="4" borderId="0" xfId="0" applyNumberFormat="1" applyFont="1" applyFill="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20" fillId="5" borderId="4" xfId="52" applyFont="1" applyFill="1" applyBorder="1">
      <alignment horizontal="left" vertical="center" indent="2"/>
    </xf>
    <xf numFmtId="0" fontId="20" fillId="5" borderId="4" xfId="50" applyFont="1" applyFill="1" applyBorder="1" applyAlignment="1">
      <alignment vertical="center"/>
    </xf>
    <xf numFmtId="9" fontId="2" fillId="5" borderId="4" xfId="3" applyNumberFormat="1" applyFont="1" applyFill="1" applyBorder="1" applyAlignment="1">
      <alignment horizontal="center" vertical="center"/>
    </xf>
    <xf numFmtId="177" fontId="20" fillId="5" borderId="4" xfId="49" applyFont="1" applyFill="1" applyBorder="1">
      <alignment horizontal="center" vertical="center"/>
    </xf>
    <xf numFmtId="0" fontId="20" fillId="5" borderId="5" xfId="52" applyFont="1" applyFill="1" applyBorder="1">
      <alignment horizontal="left" vertical="center" indent="2"/>
    </xf>
    <xf numFmtId="0" fontId="20" fillId="5" borderId="5" xfId="50" applyFont="1" applyFill="1" applyBorder="1" applyAlignment="1">
      <alignment vertical="center"/>
    </xf>
    <xf numFmtId="9" fontId="2" fillId="5" borderId="5" xfId="3" applyNumberFormat="1" applyFont="1" applyFill="1" applyBorder="1" applyAlignment="1">
      <alignment horizontal="center" vertical="center"/>
    </xf>
    <xf numFmtId="177" fontId="20" fillId="5" borderId="5" xfId="49" applyFont="1" applyFill="1" applyBorder="1">
      <alignment horizontal="center" vertical="center"/>
    </xf>
    <xf numFmtId="0" fontId="21" fillId="6" borderId="0" xfId="0" applyFont="1" applyFill="1" applyAlignment="1">
      <alignment horizontal="left" vertical="center" indent="1"/>
    </xf>
    <xf numFmtId="0" fontId="20" fillId="6" borderId="0" xfId="50" applyFont="1" applyFill="1" applyBorder="1" applyAlignment="1">
      <alignment vertical="center"/>
    </xf>
    <xf numFmtId="9" fontId="2" fillId="6" borderId="0" xfId="3" applyFont="1" applyFill="1" applyBorder="1" applyAlignment="1">
      <alignment horizontal="center" vertical="center"/>
    </xf>
    <xf numFmtId="177" fontId="20" fillId="6" borderId="0" xfId="0" applyNumberFormat="1" applyFont="1" applyFill="1" applyAlignment="1">
      <alignment horizontal="center" vertical="center"/>
    </xf>
    <xf numFmtId="177" fontId="2" fillId="6" borderId="0" xfId="0" applyNumberFormat="1" applyFont="1" applyFill="1" applyAlignment="1">
      <alignment horizontal="center" vertical="center"/>
    </xf>
    <xf numFmtId="0" fontId="20" fillId="7" borderId="6" xfId="52" applyFont="1" applyFill="1" applyBorder="1">
      <alignment horizontal="left" vertical="center" indent="2"/>
    </xf>
    <xf numFmtId="0" fontId="20" fillId="7" borderId="6" xfId="50" applyFont="1" applyFill="1" applyBorder="1" applyAlignment="1">
      <alignment vertical="center"/>
    </xf>
    <xf numFmtId="9" fontId="2" fillId="7" borderId="6" xfId="3" applyNumberFormat="1" applyFont="1" applyFill="1" applyBorder="1" applyAlignment="1">
      <alignment horizontal="center" vertical="center"/>
    </xf>
    <xf numFmtId="177" fontId="20" fillId="7" borderId="6" xfId="49" applyFont="1" applyFill="1" applyBorder="1">
      <alignment horizontal="center" vertical="center"/>
    </xf>
    <xf numFmtId="0" fontId="21" fillId="8" borderId="0" xfId="0" applyFont="1" applyFill="1" applyAlignment="1">
      <alignment horizontal="left" vertical="center" indent="1"/>
    </xf>
    <xf numFmtId="0" fontId="20" fillId="8" borderId="0" xfId="50" applyFont="1" applyFill="1" applyBorder="1" applyAlignment="1">
      <alignment vertical="center"/>
    </xf>
    <xf numFmtId="9" fontId="2" fillId="8" borderId="0" xfId="3" applyFont="1" applyFill="1" applyBorder="1" applyAlignment="1">
      <alignment horizontal="center" vertical="center"/>
    </xf>
    <xf numFmtId="177" fontId="20" fillId="8" borderId="0" xfId="0" applyNumberFormat="1" applyFont="1" applyFill="1" applyAlignment="1">
      <alignment horizontal="center" vertical="center"/>
    </xf>
    <xf numFmtId="177" fontId="2" fillId="8" borderId="0" xfId="0" applyNumberFormat="1" applyFont="1" applyFill="1" applyAlignment="1">
      <alignment horizontal="center" vertical="center"/>
    </xf>
    <xf numFmtId="0" fontId="20" fillId="9" borderId="6" xfId="52" applyFont="1" applyFill="1" applyBorder="1">
      <alignment horizontal="left" vertical="center" indent="2"/>
    </xf>
    <xf numFmtId="0" fontId="20" fillId="9" borderId="6" xfId="50" applyFont="1" applyFill="1" applyBorder="1" applyAlignment="1">
      <alignment vertical="center"/>
    </xf>
    <xf numFmtId="9" fontId="2" fillId="9" borderId="6" xfId="3" applyNumberFormat="1" applyFont="1" applyFill="1" applyBorder="1" applyAlignment="1">
      <alignment horizontal="center" vertical="center"/>
    </xf>
    <xf numFmtId="177" fontId="20" fillId="9" borderId="6" xfId="49" applyFont="1" applyFill="1" applyBorder="1">
      <alignment horizontal="center" vertical="center"/>
    </xf>
    <xf numFmtId="0" fontId="21" fillId="10" borderId="0" xfId="0" applyFont="1" applyFill="1" applyAlignment="1">
      <alignment horizontal="left" vertical="center" indent="1"/>
    </xf>
    <xf numFmtId="0" fontId="20" fillId="10" borderId="0" xfId="50" applyFont="1" applyFill="1" applyBorder="1" applyAlignment="1">
      <alignment vertical="center"/>
    </xf>
    <xf numFmtId="9" fontId="2" fillId="10" borderId="0" xfId="3" applyFont="1" applyFill="1" applyBorder="1" applyAlignment="1">
      <alignment horizontal="center" vertical="center"/>
    </xf>
    <xf numFmtId="177" fontId="20" fillId="10" borderId="0" xfId="0" applyNumberFormat="1" applyFont="1" applyFill="1" applyAlignment="1">
      <alignment horizontal="center" vertical="center"/>
    </xf>
    <xf numFmtId="177" fontId="2" fillId="10" borderId="0" xfId="0" applyNumberFormat="1" applyFont="1" applyFill="1" applyAlignment="1">
      <alignment horizontal="center" vertical="center"/>
    </xf>
    <xf numFmtId="0" fontId="20" fillId="11" borderId="7" xfId="52" applyFont="1" applyFill="1" applyBorder="1">
      <alignment horizontal="left" vertical="center" indent="2"/>
    </xf>
    <xf numFmtId="0" fontId="20" fillId="11" borderId="7" xfId="50" applyFont="1" applyFill="1" applyBorder="1" applyAlignment="1">
      <alignment vertical="center"/>
    </xf>
    <xf numFmtId="9" fontId="2" fillId="11" borderId="7" xfId="3" applyNumberFormat="1" applyFont="1" applyFill="1" applyBorder="1" applyAlignment="1">
      <alignment horizontal="center" vertical="center"/>
    </xf>
    <xf numFmtId="177" fontId="20" fillId="11" borderId="7" xfId="49" applyFont="1" applyFill="1" applyBorder="1">
      <alignment horizontal="center" vertical="center"/>
    </xf>
    <xf numFmtId="0" fontId="21" fillId="12" borderId="0" xfId="0" applyFont="1" applyFill="1" applyAlignment="1">
      <alignment horizontal="left" vertical="center" indent="1"/>
    </xf>
    <xf numFmtId="0" fontId="20" fillId="12" borderId="0" xfId="50" applyFont="1" applyFill="1" applyBorder="1" applyAlignment="1">
      <alignment vertical="center"/>
    </xf>
    <xf numFmtId="9" fontId="2" fillId="12" borderId="0" xfId="3" applyFont="1" applyFill="1" applyBorder="1" applyAlignment="1">
      <alignment horizontal="center" vertical="center"/>
    </xf>
    <xf numFmtId="177" fontId="20" fillId="12" borderId="0" xfId="0" applyNumberFormat="1" applyFont="1" applyFill="1" applyAlignment="1">
      <alignment horizontal="center" vertical="center"/>
    </xf>
    <xf numFmtId="177" fontId="2" fillId="12" borderId="0" xfId="0" applyNumberFormat="1" applyFont="1" applyFill="1" applyAlignment="1">
      <alignment horizontal="center" vertical="center"/>
    </xf>
    <xf numFmtId="0" fontId="20" fillId="13" borderId="8" xfId="52" applyFont="1" applyFill="1" applyBorder="1">
      <alignment horizontal="left" vertical="center" indent="2"/>
    </xf>
    <xf numFmtId="0" fontId="20" fillId="13" borderId="8" xfId="50" applyFont="1" applyFill="1" applyBorder="1" applyAlignment="1">
      <alignment vertical="center"/>
    </xf>
    <xf numFmtId="9" fontId="2" fillId="13" borderId="8" xfId="3" applyNumberFormat="1" applyFont="1" applyFill="1" applyBorder="1" applyAlignment="1">
      <alignment horizontal="center" vertical="center"/>
    </xf>
    <xf numFmtId="177" fontId="20" fillId="13" borderId="8" xfId="49" applyFont="1" applyFill="1" applyBorder="1">
      <alignment horizontal="center" vertical="center"/>
    </xf>
    <xf numFmtId="9" fontId="2" fillId="13" borderId="8" xfId="3" applyFont="1" applyFill="1" applyBorder="1" applyAlignment="1">
      <alignment horizontal="center" vertical="center"/>
    </xf>
    <xf numFmtId="0" fontId="20" fillId="0" borderId="0" xfId="52" applyFont="1" applyBorder="1">
      <alignment horizontal="left" vertical="center" indent="2"/>
    </xf>
    <xf numFmtId="0" fontId="20" fillId="0" borderId="0" xfId="50" applyFont="1" applyBorder="1" applyAlignment="1">
      <alignment vertical="center"/>
    </xf>
    <xf numFmtId="9" fontId="2" fillId="0" borderId="0" xfId="3" applyFont="1" applyBorder="1" applyAlignment="1">
      <alignment horizontal="center" vertical="center"/>
    </xf>
    <xf numFmtId="177" fontId="20" fillId="0" borderId="0" xfId="49" applyFont="1" applyBorder="1">
      <alignment horizontal="center" vertical="center"/>
    </xf>
    <xf numFmtId="0" fontId="22" fillId="3" borderId="0" xfId="0" applyFont="1" applyFill="1" applyAlignment="1">
      <alignment horizontal="left" vertical="center" indent="1"/>
    </xf>
    <xf numFmtId="0" fontId="22" fillId="3" borderId="0" xfId="0" applyFont="1" applyFill="1" applyAlignment="1">
      <alignment vertical="center"/>
    </xf>
    <xf numFmtId="9" fontId="2" fillId="3" borderId="0" xfId="3" applyFont="1" applyFill="1" applyBorder="1" applyAlignment="1">
      <alignment horizontal="center" vertical="center"/>
    </xf>
    <xf numFmtId="177" fontId="23" fillId="3" borderId="0" xfId="0" applyNumberFormat="1" applyFont="1" applyFill="1" applyAlignment="1">
      <alignment horizontal="left" vertical="center"/>
    </xf>
    <xf numFmtId="177" fontId="2" fillId="3" borderId="0" xfId="0" applyNumberFormat="1" applyFont="1" applyFill="1" applyAlignment="1">
      <alignment horizontal="center" vertical="center"/>
    </xf>
    <xf numFmtId="0" fontId="5" fillId="3" borderId="3" xfId="0" applyFont="1" applyFill="1" applyBorder="1" applyAlignment="1">
      <alignment horizontal="center" vertical="center"/>
    </xf>
    <xf numFmtId="0" fontId="0" fillId="0" borderId="0" xfId="0" applyAlignment="1">
      <alignment horizontal="right" vertical="center"/>
    </xf>
    <xf numFmtId="0" fontId="24" fillId="0" borderId="0" xfId="0" applyFont="1"/>
    <xf numFmtId="0" fontId="10" fillId="0" borderId="0" xfId="0" applyFont="1" applyAlignment="1">
      <alignment horizontal="center"/>
    </xf>
    <xf numFmtId="0" fontId="25" fillId="0" borderId="0" xfId="6" applyFont="1" applyAlignment="1" applyProtection="1"/>
    <xf numFmtId="0" fontId="7" fillId="0" borderId="0" xfId="14" applyFont="1" applyAlignment="1">
      <alignment horizontal="left"/>
    </xf>
    <xf numFmtId="0" fontId="26" fillId="0" borderId="0" xfId="0" applyFont="1"/>
    <xf numFmtId="179" fontId="20" fillId="3" borderId="9" xfId="0" applyNumberFormat="1" applyFont="1" applyFill="1" applyBorder="1" applyAlignment="1">
      <alignment horizontal="center" vertical="center" wrapText="1"/>
    </xf>
    <xf numFmtId="179" fontId="20" fillId="3" borderId="10" xfId="0" applyNumberFormat="1" applyFont="1" applyFill="1" applyBorder="1" applyAlignment="1">
      <alignment horizontal="center" vertical="center" wrapText="1"/>
    </xf>
    <xf numFmtId="180" fontId="27" fillId="14" borderId="11" xfId="0" applyNumberFormat="1" applyFont="1" applyFill="1" applyBorder="1" applyAlignment="1">
      <alignment horizontal="center" vertical="center"/>
    </xf>
    <xf numFmtId="180" fontId="27" fillId="14" borderId="9" xfId="0" applyNumberFormat="1" applyFont="1" applyFill="1" applyBorder="1" applyAlignment="1">
      <alignment horizontal="center" vertical="center"/>
    </xf>
    <xf numFmtId="180" fontId="27" fillId="14" borderId="12" xfId="0" applyNumberFormat="1" applyFont="1" applyFill="1" applyBorder="1" applyAlignment="1">
      <alignment horizontal="center" vertical="center"/>
    </xf>
    <xf numFmtId="0" fontId="28" fillId="3" borderId="13" xfId="0" applyFont="1" applyFill="1" applyBorder="1" applyAlignment="1">
      <alignment horizontal="center" vertical="center" shrinkToFit="1"/>
    </xf>
    <xf numFmtId="0" fontId="28" fillId="3" borderId="14" xfId="0" applyFont="1" applyFill="1" applyBorder="1" applyAlignment="1">
      <alignment horizontal="center" vertical="center" shrinkToFit="1"/>
    </xf>
    <xf numFmtId="0" fontId="0" fillId="0" borderId="15"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3" borderId="0" xfId="0" applyFont="1" applyFill="1" applyAlignment="1">
      <alignment vertical="center"/>
    </xf>
    <xf numFmtId="178" fontId="29" fillId="0" borderId="0" xfId="51" applyNumberFormat="1" applyFont="1" applyBorder="1" applyAlignment="1">
      <alignment horizontal="left"/>
    </xf>
    <xf numFmtId="0" fontId="30" fillId="0" borderId="0" xfId="0" applyFont="1"/>
    <xf numFmtId="0" fontId="29" fillId="0" borderId="0" xfId="0" applyFont="1" applyAlignment="1">
      <alignment horizontal="left"/>
    </xf>
    <xf numFmtId="0" fontId="0" fillId="0" borderId="17" xfId="0" applyFont="1" applyBorder="1" applyAlignment="1">
      <alignment horizontal="right" vertical="center"/>
    </xf>
    <xf numFmtId="0" fontId="0" fillId="0" borderId="0" xfId="0" applyFont="1" applyBorder="1" applyAlignment="1">
      <alignment vertical="center"/>
    </xf>
    <xf numFmtId="0" fontId="0" fillId="15" borderId="17" xfId="0" applyFont="1" applyFill="1" applyBorder="1" applyAlignment="1">
      <alignment vertical="center"/>
    </xf>
    <xf numFmtId="0" fontId="0" fillId="0" borderId="20" xfId="0" applyFont="1" applyBorder="1" applyAlignment="1">
      <alignment vertical="center"/>
    </xf>
    <xf numFmtId="179" fontId="20" fillId="3" borderId="12" xfId="0" applyNumberFormat="1" applyFont="1" applyFill="1" applyBorder="1" applyAlignment="1">
      <alignment horizontal="center" vertical="center" wrapText="1"/>
    </xf>
    <xf numFmtId="0" fontId="28" fillId="3" borderId="21" xfId="0" applyFont="1" applyFill="1" applyBorder="1" applyAlignment="1">
      <alignment horizontal="center" vertical="center" shrinkToFit="1"/>
    </xf>
  </cellXfs>
  <cellStyles count="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Date" xfId="49"/>
    <cellStyle name="Name" xfId="50"/>
    <cellStyle name="Project Start" xfId="51"/>
    <cellStyle name="Task" xfId="52"/>
    <cellStyle name="zHiddenText" xfId="53"/>
  </cellStyles>
  <dxfs count="18">
    <dxf>
      <border>
        <left style="thin">
          <color theme="5"/>
        </left>
        <right style="thin">
          <color theme="5"/>
        </right>
      </border>
    </dxf>
    <dxf>
      <fill>
        <patternFill patternType="solid">
          <bgColor theme="4" tint="0.799981688894314"/>
        </patternFill>
      </fill>
      <border>
        <top style="thin">
          <color theme="0" tint="-0.0499893185216834"/>
        </top>
        <bottom style="thin">
          <color theme="0" tint="-0.0499893185216834"/>
        </bottom>
      </border>
    </dxf>
    <dxf>
      <fill>
        <patternFill patternType="solid">
          <bgColor theme="4" tint="0.399945066682943"/>
        </patternFill>
      </fill>
      <border>
        <left/>
        <right/>
        <top style="thin">
          <color theme="0" tint="-0.0499893185216834"/>
        </top>
        <bottom style="thin">
          <color theme="0" tint="-0.0499893185216834"/>
        </bottom>
      </border>
    </dxf>
    <dxf>
      <fill>
        <patternFill patternType="solid">
          <bgColor theme="5" tint="0.8"/>
        </patternFill>
      </fill>
      <border>
        <left/>
        <right/>
        <top style="thin">
          <color theme="0" tint="-0.0499893185216834"/>
        </top>
        <bottom style="thin">
          <color theme="0" tint="-0.0499893185216834"/>
        </bottom>
      </border>
    </dxf>
    <dxf>
      <fill>
        <patternFill patternType="solid">
          <bgColor theme="8" tint="0.6"/>
        </patternFill>
      </fill>
    </dxf>
    <dxf>
      <fill>
        <patternFill patternType="solid">
          <bgColor theme="6" tint="0.799981688894314"/>
        </patternFill>
      </fill>
      <border>
        <top style="thin">
          <color theme="0" tint="-0.0499893185216834"/>
        </top>
        <bottom style="thin">
          <color theme="0" tint="-0.0499893185216834"/>
        </bottom>
      </border>
    </dxf>
    <dxf>
      <fill>
        <patternFill patternType="solid">
          <bgColor theme="6" tint="0.399945066682943"/>
        </patternFill>
      </fill>
      <border>
        <left/>
        <right/>
        <top style="thin">
          <color theme="0" tint="-0.0499893185216834"/>
        </top>
        <bottom style="thin">
          <color theme="0" tint="-0.0499893185216834"/>
        </bottom>
      </border>
    </dxf>
    <dxf>
      <fill>
        <patternFill patternType="solid">
          <bgColor theme="9" tint="0.6"/>
        </patternFill>
      </fill>
      <border>
        <left/>
        <right/>
      </border>
    </dxf>
    <dxf>
      <fill>
        <patternFill patternType="solid">
          <bgColor theme="8"/>
        </patternFill>
      </fill>
      <border>
        <left/>
        <right/>
      </border>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F2B36A79-D075-4B17-8CB9-4EF69879CE02}">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42648A"/>
      <color rgb="00969696"/>
      <color rgb="00C0C0C0"/>
      <color rgb="00427FC2"/>
      <color rgb="0044678E"/>
      <color rgb="004A6F9C"/>
      <color rgb="003969AD"/>
      <color rgb="00000000"/>
      <color rgb="00D0892C"/>
      <color rgb="00B5330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www.vertex42.com/ExcelTemplates/simple-gantt-chart.html?utm_source=ms&amp;utm_medium=file&amp;utm_campaign=office&amp;utm_content=text" TargetMode="External"/><Relationship Id="rId3" Type="http://schemas.openxmlformats.org/officeDocument/2006/relationships/hyperlink" Target="https://www.vertex42.com/ExcelTemplates/simple-gantt-chart.html?utm_source=ms&amp;utm_medium=file&amp;utm_campaign=office&amp;utm_content=help" TargetMode="External"/><Relationship Id="rId2" Type="http://schemas.openxmlformats.org/officeDocument/2006/relationships/hyperlink" Target="https://www.vertex42.com/ExcelTemplates/excel-project-management.html?utm_source=ms&amp;utm_medium=file&amp;utm_campaign=office&amp;utm_content=text"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BL45"/>
  <sheetViews>
    <sheetView showGridLines="0" tabSelected="1" zoomScalePageLayoutView="70" showRuler="0" topLeftCell="A7" workbookViewId="0">
      <selection activeCell="AK35" sqref="AK35"/>
    </sheetView>
  </sheetViews>
  <sheetFormatPr defaultColWidth="8.66666666666667" defaultRowHeight="30" customHeight="1"/>
  <cols>
    <col min="1" max="1" width="2.66666666666667" style="17" customWidth="1"/>
    <col min="2" max="2" width="51.6666666666667" customWidth="1"/>
    <col min="3" max="3" width="16.6666666666667" customWidth="1"/>
    <col min="4" max="4" width="10.6666666666667" customWidth="1"/>
    <col min="5" max="5" width="10.6666666666667" style="18" customWidth="1"/>
    <col min="6" max="6" width="17.5" customWidth="1"/>
    <col min="7" max="7" width="12.3333333333333" customWidth="1"/>
    <col min="8" max="8" width="6.16666666666667" hidden="1" customWidth="1"/>
    <col min="9" max="65" width="2.66666666666667" customWidth="1"/>
  </cols>
  <sheetData>
    <row r="1" ht="90" customHeight="1" spans="1:26">
      <c r="A1" s="19"/>
      <c r="B1" s="20" t="s">
        <v>0</v>
      </c>
      <c r="C1" s="21"/>
      <c r="D1" s="22"/>
      <c r="E1" s="23"/>
      <c r="F1" s="24"/>
      <c r="H1" s="5"/>
      <c r="I1" s="108" t="s">
        <v>1</v>
      </c>
      <c r="J1" s="15"/>
      <c r="K1" s="15"/>
      <c r="L1" s="15"/>
      <c r="M1" s="15"/>
      <c r="N1" s="15"/>
      <c r="O1" s="15"/>
      <c r="P1" s="109"/>
      <c r="Q1" s="123">
        <v>45635</v>
      </c>
      <c r="R1" s="124"/>
      <c r="S1" s="124"/>
      <c r="T1" s="124"/>
      <c r="U1" s="124"/>
      <c r="V1" s="124"/>
      <c r="W1" s="124"/>
      <c r="X1" s="124"/>
      <c r="Y1" s="124"/>
      <c r="Z1" s="124"/>
    </row>
    <row r="2" customHeight="1" spans="2:26">
      <c r="B2" s="25" t="s">
        <v>2</v>
      </c>
      <c r="C2" s="26" t="s">
        <v>3</v>
      </c>
      <c r="D2" s="27"/>
      <c r="E2" s="28"/>
      <c r="F2" s="27"/>
      <c r="I2" s="108" t="s">
        <v>4</v>
      </c>
      <c r="J2" s="15"/>
      <c r="K2" s="15"/>
      <c r="L2" s="15"/>
      <c r="M2" s="15"/>
      <c r="N2" s="15"/>
      <c r="O2" s="15"/>
      <c r="P2" s="109"/>
      <c r="Q2" s="125">
        <v>8</v>
      </c>
      <c r="R2" s="124"/>
      <c r="S2" s="124"/>
      <c r="T2" s="124"/>
      <c r="U2" s="124"/>
      <c r="V2" s="124"/>
      <c r="W2" s="124"/>
      <c r="X2" s="124"/>
      <c r="Y2" s="124"/>
      <c r="Z2" s="124"/>
    </row>
    <row r="3" ht="24.75" spans="2:26">
      <c r="B3" s="29"/>
      <c r="C3" s="26" t="s">
        <v>5</v>
      </c>
      <c r="D3" s="27"/>
      <c r="E3" s="28"/>
      <c r="F3" s="27"/>
      <c r="I3" s="108"/>
      <c r="J3" s="15"/>
      <c r="K3" s="15"/>
      <c r="L3" s="15"/>
      <c r="M3" s="15"/>
      <c r="N3" s="15"/>
      <c r="O3" s="15"/>
      <c r="P3" s="109"/>
      <c r="Q3" s="125"/>
      <c r="R3" s="124"/>
      <c r="S3" s="124"/>
      <c r="T3" s="124"/>
      <c r="U3" s="124"/>
      <c r="V3" s="124"/>
      <c r="W3" s="124"/>
      <c r="X3" s="124"/>
      <c r="Y3" s="124"/>
      <c r="Z3" s="124"/>
    </row>
    <row r="4" ht="24.75" spans="2:26">
      <c r="B4" s="29"/>
      <c r="C4" s="26" t="s">
        <v>6</v>
      </c>
      <c r="D4" s="27"/>
      <c r="E4" s="28"/>
      <c r="F4" s="27"/>
      <c r="I4" s="108"/>
      <c r="J4" s="15"/>
      <c r="K4" s="15"/>
      <c r="L4" s="15"/>
      <c r="M4" s="15"/>
      <c r="N4" s="15"/>
      <c r="O4" s="15"/>
      <c r="P4" s="109"/>
      <c r="Q4" s="125"/>
      <c r="R4" s="124"/>
      <c r="S4" s="124"/>
      <c r="T4" s="124"/>
      <c r="U4" s="124"/>
      <c r="V4" s="124"/>
      <c r="W4" s="124"/>
      <c r="X4" s="124"/>
      <c r="Y4" s="124"/>
      <c r="Z4" s="124"/>
    </row>
    <row r="5" ht="24.75" spans="2:26">
      <c r="B5" s="29"/>
      <c r="C5" s="26" t="s">
        <v>7</v>
      </c>
      <c r="D5" s="27"/>
      <c r="E5" s="28"/>
      <c r="F5" s="27"/>
      <c r="I5" s="108"/>
      <c r="J5" s="15"/>
      <c r="K5" s="15"/>
      <c r="L5" s="15"/>
      <c r="M5" s="15"/>
      <c r="N5" s="15"/>
      <c r="O5" s="15"/>
      <c r="P5" s="109"/>
      <c r="Q5" s="125"/>
      <c r="R5" s="124"/>
      <c r="S5" s="124"/>
      <c r="T5" s="124"/>
      <c r="U5" s="124"/>
      <c r="V5" s="124"/>
      <c r="W5" s="124"/>
      <c r="X5" s="124"/>
      <c r="Y5" s="124"/>
      <c r="Z5" s="124"/>
    </row>
    <row r="6" s="15" customFormat="1" ht="20.25" spans="1:5">
      <c r="A6" s="17"/>
      <c r="B6" s="30"/>
      <c r="C6" s="31" t="s">
        <v>8</v>
      </c>
      <c r="D6" s="32"/>
      <c r="E6" s="28"/>
    </row>
    <row r="7" s="15" customFormat="1" customHeight="1" spans="1:64">
      <c r="A7" s="19"/>
      <c r="B7" s="33"/>
      <c r="E7" s="34"/>
      <c r="I7" s="110">
        <f>I8</f>
        <v>45684</v>
      </c>
      <c r="J7" s="111"/>
      <c r="K7" s="111"/>
      <c r="L7" s="111"/>
      <c r="M7" s="111"/>
      <c r="N7" s="111"/>
      <c r="O7" s="111"/>
      <c r="P7" s="111">
        <f>P8</f>
        <v>45691</v>
      </c>
      <c r="Q7" s="111"/>
      <c r="R7" s="111"/>
      <c r="S7" s="111"/>
      <c r="T7" s="111"/>
      <c r="U7" s="111"/>
      <c r="V7" s="111"/>
      <c r="W7" s="111">
        <f>W8</f>
        <v>45698</v>
      </c>
      <c r="X7" s="111"/>
      <c r="Y7" s="111"/>
      <c r="Z7" s="111"/>
      <c r="AA7" s="111"/>
      <c r="AB7" s="111"/>
      <c r="AC7" s="111"/>
      <c r="AD7" s="111">
        <f>AD8</f>
        <v>45705</v>
      </c>
      <c r="AE7" s="111"/>
      <c r="AF7" s="111"/>
      <c r="AG7" s="111"/>
      <c r="AH7" s="111"/>
      <c r="AI7" s="111"/>
      <c r="AJ7" s="111"/>
      <c r="AK7" s="111">
        <f>AK8</f>
        <v>45712</v>
      </c>
      <c r="AL7" s="111"/>
      <c r="AM7" s="111"/>
      <c r="AN7" s="111"/>
      <c r="AO7" s="111"/>
      <c r="AP7" s="111"/>
      <c r="AQ7" s="111"/>
      <c r="AR7" s="111">
        <f>AR8</f>
        <v>45719</v>
      </c>
      <c r="AS7" s="111"/>
      <c r="AT7" s="111"/>
      <c r="AU7" s="111"/>
      <c r="AV7" s="111"/>
      <c r="AW7" s="111"/>
      <c r="AX7" s="111"/>
      <c r="AY7" s="111">
        <f>AY8</f>
        <v>45726</v>
      </c>
      <c r="AZ7" s="111"/>
      <c r="BA7" s="111"/>
      <c r="BB7" s="111"/>
      <c r="BC7" s="111"/>
      <c r="BD7" s="111"/>
      <c r="BE7" s="111"/>
      <c r="BF7" s="111">
        <f>BF8</f>
        <v>45733</v>
      </c>
      <c r="BG7" s="111"/>
      <c r="BH7" s="111"/>
      <c r="BI7" s="111"/>
      <c r="BJ7" s="111"/>
      <c r="BK7" s="111"/>
      <c r="BL7" s="130"/>
    </row>
    <row r="8" s="15" customFormat="1" ht="15" customHeight="1" spans="1:64">
      <c r="A8" s="19"/>
      <c r="B8" s="35" t="s">
        <v>9</v>
      </c>
      <c r="C8" s="36" t="s">
        <v>10</v>
      </c>
      <c r="D8" s="37" t="s">
        <v>11</v>
      </c>
      <c r="E8" s="37" t="s">
        <v>12</v>
      </c>
      <c r="F8" s="37" t="s">
        <v>13</v>
      </c>
      <c r="I8" s="112">
        <f>Project_Start-WEEKDAY(Project_Start,1)+2+7*(Display_Week-1)</f>
        <v>45684</v>
      </c>
      <c r="J8" s="112">
        <f>I8+1</f>
        <v>45685</v>
      </c>
      <c r="K8" s="112">
        <f t="shared" ref="K8:AZ8" si="0">J8+1</f>
        <v>45686</v>
      </c>
      <c r="L8" s="112">
        <f t="shared" si="0"/>
        <v>45687</v>
      </c>
      <c r="M8" s="112">
        <f t="shared" si="0"/>
        <v>45688</v>
      </c>
      <c r="N8" s="112">
        <f t="shared" si="0"/>
        <v>45689</v>
      </c>
      <c r="O8" s="113">
        <f t="shared" si="0"/>
        <v>45690</v>
      </c>
      <c r="P8" s="114">
        <f t="shared" si="0"/>
        <v>45691</v>
      </c>
      <c r="Q8" s="112">
        <f t="shared" si="0"/>
        <v>45692</v>
      </c>
      <c r="R8" s="112">
        <f t="shared" si="0"/>
        <v>45693</v>
      </c>
      <c r="S8" s="112">
        <f t="shared" si="0"/>
        <v>45694</v>
      </c>
      <c r="T8" s="112">
        <f t="shared" si="0"/>
        <v>45695</v>
      </c>
      <c r="U8" s="112">
        <f t="shared" si="0"/>
        <v>45696</v>
      </c>
      <c r="V8" s="113">
        <f t="shared" si="0"/>
        <v>45697</v>
      </c>
      <c r="W8" s="114">
        <f t="shared" si="0"/>
        <v>45698</v>
      </c>
      <c r="X8" s="112">
        <f t="shared" si="0"/>
        <v>45699</v>
      </c>
      <c r="Y8" s="112">
        <f t="shared" si="0"/>
        <v>45700</v>
      </c>
      <c r="Z8" s="112">
        <f t="shared" si="0"/>
        <v>45701</v>
      </c>
      <c r="AA8" s="112">
        <f t="shared" si="0"/>
        <v>45702</v>
      </c>
      <c r="AB8" s="112">
        <f t="shared" si="0"/>
        <v>45703</v>
      </c>
      <c r="AC8" s="113">
        <f t="shared" si="0"/>
        <v>45704</v>
      </c>
      <c r="AD8" s="114">
        <f t="shared" si="0"/>
        <v>45705</v>
      </c>
      <c r="AE8" s="112">
        <f t="shared" si="0"/>
        <v>45706</v>
      </c>
      <c r="AF8" s="112">
        <f t="shared" si="0"/>
        <v>45707</v>
      </c>
      <c r="AG8" s="112">
        <f t="shared" si="0"/>
        <v>45708</v>
      </c>
      <c r="AH8" s="112">
        <f t="shared" si="0"/>
        <v>45709</v>
      </c>
      <c r="AI8" s="112">
        <f t="shared" si="0"/>
        <v>45710</v>
      </c>
      <c r="AJ8" s="113">
        <f t="shared" si="0"/>
        <v>45711</v>
      </c>
      <c r="AK8" s="114">
        <f t="shared" si="0"/>
        <v>45712</v>
      </c>
      <c r="AL8" s="112">
        <f t="shared" si="0"/>
        <v>45713</v>
      </c>
      <c r="AM8" s="112">
        <f t="shared" si="0"/>
        <v>45714</v>
      </c>
      <c r="AN8" s="112">
        <f t="shared" si="0"/>
        <v>45715</v>
      </c>
      <c r="AO8" s="112">
        <f t="shared" si="0"/>
        <v>45716</v>
      </c>
      <c r="AP8" s="112">
        <f t="shared" si="0"/>
        <v>45717</v>
      </c>
      <c r="AQ8" s="113">
        <f t="shared" si="0"/>
        <v>45718</v>
      </c>
      <c r="AR8" s="114">
        <f t="shared" si="0"/>
        <v>45719</v>
      </c>
      <c r="AS8" s="112">
        <f t="shared" si="0"/>
        <v>45720</v>
      </c>
      <c r="AT8" s="112">
        <f t="shared" si="0"/>
        <v>45721</v>
      </c>
      <c r="AU8" s="112">
        <f t="shared" si="0"/>
        <v>45722</v>
      </c>
      <c r="AV8" s="112">
        <f t="shared" si="0"/>
        <v>45723</v>
      </c>
      <c r="AW8" s="112">
        <f t="shared" si="0"/>
        <v>45724</v>
      </c>
      <c r="AX8" s="113">
        <f t="shared" si="0"/>
        <v>45725</v>
      </c>
      <c r="AY8" s="114">
        <f t="shared" si="0"/>
        <v>45726</v>
      </c>
      <c r="AZ8" s="112">
        <f t="shared" si="0"/>
        <v>45727</v>
      </c>
      <c r="BA8" s="112">
        <f t="shared" ref="BA8:BG8" si="1">AZ8+1</f>
        <v>45728</v>
      </c>
      <c r="BB8" s="112">
        <f t="shared" si="1"/>
        <v>45729</v>
      </c>
      <c r="BC8" s="112">
        <f t="shared" si="1"/>
        <v>45730</v>
      </c>
      <c r="BD8" s="112">
        <f t="shared" si="1"/>
        <v>45731</v>
      </c>
      <c r="BE8" s="113">
        <f t="shared" si="1"/>
        <v>45732</v>
      </c>
      <c r="BF8" s="114">
        <f t="shared" si="1"/>
        <v>45733</v>
      </c>
      <c r="BG8" s="112">
        <f t="shared" si="1"/>
        <v>45734</v>
      </c>
      <c r="BH8" s="112">
        <f t="shared" ref="BH8:BL8" si="2">BG8+1</f>
        <v>45735</v>
      </c>
      <c r="BI8" s="112">
        <f t="shared" si="2"/>
        <v>45736</v>
      </c>
      <c r="BJ8" s="112">
        <f t="shared" si="2"/>
        <v>45737</v>
      </c>
      <c r="BK8" s="112">
        <f t="shared" si="2"/>
        <v>45738</v>
      </c>
      <c r="BL8" s="112">
        <f t="shared" si="2"/>
        <v>45739</v>
      </c>
    </row>
    <row r="9" s="15" customFormat="1" ht="15" customHeight="1" spans="1:64">
      <c r="A9" s="19"/>
      <c r="B9" s="38"/>
      <c r="C9" s="39"/>
      <c r="D9" s="39"/>
      <c r="E9" s="39"/>
      <c r="F9" s="39"/>
      <c r="I9" s="115" t="str">
        <f t="shared" ref="I9:AN9" si="3">LEFT(TEXT(I8,"ddd"),1)</f>
        <v>M</v>
      </c>
      <c r="J9" s="116" t="str">
        <f t="shared" si="3"/>
        <v>T</v>
      </c>
      <c r="K9" s="116" t="str">
        <f t="shared" si="3"/>
        <v>W</v>
      </c>
      <c r="L9" s="116" t="str">
        <f t="shared" si="3"/>
        <v>T</v>
      </c>
      <c r="M9" s="116" t="str">
        <f t="shared" si="3"/>
        <v>F</v>
      </c>
      <c r="N9" s="116" t="str">
        <f t="shared" si="3"/>
        <v>S</v>
      </c>
      <c r="O9" s="116" t="str">
        <f t="shared" si="3"/>
        <v>S</v>
      </c>
      <c r="P9" s="116" t="str">
        <f t="shared" si="3"/>
        <v>M</v>
      </c>
      <c r="Q9" s="116" t="str">
        <f t="shared" si="3"/>
        <v>T</v>
      </c>
      <c r="R9" s="116" t="str">
        <f t="shared" si="3"/>
        <v>W</v>
      </c>
      <c r="S9" s="116" t="str">
        <f t="shared" si="3"/>
        <v>T</v>
      </c>
      <c r="T9" s="116" t="str">
        <f t="shared" si="3"/>
        <v>F</v>
      </c>
      <c r="U9" s="116" t="str">
        <f t="shared" si="3"/>
        <v>S</v>
      </c>
      <c r="V9" s="116" t="str">
        <f t="shared" si="3"/>
        <v>S</v>
      </c>
      <c r="W9" s="116" t="str">
        <f t="shared" si="3"/>
        <v>M</v>
      </c>
      <c r="X9" s="116" t="str">
        <f t="shared" si="3"/>
        <v>T</v>
      </c>
      <c r="Y9" s="116" t="str">
        <f t="shared" si="3"/>
        <v>W</v>
      </c>
      <c r="Z9" s="116" t="str">
        <f t="shared" si="3"/>
        <v>T</v>
      </c>
      <c r="AA9" s="116" t="str">
        <f t="shared" si="3"/>
        <v>F</v>
      </c>
      <c r="AB9" s="116" t="str">
        <f t="shared" si="3"/>
        <v>S</v>
      </c>
      <c r="AC9" s="116" t="str">
        <f t="shared" si="3"/>
        <v>S</v>
      </c>
      <c r="AD9" s="116" t="str">
        <f t="shared" si="3"/>
        <v>M</v>
      </c>
      <c r="AE9" s="116" t="str">
        <f t="shared" si="3"/>
        <v>T</v>
      </c>
      <c r="AF9" s="116" t="str">
        <f t="shared" si="3"/>
        <v>W</v>
      </c>
      <c r="AG9" s="116" t="str">
        <f t="shared" si="3"/>
        <v>T</v>
      </c>
      <c r="AH9" s="116" t="str">
        <f t="shared" si="3"/>
        <v>F</v>
      </c>
      <c r="AI9" s="116" t="str">
        <f t="shared" si="3"/>
        <v>S</v>
      </c>
      <c r="AJ9" s="116" t="str">
        <f t="shared" si="3"/>
        <v>S</v>
      </c>
      <c r="AK9" s="116" t="str">
        <f t="shared" si="3"/>
        <v>M</v>
      </c>
      <c r="AL9" s="116" t="str">
        <f t="shared" si="3"/>
        <v>T</v>
      </c>
      <c r="AM9" s="116" t="str">
        <f t="shared" si="3"/>
        <v>W</v>
      </c>
      <c r="AN9" s="116" t="str">
        <f t="shared" si="3"/>
        <v>T</v>
      </c>
      <c r="AO9" s="116" t="str">
        <f t="shared" ref="AO9:BL9" si="4">LEFT(TEXT(AO8,"ddd"),1)</f>
        <v>F</v>
      </c>
      <c r="AP9" s="116" t="str">
        <f t="shared" si="4"/>
        <v>S</v>
      </c>
      <c r="AQ9" s="116" t="str">
        <f t="shared" si="4"/>
        <v>S</v>
      </c>
      <c r="AR9" s="116" t="str">
        <f t="shared" si="4"/>
        <v>M</v>
      </c>
      <c r="AS9" s="116" t="str">
        <f t="shared" si="4"/>
        <v>T</v>
      </c>
      <c r="AT9" s="116" t="str">
        <f t="shared" si="4"/>
        <v>W</v>
      </c>
      <c r="AU9" s="116" t="str">
        <f t="shared" si="4"/>
        <v>T</v>
      </c>
      <c r="AV9" s="116" t="str">
        <f t="shared" si="4"/>
        <v>F</v>
      </c>
      <c r="AW9" s="116" t="str">
        <f t="shared" si="4"/>
        <v>S</v>
      </c>
      <c r="AX9" s="116" t="str">
        <f t="shared" si="4"/>
        <v>S</v>
      </c>
      <c r="AY9" s="116" t="str">
        <f t="shared" si="4"/>
        <v>M</v>
      </c>
      <c r="AZ9" s="116" t="str">
        <f t="shared" si="4"/>
        <v>T</v>
      </c>
      <c r="BA9" s="116" t="str">
        <f t="shared" si="4"/>
        <v>W</v>
      </c>
      <c r="BB9" s="116" t="str">
        <f t="shared" si="4"/>
        <v>T</v>
      </c>
      <c r="BC9" s="116" t="str">
        <f t="shared" si="4"/>
        <v>F</v>
      </c>
      <c r="BD9" s="116" t="str">
        <f t="shared" si="4"/>
        <v>S</v>
      </c>
      <c r="BE9" s="116" t="str">
        <f t="shared" si="4"/>
        <v>S</v>
      </c>
      <c r="BF9" s="116" t="str">
        <f t="shared" si="4"/>
        <v>M</v>
      </c>
      <c r="BG9" s="116" t="str">
        <f t="shared" si="4"/>
        <v>T</v>
      </c>
      <c r="BH9" s="116" t="str">
        <f t="shared" si="4"/>
        <v>W</v>
      </c>
      <c r="BI9" s="116" t="str">
        <f t="shared" si="4"/>
        <v>T</v>
      </c>
      <c r="BJ9" s="116" t="str">
        <f t="shared" si="4"/>
        <v>F</v>
      </c>
      <c r="BK9" s="116" t="str">
        <f t="shared" si="4"/>
        <v>S</v>
      </c>
      <c r="BL9" s="131" t="str">
        <f t="shared" si="4"/>
        <v>S</v>
      </c>
    </row>
    <row r="10" s="15" customFormat="1" hidden="1" customHeight="1" spans="1:64">
      <c r="A10" s="17" t="s">
        <v>14</v>
      </c>
      <c r="B10" s="40"/>
      <c r="C10" s="41"/>
      <c r="D10" s="40"/>
      <c r="E10" s="40"/>
      <c r="F10" s="40"/>
      <c r="H10" s="15" t="str">
        <f>IF(OR(ISBLANK(task_start),ISBLANK(task_end)),"",task_end-task_start+1)</f>
        <v/>
      </c>
      <c r="I10" s="117"/>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row>
    <row r="11" s="16" customFormat="1" customHeight="1" spans="1:64">
      <c r="A11" s="19"/>
      <c r="B11" s="42" t="s">
        <v>15</v>
      </c>
      <c r="C11" s="43"/>
      <c r="D11" s="44"/>
      <c r="E11" s="45"/>
      <c r="F11" s="46"/>
      <c r="G11" s="47"/>
      <c r="H11" s="48" t="str">
        <f t="shared" ref="H11:H42" si="5">IF(OR(ISBLANK(task_start),ISBLANK(task_end)),"",task_end-task_start+1)</f>
        <v/>
      </c>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c r="AZ11" s="118"/>
      <c r="BA11" s="118"/>
      <c r="BB11" s="118"/>
      <c r="BC11" s="118"/>
      <c r="BD11" s="118"/>
      <c r="BE11" s="118"/>
      <c r="BF11" s="118"/>
      <c r="BG11" s="118"/>
      <c r="BH11" s="118"/>
      <c r="BI11" s="118"/>
      <c r="BJ11" s="118"/>
      <c r="BK11" s="118"/>
      <c r="BL11" s="118"/>
    </row>
    <row r="12" s="16" customFormat="1" customHeight="1" spans="1:64">
      <c r="A12" s="19"/>
      <c r="B12" s="49" t="s">
        <v>16</v>
      </c>
      <c r="C12" s="50" t="s">
        <v>17</v>
      </c>
      <c r="D12" s="51">
        <v>1</v>
      </c>
      <c r="E12" s="52">
        <f>Project_Start</f>
        <v>45635</v>
      </c>
      <c r="F12" s="52">
        <f>E12+9</f>
        <v>45644</v>
      </c>
      <c r="G12" s="47"/>
      <c r="H12" s="48">
        <f t="shared" si="5"/>
        <v>10</v>
      </c>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row>
    <row r="13" s="16" customFormat="1" customHeight="1" spans="1:64">
      <c r="A13" s="19"/>
      <c r="B13" s="53" t="s">
        <v>18</v>
      </c>
      <c r="C13" s="54" t="s">
        <v>19</v>
      </c>
      <c r="D13" s="55">
        <v>1</v>
      </c>
      <c r="E13" s="56">
        <f>F12</f>
        <v>45644</v>
      </c>
      <c r="F13" s="56">
        <f>E13+10</f>
        <v>45654</v>
      </c>
      <c r="G13" s="47"/>
      <c r="H13" s="48">
        <f t="shared" si="5"/>
        <v>11</v>
      </c>
      <c r="I13" s="119"/>
      <c r="J13" s="119"/>
      <c r="K13" s="119"/>
      <c r="L13" s="119"/>
      <c r="M13" s="119"/>
      <c r="N13" s="119"/>
      <c r="O13" s="119"/>
      <c r="P13" s="119"/>
      <c r="Q13" s="119"/>
      <c r="R13" s="119"/>
      <c r="S13" s="119"/>
      <c r="T13" s="119"/>
      <c r="U13" s="126"/>
      <c r="V13" s="126"/>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row>
    <row r="14" s="16" customFormat="1" customHeight="1" spans="1:64">
      <c r="A14" s="17"/>
      <c r="B14" s="53" t="s">
        <v>20</v>
      </c>
      <c r="C14" s="54" t="s">
        <v>21</v>
      </c>
      <c r="D14" s="55">
        <v>1</v>
      </c>
      <c r="E14" s="56">
        <f>F12</f>
        <v>45644</v>
      </c>
      <c r="F14" s="56">
        <f>E14+15</f>
        <v>45659</v>
      </c>
      <c r="G14" s="47"/>
      <c r="H14" s="48">
        <f t="shared" si="5"/>
        <v>16</v>
      </c>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9"/>
      <c r="BD14" s="119"/>
      <c r="BE14" s="119"/>
      <c r="BF14" s="119"/>
      <c r="BG14" s="119"/>
      <c r="BH14" s="119"/>
      <c r="BI14" s="119"/>
      <c r="BJ14" s="119"/>
      <c r="BK14" s="119"/>
      <c r="BL14" s="119"/>
    </row>
    <row r="15" s="16" customFormat="1" customHeight="1" spans="1:64">
      <c r="A15" s="17"/>
      <c r="B15" s="53" t="s">
        <v>22</v>
      </c>
      <c r="C15" s="54" t="s">
        <v>23</v>
      </c>
      <c r="D15" s="55">
        <v>1</v>
      </c>
      <c r="E15" s="56">
        <f>Project_Start</f>
        <v>45635</v>
      </c>
      <c r="F15" s="56">
        <f>E15+88</f>
        <v>45723</v>
      </c>
      <c r="G15" s="47"/>
      <c r="H15" s="48">
        <f t="shared" si="5"/>
        <v>89</v>
      </c>
      <c r="I15" s="119"/>
      <c r="J15" s="119"/>
      <c r="K15" s="119"/>
      <c r="L15" s="119"/>
      <c r="M15" s="119"/>
      <c r="N15" s="119"/>
      <c r="O15" s="119"/>
      <c r="P15" s="119"/>
      <c r="Q15" s="119"/>
      <c r="R15" s="119"/>
      <c r="S15" s="119"/>
      <c r="T15" s="119"/>
      <c r="U15" s="119"/>
      <c r="V15" s="119"/>
      <c r="W15" s="119"/>
      <c r="X15" s="119"/>
      <c r="Y15" s="126"/>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row>
    <row r="16" s="16" customFormat="1" customHeight="1" spans="1:64">
      <c r="A16" s="17"/>
      <c r="B16" s="53" t="s">
        <v>24</v>
      </c>
      <c r="C16" s="54" t="s">
        <v>25</v>
      </c>
      <c r="D16" s="55">
        <v>1</v>
      </c>
      <c r="E16" s="56">
        <f>F12</f>
        <v>45644</v>
      </c>
      <c r="F16" s="56">
        <f>E16+10</f>
        <v>45654</v>
      </c>
      <c r="G16" s="47"/>
      <c r="H16" s="48"/>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row>
    <row r="17" s="16" customFormat="1" customHeight="1" spans="1:27">
      <c r="A17" s="19"/>
      <c r="B17" s="57" t="s">
        <v>26</v>
      </c>
      <c r="C17" s="58"/>
      <c r="D17" s="59"/>
      <c r="E17" s="60"/>
      <c r="F17" s="61"/>
      <c r="G17" s="47"/>
      <c r="H17" s="48" t="str">
        <f t="shared" si="5"/>
        <v/>
      </c>
      <c r="AA17" s="127"/>
    </row>
    <row r="18" s="16" customFormat="1" customHeight="1" spans="1:64">
      <c r="A18" s="19"/>
      <c r="B18" s="62" t="s">
        <v>27</v>
      </c>
      <c r="C18" s="63" t="s">
        <v>23</v>
      </c>
      <c r="D18" s="64">
        <v>1</v>
      </c>
      <c r="E18" s="65">
        <f>Project_Start+15</f>
        <v>45650</v>
      </c>
      <c r="F18" s="65">
        <f>E18+4</f>
        <v>45654</v>
      </c>
      <c r="G18" s="47"/>
      <c r="H18" s="48">
        <f t="shared" si="5"/>
        <v>5</v>
      </c>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row>
    <row r="19" s="16" customFormat="1" customHeight="1" spans="1:64">
      <c r="A19" s="17"/>
      <c r="B19" s="62" t="s">
        <v>28</v>
      </c>
      <c r="C19" s="63" t="s">
        <v>21</v>
      </c>
      <c r="D19" s="64">
        <v>1</v>
      </c>
      <c r="E19" s="65">
        <f>E18+2</f>
        <v>45652</v>
      </c>
      <c r="F19" s="65">
        <f>E19+5</f>
        <v>45657</v>
      </c>
      <c r="G19" s="47"/>
      <c r="H19" s="48">
        <f t="shared" si="5"/>
        <v>6</v>
      </c>
      <c r="I19" s="119"/>
      <c r="J19" s="119"/>
      <c r="K19" s="119"/>
      <c r="L19" s="119"/>
      <c r="M19" s="119"/>
      <c r="N19" s="119"/>
      <c r="O19" s="119"/>
      <c r="P19" s="119"/>
      <c r="Q19" s="119"/>
      <c r="R19" s="119"/>
      <c r="S19" s="119"/>
      <c r="T19" s="119"/>
      <c r="U19" s="126"/>
      <c r="V19" s="126"/>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row>
    <row r="20" s="16" customFormat="1" customHeight="1" spans="1:64">
      <c r="A20" s="17"/>
      <c r="B20" s="62" t="s">
        <v>29</v>
      </c>
      <c r="C20" s="63" t="s">
        <v>19</v>
      </c>
      <c r="D20" s="64">
        <v>0.2</v>
      </c>
      <c r="E20" s="65">
        <f>F19</f>
        <v>45657</v>
      </c>
      <c r="F20" s="65">
        <f>E20+60</f>
        <v>45717</v>
      </c>
      <c r="G20" s="47"/>
      <c r="H20" s="48">
        <f t="shared" si="5"/>
        <v>61</v>
      </c>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19"/>
      <c r="BK20" s="119"/>
      <c r="BL20" s="119"/>
    </row>
    <row r="21" s="16" customFormat="1" customHeight="1" spans="1:64">
      <c r="A21" s="17"/>
      <c r="B21" s="62" t="s">
        <v>30</v>
      </c>
      <c r="C21" s="63" t="s">
        <v>31</v>
      </c>
      <c r="D21" s="64">
        <v>1</v>
      </c>
      <c r="E21" s="65">
        <f>E20</f>
        <v>45657</v>
      </c>
      <c r="F21" s="65">
        <f>E21+60</f>
        <v>45717</v>
      </c>
      <c r="G21" s="47"/>
      <c r="H21" s="48">
        <f t="shared" si="5"/>
        <v>61</v>
      </c>
      <c r="I21" s="119"/>
      <c r="J21" s="119"/>
      <c r="K21" s="119"/>
      <c r="L21" s="119"/>
      <c r="M21" s="119"/>
      <c r="N21" s="119"/>
      <c r="O21" s="119"/>
      <c r="P21" s="119"/>
      <c r="Q21" s="119"/>
      <c r="R21" s="119"/>
      <c r="S21" s="119"/>
      <c r="T21" s="119"/>
      <c r="U21" s="119"/>
      <c r="V21" s="119"/>
      <c r="W21" s="119"/>
      <c r="X21" s="119"/>
      <c r="Y21" s="126"/>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19"/>
      <c r="AY21" s="119"/>
      <c r="AZ21" s="119"/>
      <c r="BA21" s="119"/>
      <c r="BB21" s="119"/>
      <c r="BC21" s="119"/>
      <c r="BD21" s="119"/>
      <c r="BE21" s="119"/>
      <c r="BF21" s="119"/>
      <c r="BG21" s="119"/>
      <c r="BH21" s="119"/>
      <c r="BI21" s="119"/>
      <c r="BJ21" s="119"/>
      <c r="BK21" s="119"/>
      <c r="BL21" s="119"/>
    </row>
    <row r="22" s="16" customFormat="1" customHeight="1" spans="1:64">
      <c r="A22" s="17"/>
      <c r="B22" s="62" t="s">
        <v>32</v>
      </c>
      <c r="C22" s="63" t="s">
        <v>25</v>
      </c>
      <c r="D22" s="64">
        <v>1</v>
      </c>
      <c r="E22" s="65">
        <f>F20</f>
        <v>45717</v>
      </c>
      <c r="F22" s="65">
        <f>E22+5</f>
        <v>45722</v>
      </c>
      <c r="G22" s="47"/>
      <c r="H22" s="48">
        <f t="shared" si="5"/>
        <v>6</v>
      </c>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c r="AZ22" s="119"/>
      <c r="BA22" s="119"/>
      <c r="BB22" s="119"/>
      <c r="BC22" s="119"/>
      <c r="BD22" s="119"/>
      <c r="BE22" s="119"/>
      <c r="BF22" s="119"/>
      <c r="BG22" s="119"/>
      <c r="BH22" s="119"/>
      <c r="BI22" s="119"/>
      <c r="BJ22" s="119"/>
      <c r="BK22" s="119"/>
      <c r="BL22" s="119"/>
    </row>
    <row r="23" s="16" customFormat="1" customHeight="1" spans="1:27">
      <c r="A23" s="19"/>
      <c r="B23" s="66" t="s">
        <v>33</v>
      </c>
      <c r="C23" s="67"/>
      <c r="D23" s="68"/>
      <c r="E23" s="69"/>
      <c r="F23" s="70"/>
      <c r="G23" s="47"/>
      <c r="H23" s="48" t="str">
        <f t="shared" si="5"/>
        <v/>
      </c>
      <c r="AA23" s="127"/>
    </row>
    <row r="24" s="16" customFormat="1" customHeight="1" spans="1:64">
      <c r="A24" s="19"/>
      <c r="B24" s="71" t="s">
        <v>27</v>
      </c>
      <c r="C24" s="72" t="s">
        <v>23</v>
      </c>
      <c r="D24" s="73">
        <v>1</v>
      </c>
      <c r="E24" s="74">
        <f>E15+30</f>
        <v>45665</v>
      </c>
      <c r="F24" s="74">
        <f>E24+4</f>
        <v>45669</v>
      </c>
      <c r="G24" s="47"/>
      <c r="H24" s="48">
        <f t="shared" si="5"/>
        <v>5</v>
      </c>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19"/>
      <c r="BK24" s="119"/>
      <c r="BL24" s="119"/>
    </row>
    <row r="25" s="16" customFormat="1" customHeight="1" spans="1:64">
      <c r="A25" s="17"/>
      <c r="B25" s="71" t="s">
        <v>34</v>
      </c>
      <c r="C25" s="72" t="s">
        <v>21</v>
      </c>
      <c r="D25" s="73">
        <v>1</v>
      </c>
      <c r="E25" s="74">
        <f>E24+2</f>
        <v>45667</v>
      </c>
      <c r="F25" s="74">
        <f>E25+5</f>
        <v>45672</v>
      </c>
      <c r="G25" s="47"/>
      <c r="H25" s="48">
        <f t="shared" si="5"/>
        <v>6</v>
      </c>
      <c r="I25" s="119"/>
      <c r="J25" s="119"/>
      <c r="K25" s="119"/>
      <c r="L25" s="119"/>
      <c r="M25" s="119"/>
      <c r="N25" s="119"/>
      <c r="O25" s="119"/>
      <c r="P25" s="119"/>
      <c r="Q25" s="119"/>
      <c r="R25" s="119"/>
      <c r="S25" s="119"/>
      <c r="T25" s="119"/>
      <c r="U25" s="126"/>
      <c r="V25" s="126"/>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c r="AZ25" s="119"/>
      <c r="BA25" s="119"/>
      <c r="BB25" s="119"/>
      <c r="BC25" s="119"/>
      <c r="BD25" s="119"/>
      <c r="BE25" s="119"/>
      <c r="BF25" s="119"/>
      <c r="BG25" s="119"/>
      <c r="BH25" s="119"/>
      <c r="BI25" s="119"/>
      <c r="BJ25" s="119"/>
      <c r="BK25" s="119"/>
      <c r="BL25" s="119"/>
    </row>
    <row r="26" s="16" customFormat="1" customHeight="1" spans="1:64">
      <c r="A26" s="17"/>
      <c r="B26" s="71" t="s">
        <v>35</v>
      </c>
      <c r="C26" s="72" t="s">
        <v>36</v>
      </c>
      <c r="D26" s="73">
        <v>1</v>
      </c>
      <c r="E26" s="74">
        <f>F25</f>
        <v>45672</v>
      </c>
      <c r="F26" s="74">
        <f>E26+45</f>
        <v>45717</v>
      </c>
      <c r="G26" s="47"/>
      <c r="H26" s="48">
        <f t="shared" si="5"/>
        <v>46</v>
      </c>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19"/>
      <c r="BB26" s="119"/>
      <c r="BC26" s="119"/>
      <c r="BD26" s="119"/>
      <c r="BE26" s="119"/>
      <c r="BF26" s="119"/>
      <c r="BG26" s="119"/>
      <c r="BH26" s="119"/>
      <c r="BI26" s="119"/>
      <c r="BJ26" s="119"/>
      <c r="BK26" s="119"/>
      <c r="BL26" s="119"/>
    </row>
    <row r="27" s="16" customFormat="1" customHeight="1" spans="1:64">
      <c r="A27" s="17"/>
      <c r="B27" s="71" t="s">
        <v>37</v>
      </c>
      <c r="C27" s="72" t="s">
        <v>31</v>
      </c>
      <c r="D27" s="73">
        <v>1</v>
      </c>
      <c r="E27" s="74">
        <f>E26</f>
        <v>45672</v>
      </c>
      <c r="F27" s="74">
        <f>E27+50</f>
        <v>45722</v>
      </c>
      <c r="G27" s="47"/>
      <c r="H27" s="48">
        <f t="shared" si="5"/>
        <v>51</v>
      </c>
      <c r="I27" s="119"/>
      <c r="J27" s="119"/>
      <c r="K27" s="119"/>
      <c r="L27" s="119"/>
      <c r="M27" s="119"/>
      <c r="N27" s="119"/>
      <c r="O27" s="119"/>
      <c r="P27" s="119"/>
      <c r="Q27" s="119"/>
      <c r="R27" s="119"/>
      <c r="S27" s="119"/>
      <c r="T27" s="119"/>
      <c r="U27" s="119"/>
      <c r="V27" s="119"/>
      <c r="W27" s="119"/>
      <c r="X27" s="119"/>
      <c r="Y27" s="126"/>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c r="AZ27" s="119"/>
      <c r="BA27" s="119"/>
      <c r="BB27" s="119"/>
      <c r="BC27" s="119"/>
      <c r="BD27" s="119"/>
      <c r="BE27" s="119"/>
      <c r="BF27" s="119"/>
      <c r="BG27" s="119"/>
      <c r="BH27" s="119"/>
      <c r="BI27" s="119"/>
      <c r="BJ27" s="119"/>
      <c r="BK27" s="119"/>
      <c r="BL27" s="119"/>
    </row>
    <row r="28" s="16" customFormat="1" customHeight="1" spans="1:64">
      <c r="A28" s="17"/>
      <c r="B28" s="71" t="s">
        <v>32</v>
      </c>
      <c r="C28" s="72" t="s">
        <v>25</v>
      </c>
      <c r="D28" s="73">
        <v>1</v>
      </c>
      <c r="E28" s="74">
        <f>F27</f>
        <v>45722</v>
      </c>
      <c r="F28" s="74">
        <f>E28</f>
        <v>45722</v>
      </c>
      <c r="G28" s="47"/>
      <c r="H28" s="48">
        <f t="shared" si="5"/>
        <v>1</v>
      </c>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c r="AZ28" s="119"/>
      <c r="BA28" s="119"/>
      <c r="BB28" s="119"/>
      <c r="BC28" s="119"/>
      <c r="BD28" s="119"/>
      <c r="BE28" s="119"/>
      <c r="BF28" s="119"/>
      <c r="BG28" s="119"/>
      <c r="BH28" s="119"/>
      <c r="BI28" s="119"/>
      <c r="BJ28" s="119"/>
      <c r="BK28" s="119"/>
      <c r="BL28" s="119"/>
    </row>
    <row r="29" s="16" customFormat="1" customHeight="1" spans="1:64">
      <c r="A29" s="17"/>
      <c r="B29" s="75" t="s">
        <v>38</v>
      </c>
      <c r="C29" s="76"/>
      <c r="D29" s="77"/>
      <c r="E29" s="78"/>
      <c r="F29" s="79"/>
      <c r="G29" s="47"/>
      <c r="H29" s="48" t="str">
        <f t="shared" si="5"/>
        <v/>
      </c>
      <c r="I29" s="120"/>
      <c r="J29" s="120"/>
      <c r="K29" s="120"/>
      <c r="L29" s="120"/>
      <c r="M29" s="120"/>
      <c r="N29" s="120"/>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0"/>
      <c r="BF29" s="120"/>
      <c r="BG29" s="120"/>
      <c r="BH29" s="120"/>
      <c r="BI29" s="120"/>
      <c r="BJ29" s="120"/>
      <c r="BK29" s="120"/>
      <c r="BL29" s="120"/>
    </row>
    <row r="30" s="16" customFormat="1" customHeight="1" spans="1:64">
      <c r="A30" s="17"/>
      <c r="B30" s="80" t="s">
        <v>39</v>
      </c>
      <c r="C30" s="81" t="s">
        <v>25</v>
      </c>
      <c r="D30" s="82">
        <v>1</v>
      </c>
      <c r="E30" s="83">
        <f>E12+50</f>
        <v>45685</v>
      </c>
      <c r="F30" s="83">
        <f>E30+35</f>
        <v>45720</v>
      </c>
      <c r="G30" s="47"/>
      <c r="H30" s="48">
        <f t="shared" si="5"/>
        <v>36</v>
      </c>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c r="AZ30" s="119"/>
      <c r="BA30" s="119"/>
      <c r="BB30" s="119"/>
      <c r="BC30" s="119"/>
      <c r="BD30" s="119"/>
      <c r="BE30" s="119"/>
      <c r="BF30" s="119"/>
      <c r="BG30" s="119"/>
      <c r="BH30" s="119"/>
      <c r="BI30" s="119"/>
      <c r="BJ30" s="119"/>
      <c r="BK30" s="119"/>
      <c r="BL30" s="119"/>
    </row>
    <row r="31" s="16" customFormat="1" customHeight="1" spans="1:64">
      <c r="A31" s="17"/>
      <c r="B31" s="80" t="s">
        <v>40</v>
      </c>
      <c r="C31" s="81" t="s">
        <v>31</v>
      </c>
      <c r="D31" s="82">
        <v>1</v>
      </c>
      <c r="E31" s="83">
        <f>F19</f>
        <v>45657</v>
      </c>
      <c r="F31" s="83">
        <f>E31+60</f>
        <v>45717</v>
      </c>
      <c r="G31" s="47"/>
      <c r="H31" s="48">
        <f t="shared" si="5"/>
        <v>61</v>
      </c>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19"/>
      <c r="BB31" s="119"/>
      <c r="BC31" s="119"/>
      <c r="BD31" s="119"/>
      <c r="BE31" s="119"/>
      <c r="BF31" s="119"/>
      <c r="BG31" s="119"/>
      <c r="BH31" s="119"/>
      <c r="BI31" s="119"/>
      <c r="BJ31" s="119"/>
      <c r="BK31" s="119"/>
      <c r="BL31" s="119"/>
    </row>
    <row r="32" s="16" customFormat="1" customHeight="1" spans="1:64">
      <c r="A32" s="17"/>
      <c r="B32" s="80" t="s">
        <v>41</v>
      </c>
      <c r="C32" s="81" t="s">
        <v>42</v>
      </c>
      <c r="D32" s="82">
        <v>1</v>
      </c>
      <c r="E32" s="83">
        <f>F31</f>
        <v>45717</v>
      </c>
      <c r="F32" s="83">
        <f>E32+5</f>
        <v>45722</v>
      </c>
      <c r="G32" s="47"/>
      <c r="H32" s="48">
        <f t="shared" si="5"/>
        <v>6</v>
      </c>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19"/>
      <c r="BG32" s="119"/>
      <c r="BH32" s="119"/>
      <c r="BI32" s="119"/>
      <c r="BJ32" s="119"/>
      <c r="BK32" s="119"/>
      <c r="BL32" s="119"/>
    </row>
    <row r="33" s="16" customFormat="1" customHeight="1" spans="1:64">
      <c r="A33" s="17"/>
      <c r="B33" s="80" t="s">
        <v>43</v>
      </c>
      <c r="C33" s="81" t="s">
        <v>44</v>
      </c>
      <c r="D33" s="82">
        <v>0.3</v>
      </c>
      <c r="E33" s="83">
        <f>E32</f>
        <v>45717</v>
      </c>
      <c r="F33" s="83">
        <f>E33+5</f>
        <v>45722</v>
      </c>
      <c r="G33" s="47"/>
      <c r="H33" s="48">
        <f t="shared" si="5"/>
        <v>6</v>
      </c>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row>
    <row r="34" s="16" customFormat="1" customHeight="1" spans="1:64">
      <c r="A34" s="17"/>
      <c r="B34" s="80" t="s">
        <v>45</v>
      </c>
      <c r="C34" s="81" t="s">
        <v>17</v>
      </c>
      <c r="D34" s="82">
        <v>1</v>
      </c>
      <c r="E34" s="83">
        <f>E31</f>
        <v>45657</v>
      </c>
      <c r="F34" s="83">
        <f>E34+65</f>
        <v>45722</v>
      </c>
      <c r="G34" s="47"/>
      <c r="H34" s="48">
        <f t="shared" si="5"/>
        <v>66</v>
      </c>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row>
    <row r="35" s="16" customFormat="1" customHeight="1" spans="1:64">
      <c r="A35" s="17"/>
      <c r="B35" s="84" t="s">
        <v>46</v>
      </c>
      <c r="C35" s="85"/>
      <c r="D35" s="86"/>
      <c r="E35" s="87"/>
      <c r="F35" s="88"/>
      <c r="G35" s="47"/>
      <c r="H35" s="48" t="str">
        <f t="shared" si="5"/>
        <v/>
      </c>
      <c r="I35" s="121"/>
      <c r="J35" s="121"/>
      <c r="K35" s="121"/>
      <c r="L35" s="121"/>
      <c r="M35" s="121"/>
      <c r="N35" s="121"/>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21"/>
      <c r="BK35" s="121"/>
      <c r="BL35" s="121"/>
    </row>
    <row r="36" s="16" customFormat="1" customHeight="1" spans="1:64">
      <c r="A36" s="17"/>
      <c r="B36" s="89" t="s">
        <v>47</v>
      </c>
      <c r="C36" s="90" t="s">
        <v>17</v>
      </c>
      <c r="D36" s="91">
        <v>1</v>
      </c>
      <c r="E36" s="92">
        <f>E32</f>
        <v>45717</v>
      </c>
      <c r="F36" s="92">
        <f>E36+5</f>
        <v>45722</v>
      </c>
      <c r="G36" s="47"/>
      <c r="H36" s="48">
        <f t="shared" si="5"/>
        <v>6</v>
      </c>
      <c r="I36" s="119"/>
      <c r="J36" s="119"/>
      <c r="K36" s="119"/>
      <c r="L36" s="119"/>
      <c r="M36" s="119"/>
      <c r="N36" s="119"/>
      <c r="O36" s="119"/>
      <c r="P36" s="119"/>
      <c r="Q36" s="119"/>
      <c r="R36" s="119"/>
      <c r="S36" s="119"/>
      <c r="T36" s="119"/>
      <c r="U36" s="119"/>
      <c r="V36" s="119"/>
      <c r="W36" s="119"/>
      <c r="X36" s="119"/>
      <c r="Y36" s="119"/>
      <c r="Z36" s="128"/>
      <c r="AA36" s="128"/>
      <c r="AB36" s="128"/>
      <c r="AC36" s="128"/>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c r="AZ36" s="119"/>
      <c r="BA36" s="119"/>
      <c r="BB36" s="119"/>
      <c r="BC36" s="119"/>
      <c r="BD36" s="119"/>
      <c r="BE36" s="119"/>
      <c r="BF36" s="119"/>
      <c r="BG36" s="119"/>
      <c r="BH36" s="119"/>
      <c r="BI36" s="119"/>
      <c r="BJ36" s="119"/>
      <c r="BK36" s="119"/>
      <c r="BL36" s="119"/>
    </row>
    <row r="37" s="16" customFormat="1" customHeight="1" spans="1:64">
      <c r="A37" s="17"/>
      <c r="B37" s="89" t="s">
        <v>48</v>
      </c>
      <c r="C37" s="90" t="s">
        <v>23</v>
      </c>
      <c r="D37" s="91">
        <v>1</v>
      </c>
      <c r="E37" s="92">
        <f>E36</f>
        <v>45717</v>
      </c>
      <c r="F37" s="92">
        <f>E37+4</f>
        <v>45721</v>
      </c>
      <c r="G37" s="47"/>
      <c r="H37" s="48">
        <f t="shared" si="5"/>
        <v>5</v>
      </c>
      <c r="I37" s="119"/>
      <c r="J37" s="119"/>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c r="AZ37" s="119"/>
      <c r="BA37" s="119"/>
      <c r="BB37" s="119"/>
      <c r="BC37" s="119"/>
      <c r="BD37" s="119"/>
      <c r="BE37" s="119"/>
      <c r="BF37" s="119"/>
      <c r="BG37" s="119"/>
      <c r="BH37" s="119"/>
      <c r="BI37" s="119"/>
      <c r="BJ37" s="119"/>
      <c r="BK37" s="119"/>
      <c r="BL37" s="119"/>
    </row>
    <row r="38" s="16" customFormat="1" customHeight="1" spans="1:64">
      <c r="A38" s="17"/>
      <c r="B38" s="89" t="s">
        <v>49</v>
      </c>
      <c r="C38" s="90" t="s">
        <v>50</v>
      </c>
      <c r="D38" s="91">
        <v>1</v>
      </c>
      <c r="E38" s="92">
        <f>F36-2</f>
        <v>45720</v>
      </c>
      <c r="F38" s="92">
        <f>E38+2</f>
        <v>45722</v>
      </c>
      <c r="G38" s="47"/>
      <c r="H38" s="48">
        <f t="shared" si="5"/>
        <v>3</v>
      </c>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c r="AZ38" s="119"/>
      <c r="BA38" s="119"/>
      <c r="BB38" s="119"/>
      <c r="BC38" s="119"/>
      <c r="BD38" s="119"/>
      <c r="BE38" s="119"/>
      <c r="BF38" s="119"/>
      <c r="BG38" s="119"/>
      <c r="BH38" s="119"/>
      <c r="BI38" s="119"/>
      <c r="BJ38" s="119"/>
      <c r="BK38" s="119"/>
      <c r="BL38" s="119"/>
    </row>
    <row r="39" s="16" customFormat="1" customHeight="1" spans="1:64">
      <c r="A39" s="17"/>
      <c r="B39" s="89"/>
      <c r="C39" s="90"/>
      <c r="D39" s="93"/>
      <c r="E39" s="92"/>
      <c r="F39" s="92"/>
      <c r="G39" s="47"/>
      <c r="H39" s="48"/>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19"/>
      <c r="BB39" s="119"/>
      <c r="BC39" s="119"/>
      <c r="BD39" s="119"/>
      <c r="BE39" s="119"/>
      <c r="BF39" s="119"/>
      <c r="BG39" s="119"/>
      <c r="BH39" s="119"/>
      <c r="BI39" s="119"/>
      <c r="BJ39" s="119"/>
      <c r="BK39" s="119"/>
      <c r="BL39" s="119"/>
    </row>
    <row r="40" s="16" customFormat="1" customHeight="1" spans="1:64">
      <c r="A40" s="17"/>
      <c r="B40" s="89"/>
      <c r="C40" s="90"/>
      <c r="D40" s="93"/>
      <c r="E40" s="92"/>
      <c r="F40" s="92"/>
      <c r="G40" s="47"/>
      <c r="H40" s="48"/>
      <c r="I40" s="119"/>
      <c r="J40" s="119"/>
      <c r="K40" s="119"/>
      <c r="L40" s="119"/>
      <c r="M40" s="119"/>
      <c r="N40" s="119"/>
      <c r="O40" s="119"/>
      <c r="P40" s="119"/>
      <c r="Q40" s="119"/>
      <c r="R40" s="119"/>
      <c r="S40" s="119"/>
      <c r="T40" s="119"/>
      <c r="U40" s="119"/>
      <c r="V40" s="119"/>
      <c r="W40" s="119"/>
      <c r="X40" s="119"/>
      <c r="Y40" s="119"/>
      <c r="Z40" s="119"/>
      <c r="AA40" s="12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19"/>
      <c r="BB40" s="119"/>
      <c r="BC40" s="119"/>
      <c r="BD40" s="119"/>
      <c r="BE40" s="119"/>
      <c r="BF40" s="119"/>
      <c r="BG40" s="119"/>
      <c r="BH40" s="119"/>
      <c r="BI40" s="119"/>
      <c r="BJ40" s="119"/>
      <c r="BK40" s="119"/>
      <c r="BL40" s="119"/>
    </row>
    <row r="41" s="16" customFormat="1" customHeight="1" spans="1:64">
      <c r="A41" s="17"/>
      <c r="B41" s="94"/>
      <c r="C41" s="95"/>
      <c r="D41" s="96"/>
      <c r="E41" s="97"/>
      <c r="F41" s="97"/>
      <c r="G41" s="47"/>
      <c r="H41" s="48" t="str">
        <f t="shared" si="5"/>
        <v/>
      </c>
      <c r="I41" s="118"/>
      <c r="J41" s="118"/>
      <c r="K41" s="118"/>
      <c r="L41" s="118"/>
      <c r="M41" s="118"/>
      <c r="N41" s="118"/>
      <c r="O41" s="118"/>
      <c r="P41" s="118"/>
      <c r="Q41" s="118"/>
      <c r="R41" s="118"/>
      <c r="S41" s="118"/>
      <c r="T41" s="118"/>
      <c r="U41" s="118"/>
      <c r="V41" s="118"/>
      <c r="W41" s="118"/>
      <c r="X41" s="118"/>
      <c r="Y41" s="118"/>
      <c r="Z41" s="118"/>
      <c r="AA41" s="127"/>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c r="AZ41" s="118"/>
      <c r="BA41" s="118"/>
      <c r="BB41" s="118"/>
      <c r="BC41" s="118"/>
      <c r="BD41" s="118"/>
      <c r="BE41" s="118"/>
      <c r="BF41" s="118"/>
      <c r="BG41" s="118"/>
      <c r="BH41" s="118"/>
      <c r="BI41" s="118"/>
      <c r="BJ41" s="118"/>
      <c r="BK41" s="118"/>
      <c r="BL41" s="118"/>
    </row>
    <row r="42" s="16" customFormat="1" customHeight="1" spans="1:64">
      <c r="A42" s="19"/>
      <c r="B42" s="98" t="s">
        <v>51</v>
      </c>
      <c r="C42" s="99"/>
      <c r="D42" s="100"/>
      <c r="E42" s="101"/>
      <c r="F42" s="102"/>
      <c r="G42" s="47"/>
      <c r="H42" s="103" t="str">
        <f t="shared" si="5"/>
        <v/>
      </c>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row>
    <row r="43" customHeight="1" spans="7:7">
      <c r="G43" s="104"/>
    </row>
    <row r="44" customHeight="1" spans="3:6">
      <c r="C44" s="105"/>
      <c r="F44" s="106"/>
    </row>
    <row r="45" customHeight="1" spans="3:3">
      <c r="C45" s="107"/>
    </row>
  </sheetData>
  <mergeCells count="18">
    <mergeCell ref="I1:O1"/>
    <mergeCell ref="Q1:Z1"/>
    <mergeCell ref="I2:O2"/>
    <mergeCell ref="Q2:Z2"/>
    <mergeCell ref="I7:O7"/>
    <mergeCell ref="P7:V7"/>
    <mergeCell ref="W7:AC7"/>
    <mergeCell ref="AD7:AJ7"/>
    <mergeCell ref="AK7:AQ7"/>
    <mergeCell ref="AR7:AX7"/>
    <mergeCell ref="AY7:BE7"/>
    <mergeCell ref="BF7:BL7"/>
    <mergeCell ref="A8:A9"/>
    <mergeCell ref="B8:B9"/>
    <mergeCell ref="C8:C9"/>
    <mergeCell ref="D8:D9"/>
    <mergeCell ref="E8:E9"/>
    <mergeCell ref="F8:F9"/>
  </mergeCells>
  <conditionalFormatting sqref="Q3">
    <cfRule type="dataBar" priority="2">
      <dataBar>
        <cfvo type="min"/>
        <cfvo type="max"/>
        <color rgb="FFFFB628"/>
      </dataBar>
      <extLst>
        <ext xmlns:x14="http://schemas.microsoft.com/office/spreadsheetml/2009/9/main" uri="{B025F937-C7B1-47D3-B67F-A62EFF666E3E}">
          <x14:id>{6cd11005-e03b-45ac-96ee-5b203f2365f7}</x14:id>
        </ext>
      </extLst>
    </cfRule>
  </conditionalFormatting>
  <conditionalFormatting sqref="AG20">
    <cfRule type="dataBar" priority="1">
      <dataBar>
        <cfvo type="min"/>
        <cfvo type="max"/>
        <color rgb="FFFFB628"/>
      </dataBar>
      <extLst>
        <ext xmlns:x14="http://schemas.microsoft.com/office/spreadsheetml/2009/9/main" uri="{B025F937-C7B1-47D3-B67F-A62EFF666E3E}">
          <x14:id>{dd1fa839-9881-47ff-b791-3809775aa8f4}</x14:id>
        </ext>
      </extLst>
    </cfRule>
  </conditionalFormatting>
  <conditionalFormatting sqref="D10:D42">
    <cfRule type="dataBar" priority="25">
      <dataBar>
        <cfvo type="num" val="0"/>
        <cfvo type="num" val="1"/>
        <color theme="0"/>
      </dataBar>
      <extLst>
        <ext xmlns:x14="http://schemas.microsoft.com/office/spreadsheetml/2009/9/main" uri="{B025F937-C7B1-47D3-B67F-A62EFF666E3E}">
          <x14:id>{8c0f4924-c035-4689-92da-b59eb6f948da}</x14:id>
        </ext>
      </extLst>
    </cfRule>
  </conditionalFormatting>
  <conditionalFormatting sqref="I7:BL40">
    <cfRule type="expression" dxfId="0" priority="3">
      <formula>AND(TODAY()&gt;=I$8,TODAY()&lt;J$8)</formula>
    </cfRule>
  </conditionalFormatting>
  <conditionalFormatting sqref="I12:BL16">
    <cfRule type="expression" dxfId="1" priority="8">
      <formula>AND(task_start&lt;=I$8,ROUNDDOWN((task_end-task_start+1)*task_progress,0)+task_start-1&gt;=I$8)</formula>
    </cfRule>
    <cfRule type="expression" dxfId="2" priority="9" stopIfTrue="1">
      <formula>AND(task_end&gt;=I$8,task_start&lt;J$8)</formula>
    </cfRule>
  </conditionalFormatting>
  <conditionalFormatting sqref="I18:BL22">
    <cfRule type="expression" dxfId="3" priority="7" stopIfTrue="1">
      <formula>AND(task_end&gt;=I$8,task_start&lt;J$8)</formula>
    </cfRule>
  </conditionalFormatting>
  <conditionalFormatting sqref="I24:BL28">
    <cfRule type="expression" dxfId="4" priority="6">
      <formula>AND(task_start&lt;=I$8,ROUNDDOWN((task_end-task_start+1)*task_progress,0)+task_start-1&gt;=I$8)</formula>
    </cfRule>
  </conditionalFormatting>
  <conditionalFormatting sqref="I30:BL34">
    <cfRule type="expression" dxfId="5" priority="4">
      <formula>AND(task_start&lt;=I$8,ROUNDDOWN((task_end-task_start+1)*task_progress,0)+task_start-1&gt;=I$8)</formula>
    </cfRule>
    <cfRule type="expression" dxfId="6" priority="5" stopIfTrue="1">
      <formula>AND(task_end&gt;=I$8,task_start&lt;J$8)</formula>
    </cfRule>
  </conditionalFormatting>
  <conditionalFormatting sqref="I36:BL40">
    <cfRule type="expression" dxfId="7" priority="38">
      <formula>AND(task_start&lt;=I$8,ROUNDDOWN((task_end-task_start+1)*task_progress,0)+task_start-1&gt;=I$8)</formula>
    </cfRule>
    <cfRule type="expression" dxfId="8" priority="39" stopIfTrue="1">
      <formula>AND(task_end&gt;=I$8,task_start&lt;J$8)</formula>
    </cfRule>
  </conditionalFormatting>
  <dataValidations count="13">
    <dataValidation allowBlank="1" showInputMessage="1" showErrorMessage="1" prompt="Create a Project Schedule in this worksheet.&#10;Enter title of this project in cell B1. &#10;Information on how to use this worksheet, including instructions for screen readers and the author of this workbook, is in the About worksheet.&#10;" sqref="A1"/>
    <dataValidation allowBlank="1" showInputMessage="1" showErrorMessage="1" prompt="Enter the name of the Project Lead in cell C3. Enter the Project Start date in cell Q1. Project Start: label is in cell I1." sqref="A6"/>
    <dataValidation allowBlank="1" showInputMessage="1" showErrorMessage="1" prompt="The Display week in cell Q2 is the starting week to display in the project schedule in cell I4. The project start date is Week 1. To change the display week, enter a new week number in cell Q2.&#10;&#10;Start date for each week is auto calculated starting in I4." sqref="A7"/>
    <dataValidation allowBlank="1" showInputMessage="1" showErrorMessage="1" prompt="Cell B8 contains the Phase 1 sample title. Enter a new title in cell B8.&#10;To delete the phase and work only from tasks, simply delete this row." sqref="A11"/>
    <dataValidation allowBlank="1" showInputMessage="1" showErrorMessage="1" prompt="B9 contains the task name.  C9 is the assignee.  D9 is a progress bar that shades based on the number entered into the cell.  &#10;&#10;E9 contains the start date and F9 contains the end date.&#10;&#10;The Gantt chart will fill in starting in cell I9 based on task dates." sqref="A12"/>
    <dataValidation allowBlank="1" showInputMessage="1" showErrorMessage="1" prompt="Rows 10 through 13 repeat the pattern from row 9. &#10;&#10;Repeat the instructions from cell A9 for all task rows in this worksheet. &#10;&#10;Continue entering tasks in cells A10 through A13 or go to cell A14 to learn more." sqref="A13"/>
    <dataValidation allowBlank="1" showInputMessage="1" showErrorMessage="1" prompt="Cell B14 contains the Phase 2 sample title. Enter a new title in cell B14.&#10;To delete the phase and work only from tasks, simply delete this row. To remove the phase, simply delete the row. Add tasks to previous phase by entering a new row above this one.&#10;" sqref="A17 A23"/>
    <dataValidation allowBlank="1" showInputMessage="1" showErrorMessage="1" prompt="Phase 3's sample block starts in cell B20." sqref="A29"/>
    <dataValidation allowBlank="1" showInputMessage="1" showErrorMessage="1" prompt="Phase 4's sample block starts in cell B26." sqref="A35"/>
    <dataValidation allowBlank="1" showInputMessage="1" showErrorMessage="1" prompt="This row marks the end of the Project Schedule. DO NOT enter anything in this row. &#10;Insert new rows ABOVE this one to continue building out your Project Schedule." sqref="A42"/>
    <dataValidation allowBlank="1" showInputMessage="1" showErrorMessage="1" prompt="Enter Company name in cel B2." sqref="A2:A5"/>
    <dataValidation allowBlank="1" showInputMessage="1" showErrorMessage="1" prompt="Cells I5 through BL5 contain the day number for the week represented in the cell block above each date and are auto calculated.&#10;&#10;Today's date is outlined from today's date in row 5 through the entire date column to the end of the project schedule." sqref="A8:A9"/>
    <dataValidation type="whole" operator="greaterThanOrEqual" allowBlank="1" showInputMessage="1" promptTitle="Display Week" prompt="Changing this number will scroll the Gantt Chart view." sqref="Q2:Q5">
      <formula1>1</formula1>
    </dataValidation>
  </dataValidations>
  <printOptions horizontalCentered="1"/>
  <pageMargins left="0.35" right="0.35" top="0.35" bottom="0.5" header="0.3" footer="0.3"/>
  <pageSetup paperSize="1" scale="57" fitToHeight="0" orientation="landscape"/>
  <headerFooter scaleWithDoc="0" differentFirst="1">
    <oddFooter>&amp;CPage &amp;P of &amp;N</oddFooter>
  </headerFooter>
  <ignoredErrors>
    <ignoredError sqref="F37 F32" formula="1"/>
  </ignoredErrors>
  <extLst>
    <ext xmlns:x14="http://schemas.microsoft.com/office/spreadsheetml/2009/9/main" uri="{78C0D931-6437-407d-A8EE-F0AAD7539E65}">
      <x14:conditionalFormattings>
        <x14:conditionalFormatting xmlns:xm="http://schemas.microsoft.com/office/excel/2006/main">
          <x14:cfRule type="dataBar" id="{6cd11005-e03b-45ac-96ee-5b203f2365f7}">
            <x14:dataBar minLength="0" maxLength="100" gradient="0">
              <x14:cfvo type="autoMin"/>
              <x14:cfvo type="autoMax"/>
              <x14:negativeFillColor rgb="FFFF0000"/>
              <x14:axisColor rgb="FF000000"/>
            </x14:dataBar>
          </x14:cfRule>
          <xm:sqref>Q3</xm:sqref>
        </x14:conditionalFormatting>
        <x14:conditionalFormatting xmlns:xm="http://schemas.microsoft.com/office/excel/2006/main">
          <x14:cfRule type="dataBar" id="{dd1fa839-9881-47ff-b791-3809775aa8f4}">
            <x14:dataBar minLength="0" maxLength="100" gradient="0">
              <x14:cfvo type="autoMin"/>
              <x14:cfvo type="autoMax"/>
              <x14:negativeFillColor rgb="FFFF0000"/>
              <x14:axisColor rgb="FF000000"/>
            </x14:dataBar>
          </x14:cfRule>
          <xm:sqref>AG20</xm:sqref>
        </x14:conditionalFormatting>
        <x14:conditionalFormatting xmlns:xm="http://schemas.microsoft.com/office/excel/2006/main">
          <x14:cfRule type="dataBar" id="{8c0f4924-c035-4689-92da-b59eb6f948da}">
            <x14:dataBar minLength="0" maxLength="100" gradient="0">
              <x14:cfvo type="num">
                <xm:f>0</xm:f>
              </x14:cfvo>
              <x14:cfvo type="num">
                <xm:f>1</xm:f>
              </x14:cfvo>
              <x14:negativeFillColor rgb="FFFF0000"/>
              <x14:axisColor rgb="FF000000"/>
            </x14:dataBar>
          </x14:cfRule>
          <xm:sqref>D10:D42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showGridLines="0" workbookViewId="0">
      <selection activeCell="A1" sqref="A1"/>
    </sheetView>
  </sheetViews>
  <sheetFormatPr defaultColWidth="9" defaultRowHeight="12.75" outlineLevelCol="1"/>
  <cols>
    <col min="1" max="1" width="87" style="4" customWidth="1"/>
    <col min="2" max="16384" width="9" style="5"/>
  </cols>
  <sheetData>
    <row r="1" ht="46.5" customHeight="1"/>
    <row r="2" s="1" customFormat="1" ht="15.75" spans="1:2">
      <c r="A2" s="6" t="s">
        <v>52</v>
      </c>
      <c r="B2" s="7"/>
    </row>
    <row r="3" s="2" customFormat="1" ht="27" customHeight="1" spans="1:2">
      <c r="A3" s="8"/>
      <c r="B3" s="9"/>
    </row>
    <row r="4" s="3" customFormat="1" ht="31.5" spans="1:1">
      <c r="A4" s="10" t="s">
        <v>53</v>
      </c>
    </row>
    <row r="5" ht="74.25" customHeight="1" spans="1:1">
      <c r="A5" s="11" t="s">
        <v>54</v>
      </c>
    </row>
    <row r="6" ht="26.25" customHeight="1" spans="1:1">
      <c r="A6" s="10" t="s">
        <v>55</v>
      </c>
    </row>
    <row r="7" s="4" customFormat="1" ht="205" customHeight="1" spans="1:1">
      <c r="A7" s="12" t="s">
        <v>56</v>
      </c>
    </row>
    <row r="8" s="3" customFormat="1" ht="31.5" spans="1:1">
      <c r="A8" s="10" t="s">
        <v>57</v>
      </c>
    </row>
    <row r="9" ht="42.75" spans="1:1">
      <c r="A9" s="11" t="s">
        <v>58</v>
      </c>
    </row>
    <row r="10" s="4" customFormat="1" ht="28" customHeight="1" spans="1:1">
      <c r="A10" s="13" t="s">
        <v>59</v>
      </c>
    </row>
    <row r="11" s="3" customFormat="1" ht="31.5" spans="1:1">
      <c r="A11" s="10" t="s">
        <v>60</v>
      </c>
    </row>
    <row r="12" ht="28.5" spans="1:1">
      <c r="A12" s="11" t="s">
        <v>61</v>
      </c>
    </row>
    <row r="13" s="4" customFormat="1" ht="28" customHeight="1" spans="1:1">
      <c r="A13" s="13" t="s">
        <v>62</v>
      </c>
    </row>
    <row r="14" s="3" customFormat="1" ht="31.5" spans="1:1">
      <c r="A14" s="10" t="s">
        <v>63</v>
      </c>
    </row>
    <row r="15" ht="75" customHeight="1" spans="1:1">
      <c r="A15" s="11" t="s">
        <v>64</v>
      </c>
    </row>
    <row r="16" ht="71.25" spans="1:1">
      <c r="A16" s="11" t="s">
        <v>65</v>
      </c>
    </row>
    <row r="17" spans="1:1">
      <c r="A17" s="14"/>
    </row>
    <row r="18" spans="1:1">
      <c r="A18" s="14"/>
    </row>
    <row r="19" spans="1:1">
      <c r="A19" s="14"/>
    </row>
    <row r="20" spans="1:1">
      <c r="A20" s="14"/>
    </row>
    <row r="21" spans="1:1">
      <c r="A21" s="14"/>
    </row>
    <row r="22" spans="1:1">
      <c r="A22" s="14"/>
    </row>
    <row r="23" spans="1:1">
      <c r="A23" s="14"/>
    </row>
    <row r="24" spans="1:1">
      <c r="A24" s="14"/>
    </row>
  </sheetData>
  <hyperlinks>
    <hyperlink ref="A13" r:id="rId2" display="Project Management Templates"/>
    <hyperlink ref="A10" r:id="rId3" display="How to Use the Simple Gantt Chart"/>
    <hyperlink ref="A2" r:id="rId4" display="SIMPLE GANTT CHART by Vertex42.com"/>
  </hyperlinks>
  <pageMargins left="0.5" right="0.5" top="0.5" bottom="0.5" header="0.3" footer="0.3"/>
  <pageSetup paperSize="1" orientation="portrait"/>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09426A3-87E9-4865-8A6C-3456B026AE03}">
  <ds:schemaRefs/>
</ds:datastoreItem>
</file>

<file path=customXml/itemProps2.xml><?xml version="1.0" encoding="utf-8"?>
<ds:datastoreItem xmlns:ds="http://schemas.openxmlformats.org/officeDocument/2006/customXml" ds:itemID="{A82239A0-E68C-493F-BEE6-C77FEA397FD6}">
  <ds:schemaRefs/>
</ds:datastoreItem>
</file>

<file path=customXml/itemProps3.xml><?xml version="1.0" encoding="utf-8"?>
<ds:datastoreItem xmlns:ds="http://schemas.openxmlformats.org/officeDocument/2006/customXml" ds:itemID="{97245281-08F3-4104-84BD-39F3D8CFB195}">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HeadingPairs>
    <vt:vector size="2" baseType="variant">
      <vt:variant>
        <vt:lpstr>工作表</vt:lpstr>
      </vt:variant>
      <vt:variant>
        <vt:i4>2</vt:i4>
      </vt:variant>
    </vt:vector>
  </HeadingPairs>
  <TitlesOfParts>
    <vt:vector size="2" baseType="lpstr">
      <vt:lpstr>Project schedule</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Vu</dc:creator>
  <cp:lastModifiedBy>rosek</cp:lastModifiedBy>
  <dcterms:created xsi:type="dcterms:W3CDTF">2022-03-11T22:41:00Z</dcterms:created>
  <dcterms:modified xsi:type="dcterms:W3CDTF">2025-03-06T05:33:33Z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y fmtid="{D5CDD505-2E9C-101B-9397-08002B2CF9AE}" pid="4" name="ICV">
    <vt:lpwstr>814D58CCDFF24F5A8711A9EC90FA8706_12</vt:lpwstr>
  </property>
  <property fmtid="{D5CDD505-2E9C-101B-9397-08002B2CF9AE}" pid="5" name="KSOProductBuildVer">
    <vt:lpwstr>2057-12.2.0.20341</vt:lpwstr>
  </property>
</Properties>
</file>