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2C79B11B-11C8-4672-BE59-DDD78E73E87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16" i="1"/>
  <c r="C17" i="1"/>
  <c r="C18" i="1"/>
  <c r="C19" i="1"/>
  <c r="C20" i="1"/>
  <c r="C16" i="1"/>
  <c r="G10" i="1"/>
  <c r="G4" i="1"/>
  <c r="G6" i="1"/>
  <c r="G8" i="1"/>
  <c r="G9" i="1"/>
  <c r="G5" i="1"/>
  <c r="G7" i="1"/>
  <c r="F10" i="1"/>
  <c r="F4" i="1"/>
  <c r="F6" i="1"/>
  <c r="F8" i="1"/>
  <c r="F9" i="1"/>
  <c r="F5" i="1"/>
  <c r="F7" i="1"/>
  <c r="G11" i="1" l="1"/>
</calcChain>
</file>

<file path=xl/sharedStrings.xml><?xml version="1.0" encoding="utf-8"?>
<sst xmlns="http://schemas.openxmlformats.org/spreadsheetml/2006/main" count="46" uniqueCount="42">
  <si>
    <t>STT</t>
  </si>
  <si>
    <t>Họ và tên</t>
  </si>
  <si>
    <t>Mã cán bộ</t>
  </si>
  <si>
    <t>Hệ số lương</t>
  </si>
  <si>
    <t>Phòng ban</t>
  </si>
  <si>
    <t>Chức vụ</t>
  </si>
  <si>
    <t>Lương</t>
  </si>
  <si>
    <t>Nguyễn Văn An</t>
  </si>
  <si>
    <t>Đinh Thị Mỹ Hạnh</t>
  </si>
  <si>
    <t>Hoàng Công Huấn</t>
  </si>
  <si>
    <t>Trịnh Nam Sơn</t>
  </si>
  <si>
    <t>Phạm Trọng An</t>
  </si>
  <si>
    <t>Nguyễn Văn Nam</t>
  </si>
  <si>
    <t>Nguyễn Thị Hạnh</t>
  </si>
  <si>
    <t>TP03</t>
  </si>
  <si>
    <t>CV02</t>
  </si>
  <si>
    <t>PGĐ02</t>
  </si>
  <si>
    <t>PTP01</t>
  </si>
  <si>
    <t>CV03</t>
  </si>
  <si>
    <t>GĐ01</t>
  </si>
  <si>
    <t>CV04</t>
  </si>
  <si>
    <t>Trung tâm CNTT</t>
  </si>
  <si>
    <t>Phòng HCQT</t>
  </si>
  <si>
    <t>Phòng Đào tạo</t>
  </si>
  <si>
    <t>Phòng Tổ chức</t>
  </si>
  <si>
    <t>Tổng cộng:</t>
  </si>
  <si>
    <t>BẢNG THỐNG KÊ</t>
  </si>
  <si>
    <t>Mã CV</t>
  </si>
  <si>
    <t>Số lượng</t>
  </si>
  <si>
    <t>Tổng lương</t>
  </si>
  <si>
    <t>GĐ</t>
  </si>
  <si>
    <t>Giám đốc</t>
  </si>
  <si>
    <t>TP</t>
  </si>
  <si>
    <t>Trưởng Phòng</t>
  </si>
  <si>
    <t>CV</t>
  </si>
  <si>
    <t>Chuyên viên</t>
  </si>
  <si>
    <t>PTP</t>
  </si>
  <si>
    <t>Phó trưởng phòng</t>
  </si>
  <si>
    <t>PGĐ</t>
  </si>
  <si>
    <t>Phó giám đốc</t>
  </si>
  <si>
    <t>Lương cơ bản:</t>
  </si>
  <si>
    <t>BẢNG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</si>
</sst>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\ [$đồng-42A]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B1" workbookViewId="0">
      <selection activeCell="B1" sqref="B1:G1"/>
    </sheetView>
  </sheetViews>
  <sheetFormatPr defaultRowHeight="16.5" x14ac:dyDescent="0.25"/>
  <cols>
    <col min="1" max="1" width="7.5703125" style="1" customWidth="1"/>
    <col min="2" max="2" width="27.7109375" style="1" customWidth="1"/>
    <col min="3" max="3" width="12.42578125" style="1" customWidth="1"/>
    <col min="4" max="4" width="15.28515625" style="1" customWidth="1"/>
    <col min="5" max="5" width="17.42578125" style="1" customWidth="1"/>
    <col min="6" max="6" width="18.7109375" style="1" customWidth="1"/>
    <col min="7" max="7" width="18.140625" style="12" customWidth="1"/>
    <col min="8" max="16384" width="9.140625" style="1"/>
  </cols>
  <sheetData>
    <row r="1" spans="1:7" x14ac:dyDescent="0.25">
      <c r="B1" s="2" t="s">
        <v>41</v>
      </c>
      <c r="C1" s="2"/>
      <c r="D1" s="2"/>
      <c r="E1" s="2"/>
      <c r="F1" s="2"/>
      <c r="G1" s="2"/>
    </row>
    <row r="2" spans="1:7" x14ac:dyDescent="0.25">
      <c r="A2" s="8" t="s">
        <v>40</v>
      </c>
      <c r="B2" s="7"/>
      <c r="C2" s="9">
        <v>1450000</v>
      </c>
    </row>
    <row r="3" spans="1:7" x14ac:dyDescent="0.25">
      <c r="A3" s="5" t="s">
        <v>0</v>
      </c>
      <c r="B3" s="5" t="s">
        <v>1</v>
      </c>
      <c r="C3" s="5" t="s">
        <v>2</v>
      </c>
      <c r="D3" s="6" t="s">
        <v>3</v>
      </c>
      <c r="E3" s="5" t="s">
        <v>4</v>
      </c>
      <c r="F3" s="5" t="s">
        <v>5</v>
      </c>
      <c r="G3" s="13" t="s">
        <v>6</v>
      </c>
    </row>
    <row r="4" spans="1:7" x14ac:dyDescent="0.25">
      <c r="A4" s="3">
        <v>3</v>
      </c>
      <c r="B4" s="3" t="s">
        <v>9</v>
      </c>
      <c r="C4" s="3" t="s">
        <v>15</v>
      </c>
      <c r="D4" s="3">
        <v>4.68</v>
      </c>
      <c r="E4" s="3" t="s">
        <v>23</v>
      </c>
      <c r="F4" s="3" t="str">
        <f>VLOOKUP(LEFT(C4,LEN(C4)-2),$A$15:$B$20,2,0)</f>
        <v>Chuyên viên</v>
      </c>
      <c r="G4" s="14">
        <f>D4*$C$2</f>
        <v>6786000</v>
      </c>
    </row>
    <row r="5" spans="1:7" x14ac:dyDescent="0.25">
      <c r="A5" s="3">
        <v>7</v>
      </c>
      <c r="B5" s="3" t="s">
        <v>13</v>
      </c>
      <c r="C5" s="3" t="s">
        <v>18</v>
      </c>
      <c r="D5" s="3">
        <v>4.6500000000000004</v>
      </c>
      <c r="E5" s="3" t="s">
        <v>22</v>
      </c>
      <c r="F5" s="3" t="str">
        <f>VLOOKUP(LEFT(C5,LEN(C5)-2),$A$15:$B$20,2,0)</f>
        <v>Chuyên viên</v>
      </c>
      <c r="G5" s="14">
        <f>D5*$C$2</f>
        <v>6742500.0000000009</v>
      </c>
    </row>
    <row r="6" spans="1:7" x14ac:dyDescent="0.25">
      <c r="A6" s="3">
        <v>4</v>
      </c>
      <c r="B6" s="3" t="s">
        <v>10</v>
      </c>
      <c r="C6" s="3" t="s">
        <v>20</v>
      </c>
      <c r="D6" s="3">
        <v>3.33</v>
      </c>
      <c r="E6" s="3" t="s">
        <v>24</v>
      </c>
      <c r="F6" s="3" t="str">
        <f>VLOOKUP(LEFT(C6,LEN(C6)-2),$A$15:$B$20,2,0)</f>
        <v>Chuyên viên</v>
      </c>
      <c r="G6" s="14">
        <f>D6*$C$2</f>
        <v>4828500</v>
      </c>
    </row>
    <row r="7" spans="1:7" x14ac:dyDescent="0.25">
      <c r="A7" s="3">
        <v>1</v>
      </c>
      <c r="B7" s="3" t="s">
        <v>7</v>
      </c>
      <c r="C7" s="3" t="s">
        <v>19</v>
      </c>
      <c r="D7" s="3">
        <v>4.04</v>
      </c>
      <c r="E7" s="3" t="s">
        <v>21</v>
      </c>
      <c r="F7" s="3" t="str">
        <f>VLOOKUP(LEFT(C7,LEN(C7)-2),$A$15:$B$20,2,0)</f>
        <v>Giám đốc</v>
      </c>
      <c r="G7" s="14">
        <f>D7*$C$2</f>
        <v>5858000</v>
      </c>
    </row>
    <row r="8" spans="1:7" x14ac:dyDescent="0.25">
      <c r="A8" s="3">
        <v>5</v>
      </c>
      <c r="B8" s="3" t="s">
        <v>12</v>
      </c>
      <c r="C8" s="3" t="s">
        <v>16</v>
      </c>
      <c r="D8" s="3">
        <v>2.67</v>
      </c>
      <c r="E8" s="3" t="s">
        <v>21</v>
      </c>
      <c r="F8" s="3" t="str">
        <f>VLOOKUP(LEFT(C8,LEN(C8)-2),$A$15:$B$20,2,0)</f>
        <v>Phó giám đốc</v>
      </c>
      <c r="G8" s="14">
        <f>D8*$C$2</f>
        <v>3871500</v>
      </c>
    </row>
    <row r="9" spans="1:7" x14ac:dyDescent="0.25">
      <c r="A9" s="3">
        <v>6</v>
      </c>
      <c r="B9" s="3" t="s">
        <v>11</v>
      </c>
      <c r="C9" s="3" t="s">
        <v>17</v>
      </c>
      <c r="D9" s="3">
        <v>3.99</v>
      </c>
      <c r="E9" s="3" t="s">
        <v>23</v>
      </c>
      <c r="F9" s="3" t="str">
        <f>VLOOKUP(LEFT(C9,LEN(C9)-2),$A$15:$B$20,2,0)</f>
        <v>Phó trưởng phòng</v>
      </c>
      <c r="G9" s="14">
        <f>D9*$C$2</f>
        <v>5785500</v>
      </c>
    </row>
    <row r="10" spans="1:7" x14ac:dyDescent="0.25">
      <c r="A10" s="3">
        <v>2</v>
      </c>
      <c r="B10" s="3" t="s">
        <v>8</v>
      </c>
      <c r="C10" s="3" t="s">
        <v>14</v>
      </c>
      <c r="D10" s="3">
        <v>5.08</v>
      </c>
      <c r="E10" s="3" t="s">
        <v>22</v>
      </c>
      <c r="F10" s="3" t="str">
        <f>VLOOKUP(LEFT(C10,LEN(C10)-2),$A$15:$B$20,2,0)</f>
        <v>Trưởng Phòng</v>
      </c>
      <c r="G10" s="14">
        <f>D10*$C$2</f>
        <v>7366000</v>
      </c>
    </row>
    <row r="11" spans="1:7" x14ac:dyDescent="0.25">
      <c r="A11" s="4" t="s">
        <v>25</v>
      </c>
      <c r="B11" s="4"/>
      <c r="C11" s="4"/>
      <c r="D11" s="4"/>
      <c r="E11" s="4"/>
      <c r="F11" s="4"/>
      <c r="G11" s="14">
        <f>SUM(G4:G10)</f>
        <v>41238000</v>
      </c>
    </row>
    <row r="13" spans="1:7" x14ac:dyDescent="0.25">
      <c r="A13" s="2" t="s">
        <v>26</v>
      </c>
      <c r="B13" s="2"/>
      <c r="C13" s="2"/>
      <c r="D13" s="2"/>
    </row>
    <row r="15" spans="1:7" ht="33" x14ac:dyDescent="0.25">
      <c r="A15" s="6" t="s">
        <v>27</v>
      </c>
      <c r="B15" s="6" t="s">
        <v>5</v>
      </c>
      <c r="C15" s="5" t="s">
        <v>28</v>
      </c>
      <c r="D15" s="11" t="s">
        <v>29</v>
      </c>
    </row>
    <row r="16" spans="1:7" x14ac:dyDescent="0.25">
      <c r="A16" s="3" t="s">
        <v>30</v>
      </c>
      <c r="B16" s="3" t="s">
        <v>31</v>
      </c>
      <c r="C16" s="3">
        <f>COUNTIF($F$4:$F$10,B16)</f>
        <v>1</v>
      </c>
      <c r="D16" s="10">
        <f>SUMIF($F$4:$F$10,B16,$G$4:$G$10)</f>
        <v>5858000</v>
      </c>
    </row>
    <row r="17" spans="1:4" x14ac:dyDescent="0.25">
      <c r="A17" s="3" t="s">
        <v>32</v>
      </c>
      <c r="B17" s="3" t="s">
        <v>33</v>
      </c>
      <c r="C17" s="3">
        <f t="shared" ref="C17:C20" si="0">COUNTIF($F$4:$F$10,B17)</f>
        <v>1</v>
      </c>
      <c r="D17" s="10">
        <f t="shared" ref="D17:D20" si="1">SUMIF($F$4:$F$10,B17,$G$4:$G$10)</f>
        <v>7366000</v>
      </c>
    </row>
    <row r="18" spans="1:4" x14ac:dyDescent="0.25">
      <c r="A18" s="3" t="s">
        <v>34</v>
      </c>
      <c r="B18" s="3" t="s">
        <v>35</v>
      </c>
      <c r="C18" s="3">
        <f t="shared" si="0"/>
        <v>3</v>
      </c>
      <c r="D18" s="10">
        <f t="shared" si="1"/>
        <v>18357000</v>
      </c>
    </row>
    <row r="19" spans="1:4" x14ac:dyDescent="0.25">
      <c r="A19" s="3" t="s">
        <v>36</v>
      </c>
      <c r="B19" s="3" t="s">
        <v>37</v>
      </c>
      <c r="C19" s="3">
        <f t="shared" si="0"/>
        <v>1</v>
      </c>
      <c r="D19" s="10">
        <f t="shared" si="1"/>
        <v>5785500</v>
      </c>
    </row>
    <row r="20" spans="1:4" x14ac:dyDescent="0.25">
      <c r="A20" s="3" t="s">
        <v>38</v>
      </c>
      <c r="B20" s="3" t="s">
        <v>39</v>
      </c>
      <c r="C20" s="3">
        <f t="shared" si="0"/>
        <v>1</v>
      </c>
      <c r="D20" s="10">
        <f t="shared" si="1"/>
        <v>3871500</v>
      </c>
    </row>
  </sheetData>
  <sortState ref="A4:G10">
    <sortCondition ref="F4:F10"/>
    <sortCondition descending="1" ref="D4:D10"/>
  </sortState>
  <mergeCells count="4">
    <mergeCell ref="A11:F11"/>
    <mergeCell ref="A13:D13"/>
    <mergeCell ref="A2:B2"/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2022-06-08T19:37:04Z</dcterms:modified>
</cp:coreProperties>
</file>