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2022-1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4">
    <font>
      <name val="Calibri"/>
      <family val="2"/>
      <color theme="1"/>
      <sz val="11"/>
      <scheme val="minor"/>
    </font>
    <font>
      <b val="1"/>
    </font>
    <font>
      <b val="1"/>
      <strike val="0"/>
      <sz val="15"/>
    </font>
    <font/>
  </fonts>
  <fills count="6">
    <fill>
      <patternFill/>
    </fill>
    <fill>
      <patternFill patternType="gray125"/>
    </fill>
    <fill>
      <patternFill patternType="solid">
        <fgColor rgb="00FF9900"/>
        <bgColor rgb="FF000000"/>
      </patternFill>
    </fill>
    <fill>
      <patternFill patternType="solid">
        <fgColor rgb="00FF9900"/>
      </patternFill>
    </fill>
    <fill>
      <patternFill patternType="solid">
        <fgColor rgb="00EE1111"/>
        <bgColor rgb="00EE1111"/>
      </patternFill>
    </fill>
    <fill>
      <patternFill patternType="solid">
        <fgColor rgb="0000CCFF"/>
        <bgColor rgb="0000CCFF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/>
  </borders>
  <cellStyleXfs count="5">
    <xf numFmtId="0" fontId="0" fillId="0" borderId="0"/>
    <xf numFmtId="0" fontId="2" fillId="2" borderId="2" applyAlignment="1" applyProtection="1">
      <alignment horizontal="general" vertical="bottom"/>
      <protection locked="0" hidden="0"/>
    </xf>
    <xf numFmtId="0" fontId="1" fillId="3" borderId="2" applyAlignment="1">
      <alignment horizontal="general" vertical="bottom"/>
    </xf>
    <xf numFmtId="0" fontId="3" fillId="4" borderId="3"/>
    <xf numFmtId="0" fontId="3" fillId="5" borderId="3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3" borderId="2" applyAlignment="1" pivotButton="0" quotePrefix="0" xfId="2">
      <alignment horizontal="general" vertical="bottom"/>
    </xf>
    <xf numFmtId="0" fontId="3" fillId="4" borderId="3" pivotButton="0" quotePrefix="0" xfId="3"/>
    <xf numFmtId="0" fontId="3" fillId="5" borderId="3" pivotButton="0" quotePrefix="0" xfId="4"/>
  </cellXfs>
  <cellStyles count="5">
    <cellStyle name="Normal" xfId="0" builtinId="0" hidden="0"/>
    <cellStyle name="template" xfId="1" hidden="0"/>
    <cellStyle name="header" xfId="2" hidden="0"/>
    <cellStyle name="redFill" xfId="3" hidden="0"/>
    <cellStyle name="blueFill" xfId="4" hidden="0"/>
  </cellStyles>
  <dxfs count="2">
    <dxf>
      <fill>
        <patternFill patternType="solid">
          <fgColor rgb="00EE1111"/>
          <bgColor rgb="00EE1111"/>
        </patternFill>
      </fill>
    </dxf>
    <dxf>
      <fill>
        <patternFill patternType="solid">
          <fgColor rgb="0000CCFF"/>
          <bgColor rgb="0000CC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4"/>
  <sheetViews>
    <sheetView workbookViewId="0">
      <selection activeCell="A1" sqref="A1"/>
    </sheetView>
  </sheetViews>
  <sheetFormatPr baseColWidth="8" defaultRowHeight="15" outlineLevelCol="0"/>
  <cols>
    <col width="11.07" customWidth="1" min="1" max="1"/>
    <col width="44.28" customWidth="1" min="2" max="2"/>
    <col width="17.22" customWidth="1" min="3" max="3"/>
    <col width="19.68" customWidth="1" min="4" max="4"/>
    <col width="15.99" customWidth="1" min="5" max="5"/>
    <col width="46.74" customWidth="1" min="6" max="6"/>
    <col width="24.6" customWidth="1" min="7" max="7"/>
    <col width="8.609999999999999" customWidth="1" min="8" max="8"/>
    <col width="4.92" customWidth="1" min="9" max="9"/>
    <col width="11.07" customWidth="1" min="10" max="10"/>
  </cols>
  <sheetData>
    <row r="1">
      <c r="B1" s="1" t="inlineStr">
        <is>
          <t>Account Type</t>
        </is>
      </c>
      <c r="C1" s="1" t="inlineStr">
        <is>
          <t>Account Number</t>
        </is>
      </c>
      <c r="D1" s="1" t="inlineStr">
        <is>
          <t>Transaction Date</t>
        </is>
      </c>
      <c r="E1" s="1" t="inlineStr">
        <is>
          <t>Cheque Number</t>
        </is>
      </c>
      <c r="F1" s="1" t="inlineStr">
        <is>
          <t>Description 1</t>
        </is>
      </c>
      <c r="G1" s="1" t="inlineStr">
        <is>
          <t>Description 2</t>
        </is>
      </c>
      <c r="H1" s="1" t="inlineStr">
        <is>
          <t>CAD$</t>
        </is>
      </c>
      <c r="I1" s="1" t="inlineStr">
        <is>
          <t>USD$</t>
        </is>
      </c>
      <c r="J1" s="1" t="inlineStr">
        <is>
          <t>Category</t>
        </is>
      </c>
    </row>
    <row r="2">
      <c r="A2" s="1" t="n">
        <v>66</v>
      </c>
      <c r="B2" t="inlineStr">
        <is>
          <t>Chequing</t>
        </is>
      </c>
      <c r="C2" t="inlineStr">
        <is>
          <t>*********8385</t>
        </is>
      </c>
      <c r="D2" s="2" t="n">
        <v>44896</v>
      </c>
      <c r="E2" t="inlineStr"/>
      <c r="F2" t="inlineStr">
        <is>
          <t>LOAN</t>
        </is>
      </c>
      <c r="G2" t="inlineStr">
        <is>
          <t xml:space="preserve">RBC LOAN PYMT </t>
        </is>
      </c>
      <c r="H2" t="n">
        <v>-119.32</v>
      </c>
      <c r="I2" t="inlineStr"/>
      <c r="J2" t="inlineStr"/>
    </row>
    <row r="3">
      <c r="A3" s="1" t="n">
        <v>72</v>
      </c>
      <c r="B3" t="inlineStr">
        <is>
          <t>Chequing</t>
        </is>
      </c>
      <c r="C3" t="inlineStr">
        <is>
          <t>*********8385</t>
        </is>
      </c>
      <c r="D3" s="2" t="n">
        <v>44911</v>
      </c>
      <c r="E3" t="inlineStr"/>
      <c r="F3" t="inlineStr">
        <is>
          <t>WWW TRF DDA - 2295</t>
        </is>
      </c>
      <c r="G3" t="inlineStr"/>
      <c r="H3" t="n">
        <v>-2000</v>
      </c>
      <c r="I3" t="inlineStr"/>
      <c r="J3" t="inlineStr"/>
    </row>
    <row r="4">
      <c r="A4" s="1" t="n">
        <v>73</v>
      </c>
      <c r="B4" t="inlineStr">
        <is>
          <t>Chequing</t>
        </is>
      </c>
      <c r="C4" t="inlineStr">
        <is>
          <t>*********8385</t>
        </is>
      </c>
      <c r="D4" s="2" t="n">
        <v>44911</v>
      </c>
      <c r="E4" t="inlineStr"/>
      <c r="F4" t="inlineStr">
        <is>
          <t>Transfer</t>
        </is>
      </c>
      <c r="G4" t="inlineStr">
        <is>
          <t xml:space="preserve">WWW TRANSFER - 1009 </t>
        </is>
      </c>
      <c r="H4" t="n">
        <v>-140</v>
      </c>
      <c r="I4" t="inlineStr"/>
      <c r="J4" t="inlineStr"/>
    </row>
    <row r="5">
      <c r="A5" s="1" t="n">
        <v>74</v>
      </c>
      <c r="B5" t="inlineStr">
        <is>
          <t>Chequing</t>
        </is>
      </c>
      <c r="C5" t="inlineStr">
        <is>
          <t>*********8385</t>
        </is>
      </c>
      <c r="D5" s="2" t="n">
        <v>44911</v>
      </c>
      <c r="E5" t="inlineStr"/>
      <c r="F5" t="inlineStr">
        <is>
          <t>Transfer</t>
        </is>
      </c>
      <c r="G5" t="inlineStr">
        <is>
          <t xml:space="preserve">WWW TRANSFER - 2214 </t>
        </is>
      </c>
      <c r="H5" t="n">
        <v>-650</v>
      </c>
      <c r="I5" t="inlineStr"/>
      <c r="J5" t="inlineStr"/>
    </row>
    <row r="6">
      <c r="A6" s="1" t="n">
        <v>76</v>
      </c>
      <c r="B6" t="inlineStr">
        <is>
          <t>Chequing</t>
        </is>
      </c>
      <c r="C6" t="inlineStr">
        <is>
          <t>*********8385</t>
        </is>
      </c>
      <c r="D6" s="2" t="n">
        <v>44914</v>
      </c>
      <c r="E6" t="inlineStr"/>
      <c r="F6" t="inlineStr">
        <is>
          <t>WWW PAYMENT - N9648</t>
        </is>
      </c>
      <c r="G6" t="inlineStr"/>
      <c r="H6" t="n">
        <v>-113.83</v>
      </c>
      <c r="I6" t="inlineStr"/>
      <c r="J6" t="inlineStr"/>
    </row>
    <row r="7">
      <c r="A7" s="1" t="n">
        <v>78</v>
      </c>
      <c r="B7" t="inlineStr">
        <is>
          <t>Chequing</t>
        </is>
      </c>
      <c r="C7" t="inlineStr">
        <is>
          <t>*********8385</t>
        </is>
      </c>
      <c r="D7" s="2" t="n">
        <v>44918</v>
      </c>
      <c r="E7" t="inlineStr"/>
      <c r="F7" t="inlineStr">
        <is>
          <t>MONTHLY FEE</t>
        </is>
      </c>
      <c r="G7" t="inlineStr"/>
      <c r="H7" t="n">
        <v>-11.95</v>
      </c>
      <c r="I7" t="inlineStr"/>
      <c r="J7" t="inlineStr"/>
    </row>
    <row r="8">
      <c r="A8" s="1" t="n">
        <v>81</v>
      </c>
      <c r="B8" t="inlineStr">
        <is>
          <t>Chequing</t>
        </is>
      </c>
      <c r="C8" t="inlineStr">
        <is>
          <t>*********8385</t>
        </is>
      </c>
      <c r="D8" s="2" t="n">
        <v>44923</v>
      </c>
      <c r="E8" t="inlineStr"/>
      <c r="F8" t="inlineStr">
        <is>
          <t>Withdrawal</t>
        </is>
      </c>
      <c r="G8" t="inlineStr">
        <is>
          <t xml:space="preserve">PTB WD --- ME582995 </t>
        </is>
      </c>
      <c r="H8" t="n">
        <v>-300</v>
      </c>
      <c r="I8" t="inlineStr"/>
      <c r="J8" t="inlineStr"/>
    </row>
    <row r="9">
      <c r="A9" s="1" t="n">
        <v>109</v>
      </c>
      <c r="B9" t="inlineStr">
        <is>
          <t>Savings</t>
        </is>
      </c>
      <c r="C9" t="inlineStr">
        <is>
          <t>*********6493</t>
        </is>
      </c>
      <c r="D9" s="2" t="n">
        <v>44914</v>
      </c>
      <c r="E9" t="inlineStr"/>
      <c r="F9" t="inlineStr">
        <is>
          <t>WWW TRF DDA - 5398</t>
        </is>
      </c>
      <c r="G9" t="inlineStr"/>
      <c r="H9" t="n">
        <v>-220</v>
      </c>
      <c r="I9" t="inlineStr"/>
      <c r="J9" t="inlineStr"/>
    </row>
    <row r="10">
      <c r="A10" s="1" t="n">
        <v>130</v>
      </c>
      <c r="B10" t="inlineStr">
        <is>
          <t>Visa</t>
        </is>
      </c>
      <c r="C10" t="inlineStr">
        <is>
          <t>*********6571</t>
        </is>
      </c>
      <c r="D10" s="2" t="n">
        <v>44897</v>
      </c>
      <c r="E10" t="inlineStr"/>
      <c r="F10" t="inlineStr">
        <is>
          <t>LULULEMONCOM* 877-263-9300 BC</t>
        </is>
      </c>
      <c r="G10" t="inlineStr"/>
      <c r="H10" t="n">
        <v>-89.68000000000001</v>
      </c>
      <c r="I10" t="inlineStr"/>
      <c r="J10" t="inlineStr"/>
    </row>
    <row r="11">
      <c r="A11" s="1" t="n">
        <v>131</v>
      </c>
      <c r="B11" t="inlineStr">
        <is>
          <t>Visa</t>
        </is>
      </c>
      <c r="C11" t="inlineStr">
        <is>
          <t>*********6571</t>
        </is>
      </c>
      <c r="D11" s="2" t="n">
        <v>44898</v>
      </c>
      <c r="E11" t="inlineStr"/>
      <c r="F11" t="inlineStr">
        <is>
          <t>PHARMAPRIX #1912 MONTREAL QC</t>
        </is>
      </c>
      <c r="G11" t="inlineStr"/>
      <c r="H11" t="n">
        <v>-17.05</v>
      </c>
      <c r="I11" t="inlineStr"/>
      <c r="J11" t="inlineStr">
        <is>
          <t>shopping</t>
        </is>
      </c>
    </row>
    <row r="12">
      <c r="A12" s="1" t="n">
        <v>132</v>
      </c>
      <c r="B12" t="inlineStr">
        <is>
          <t>Visa</t>
        </is>
      </c>
      <c r="C12" t="inlineStr">
        <is>
          <t>*********6571</t>
        </is>
      </c>
      <c r="D12" s="2" t="n">
        <v>44898</v>
      </c>
      <c r="E12" t="inlineStr"/>
      <c r="F12" t="inlineStr">
        <is>
          <t>METRO ETS 2416 MONTREAL QC</t>
        </is>
      </c>
      <c r="G12" t="inlineStr"/>
      <c r="H12" t="n">
        <v>-21.93</v>
      </c>
      <c r="I12" t="inlineStr"/>
      <c r="J12" t="inlineStr">
        <is>
          <t>grocery</t>
        </is>
      </c>
    </row>
    <row r="13">
      <c r="A13" s="1" t="n">
        <v>133</v>
      </c>
      <c r="B13" t="inlineStr">
        <is>
          <t>Visa</t>
        </is>
      </c>
      <c r="C13" t="inlineStr">
        <is>
          <t>*********6571</t>
        </is>
      </c>
      <c r="D13" s="2" t="n">
        <v>44898</v>
      </c>
      <c r="E13" t="inlineStr"/>
      <c r="F13" t="inlineStr">
        <is>
          <t>MCDONALD'S #40371 MONTREAL QC</t>
        </is>
      </c>
      <c r="G13" t="inlineStr"/>
      <c r="H13" t="n">
        <v>-4.82</v>
      </c>
      <c r="I13" t="inlineStr"/>
      <c r="J13" t="inlineStr">
        <is>
          <t>food</t>
        </is>
      </c>
    </row>
    <row r="14">
      <c r="A14" s="1" t="n">
        <v>134</v>
      </c>
      <c r="B14" t="inlineStr">
        <is>
          <t>Visa</t>
        </is>
      </c>
      <c r="C14" t="inlineStr">
        <is>
          <t>*********6571</t>
        </is>
      </c>
      <c r="D14" s="2" t="n">
        <v>44898</v>
      </c>
      <c r="E14" t="inlineStr"/>
      <c r="F14" t="inlineStr">
        <is>
          <t>AIRBNB * HMZJN8ZPQZ AIRBNB.COM</t>
        </is>
      </c>
      <c r="G14" t="inlineStr"/>
      <c r="H14" t="n">
        <v>-218.08</v>
      </c>
      <c r="I14" t="inlineStr"/>
      <c r="J14" t="inlineStr"/>
    </row>
    <row r="15">
      <c r="A15" s="1" t="n">
        <v>135</v>
      </c>
      <c r="B15" t="inlineStr">
        <is>
          <t>Visa</t>
        </is>
      </c>
      <c r="C15" t="inlineStr">
        <is>
          <t>*********6571</t>
        </is>
      </c>
      <c r="D15" s="2" t="n">
        <v>44900</v>
      </c>
      <c r="E15" t="inlineStr"/>
      <c r="F15" t="inlineStr">
        <is>
          <t>LULULEMONCOM* 877-263-9300 BC</t>
        </is>
      </c>
      <c r="G15" t="inlineStr"/>
      <c r="H15" t="n">
        <v>-158.67</v>
      </c>
      <c r="I15" t="inlineStr"/>
      <c r="J15" t="inlineStr"/>
    </row>
    <row r="16">
      <c r="A16" s="1" t="n">
        <v>136</v>
      </c>
      <c r="B16" t="inlineStr">
        <is>
          <t>Visa</t>
        </is>
      </c>
      <c r="C16" t="inlineStr">
        <is>
          <t>*********6571</t>
        </is>
      </c>
      <c r="D16" s="2" t="n">
        <v>44901</v>
      </c>
      <c r="E16" t="inlineStr"/>
      <c r="F16" t="inlineStr">
        <is>
          <t>ADONIS GRIFFINTOWN MONTREAL QC</t>
        </is>
      </c>
      <c r="G16" t="inlineStr"/>
      <c r="H16" t="n">
        <v>-19.84</v>
      </c>
      <c r="I16" t="inlineStr"/>
      <c r="J16" t="inlineStr">
        <is>
          <t>grocery</t>
        </is>
      </c>
    </row>
    <row r="17">
      <c r="A17" s="1" t="n">
        <v>137</v>
      </c>
      <c r="B17" t="inlineStr">
        <is>
          <t>Visa</t>
        </is>
      </c>
      <c r="C17" t="inlineStr">
        <is>
          <t>*********6571</t>
        </is>
      </c>
      <c r="D17" s="2" t="n">
        <v>44902</v>
      </c>
      <c r="E17" t="inlineStr"/>
      <c r="F17" t="inlineStr">
        <is>
          <t>L'OEUFRIER CHABANEL MONTREAL QC</t>
        </is>
      </c>
      <c r="G17" t="inlineStr"/>
      <c r="H17" t="n">
        <v>-22.41</v>
      </c>
      <c r="I17" t="inlineStr"/>
      <c r="J17" t="inlineStr"/>
    </row>
    <row r="18">
      <c r="A18" s="1" t="n">
        <v>138</v>
      </c>
      <c r="B18" t="inlineStr">
        <is>
          <t>Visa</t>
        </is>
      </c>
      <c r="C18" t="inlineStr">
        <is>
          <t>*********6571</t>
        </is>
      </c>
      <c r="D18" s="2" t="n">
        <v>44905</v>
      </c>
      <c r="E18" t="inlineStr"/>
      <c r="F18" t="inlineStr">
        <is>
          <t>STM COTE VERTU DAN104 MONTREAL QC</t>
        </is>
      </c>
      <c r="G18" t="inlineStr"/>
      <c r="H18" t="n">
        <v>-31.5</v>
      </c>
      <c r="I18" t="inlineStr"/>
      <c r="J18" t="inlineStr">
        <is>
          <t>transport</t>
        </is>
      </c>
    </row>
    <row r="19">
      <c r="A19" s="1" t="n">
        <v>139</v>
      </c>
      <c r="B19" t="inlineStr">
        <is>
          <t>Visa</t>
        </is>
      </c>
      <c r="C19" t="inlineStr">
        <is>
          <t>*********6571</t>
        </is>
      </c>
      <c r="D19" s="2" t="n">
        <v>44905</v>
      </c>
      <c r="E19" t="inlineStr"/>
      <c r="F19" t="inlineStr">
        <is>
          <t>IGA EXTRA VALLEE LACHINE QC</t>
        </is>
      </c>
      <c r="G19" t="inlineStr"/>
      <c r="H19" t="n">
        <v>-25.27</v>
      </c>
      <c r="I19" t="inlineStr"/>
      <c r="J19" t="inlineStr">
        <is>
          <t>grocery</t>
        </is>
      </c>
    </row>
    <row r="20">
      <c r="A20" s="1" t="n">
        <v>140</v>
      </c>
      <c r="B20" t="inlineStr">
        <is>
          <t>Visa</t>
        </is>
      </c>
      <c r="C20" t="inlineStr">
        <is>
          <t>*********6571</t>
        </is>
      </c>
      <c r="D20" s="2" t="n">
        <v>44906</v>
      </c>
      <c r="E20" t="inlineStr"/>
      <c r="F20" t="inlineStr">
        <is>
          <t>MEGAPLEX SPHERETECQPS SAINT LAURENTQC</t>
        </is>
      </c>
      <c r="G20" t="inlineStr"/>
      <c r="H20" t="n">
        <v>-13.5</v>
      </c>
      <c r="I20" t="inlineStr"/>
      <c r="J20" t="inlineStr"/>
    </row>
    <row r="21">
      <c r="A21" s="1" t="n">
        <v>141</v>
      </c>
      <c r="B21" t="inlineStr">
        <is>
          <t>Visa</t>
        </is>
      </c>
      <c r="C21" t="inlineStr">
        <is>
          <t>*********6571</t>
        </is>
      </c>
      <c r="D21" s="2" t="n">
        <v>44906</v>
      </c>
      <c r="E21" t="inlineStr"/>
      <c r="F21" t="inlineStr">
        <is>
          <t>DECATHLON MONTREAL EATON MONTREAL QC</t>
        </is>
      </c>
      <c r="G21" t="inlineStr"/>
      <c r="H21" t="n">
        <v>-8.050000000000001</v>
      </c>
      <c r="I21" t="inlineStr"/>
      <c r="J21" t="inlineStr">
        <is>
          <t>shopping</t>
        </is>
      </c>
    </row>
    <row r="22">
      <c r="A22" s="1" t="n">
        <v>142</v>
      </c>
      <c r="B22" t="inlineStr">
        <is>
          <t>Visa</t>
        </is>
      </c>
      <c r="C22" t="inlineStr">
        <is>
          <t>*********6571</t>
        </is>
      </c>
      <c r="D22" s="2" t="n">
        <v>44906</v>
      </c>
      <c r="E22" t="inlineStr"/>
      <c r="F22" t="inlineStr">
        <is>
          <t>DOLLARAMA # 314 MONTREAL QC</t>
        </is>
      </c>
      <c r="G22" t="inlineStr"/>
      <c r="H22" t="n">
        <v>-1.15</v>
      </c>
      <c r="I22" t="inlineStr"/>
      <c r="J22" t="inlineStr"/>
    </row>
    <row r="23">
      <c r="A23" s="1" t="n">
        <v>143</v>
      </c>
      <c r="B23" t="inlineStr">
        <is>
          <t>Visa</t>
        </is>
      </c>
      <c r="C23" t="inlineStr">
        <is>
          <t>*********6571</t>
        </is>
      </c>
      <c r="D23" s="2" t="n">
        <v>44906</v>
      </c>
      <c r="E23" t="inlineStr"/>
      <c r="F23" t="inlineStr">
        <is>
          <t>PHARMAPRIX #1825 MONTREAL QC</t>
        </is>
      </c>
      <c r="G23" t="inlineStr"/>
      <c r="H23" t="n">
        <v>-4.01</v>
      </c>
      <c r="I23" t="inlineStr"/>
      <c r="J23" t="inlineStr">
        <is>
          <t>shopping</t>
        </is>
      </c>
    </row>
    <row r="24">
      <c r="A24" s="1" t="n">
        <v>144</v>
      </c>
      <c r="B24" t="inlineStr">
        <is>
          <t>Visa</t>
        </is>
      </c>
      <c r="C24" t="inlineStr">
        <is>
          <t>*********6571</t>
        </is>
      </c>
      <c r="D24" s="2" t="n">
        <v>44906</v>
      </c>
      <c r="E24" t="inlineStr"/>
      <c r="F24" t="inlineStr">
        <is>
          <t>SEPHORA STE CATHERINE MONTREAL QC</t>
        </is>
      </c>
      <c r="G24" t="inlineStr"/>
      <c r="H24" t="n">
        <v>-73.58</v>
      </c>
      <c r="I24" t="inlineStr"/>
      <c r="J24" t="inlineStr">
        <is>
          <t>food</t>
        </is>
      </c>
    </row>
    <row r="25">
      <c r="A25" s="1" t="n">
        <v>145</v>
      </c>
      <c r="B25" t="inlineStr">
        <is>
          <t>Visa</t>
        </is>
      </c>
      <c r="C25" t="inlineStr">
        <is>
          <t>*********6571</t>
        </is>
      </c>
      <c r="D25" s="2" t="n">
        <v>44908</v>
      </c>
      <c r="E25" t="inlineStr"/>
      <c r="F25" t="inlineStr">
        <is>
          <t>STAPLESPRINT.CA RICHMOND HILLON</t>
        </is>
      </c>
      <c r="G25" t="inlineStr"/>
      <c r="H25" t="n">
        <v>-5.74</v>
      </c>
      <c r="I25" t="inlineStr"/>
      <c r="J25" t="inlineStr"/>
    </row>
    <row r="26">
      <c r="A26" s="1" t="n">
        <v>146</v>
      </c>
      <c r="B26" t="inlineStr">
        <is>
          <t>Visa</t>
        </is>
      </c>
      <c r="C26" t="inlineStr">
        <is>
          <t>*********6571</t>
        </is>
      </c>
      <c r="D26" s="2" t="n">
        <v>44909</v>
      </c>
      <c r="E26" t="inlineStr"/>
      <c r="F26" t="inlineStr">
        <is>
          <t>ADONIS GRIFFINTOWN MONTREAL QC</t>
        </is>
      </c>
      <c r="G26" t="inlineStr"/>
      <c r="H26" t="n">
        <v>-15.18</v>
      </c>
      <c r="I26" t="inlineStr"/>
      <c r="J26" t="inlineStr">
        <is>
          <t>grocery</t>
        </is>
      </c>
    </row>
    <row r="27">
      <c r="A27" s="1" t="n">
        <v>147</v>
      </c>
      <c r="B27" t="inlineStr">
        <is>
          <t>Visa</t>
        </is>
      </c>
      <c r="C27" t="inlineStr">
        <is>
          <t>*********6571</t>
        </is>
      </c>
      <c r="D27" s="2" t="n">
        <v>44909</v>
      </c>
      <c r="E27" t="inlineStr"/>
      <c r="F27" t="inlineStr">
        <is>
          <t>ROCH LE COQ MONTREAL QC</t>
        </is>
      </c>
      <c r="G27" t="inlineStr"/>
      <c r="H27" t="n">
        <v>-13.53</v>
      </c>
      <c r="I27" t="inlineStr"/>
      <c r="J27" t="inlineStr"/>
    </row>
    <row r="28">
      <c r="A28" s="1" t="n">
        <v>148</v>
      </c>
      <c r="B28" t="inlineStr">
        <is>
          <t>Visa</t>
        </is>
      </c>
      <c r="C28" t="inlineStr">
        <is>
          <t>*********6571</t>
        </is>
      </c>
      <c r="D28" s="2" t="n">
        <v>44910</v>
      </c>
      <c r="E28" t="inlineStr"/>
      <c r="F28" t="inlineStr">
        <is>
          <t>TIM HORTONS #7285 MONTREAL QC</t>
        </is>
      </c>
      <c r="G28" t="inlineStr"/>
      <c r="H28" t="n">
        <v>-4.99</v>
      </c>
      <c r="I28" t="inlineStr"/>
      <c r="J28" t="inlineStr">
        <is>
          <t>food</t>
        </is>
      </c>
    </row>
    <row r="29">
      <c r="A29" s="1" t="n">
        <v>149</v>
      </c>
      <c r="B29" t="inlineStr">
        <is>
          <t>Visa</t>
        </is>
      </c>
      <c r="C29" t="inlineStr">
        <is>
          <t>*********6571</t>
        </is>
      </c>
      <c r="D29" s="2" t="n">
        <v>44910</v>
      </c>
      <c r="E29" t="inlineStr"/>
      <c r="F29" t="inlineStr">
        <is>
          <t>McDonalds 40371 MONTREAL QC</t>
        </is>
      </c>
      <c r="G29" t="inlineStr"/>
      <c r="H29" t="n">
        <v>-10.57</v>
      </c>
      <c r="I29" t="inlineStr"/>
      <c r="J29" t="inlineStr">
        <is>
          <t>food</t>
        </is>
      </c>
    </row>
    <row r="30">
      <c r="A30" s="1" t="n">
        <v>151</v>
      </c>
      <c r="B30" t="inlineStr">
        <is>
          <t>Visa</t>
        </is>
      </c>
      <c r="C30" t="inlineStr">
        <is>
          <t>*********6571</t>
        </is>
      </c>
      <c r="D30" s="2" t="n">
        <v>44911</v>
      </c>
      <c r="E30" t="inlineStr"/>
      <c r="F30" t="inlineStr">
        <is>
          <t>VUA SANDWICHES MONTREAL QC</t>
        </is>
      </c>
      <c r="G30" t="inlineStr"/>
      <c r="H30" t="n">
        <v>-7.18</v>
      </c>
      <c r="I30" t="inlineStr"/>
      <c r="J30" t="inlineStr">
        <is>
          <t>food</t>
        </is>
      </c>
    </row>
    <row r="31">
      <c r="A31" s="1" t="n">
        <v>152</v>
      </c>
      <c r="B31" t="inlineStr">
        <is>
          <t>Visa</t>
        </is>
      </c>
      <c r="C31" t="inlineStr">
        <is>
          <t>*********6571</t>
        </is>
      </c>
      <c r="D31" s="2" t="n">
        <v>44913</v>
      </c>
      <c r="E31" t="inlineStr"/>
      <c r="F31" t="inlineStr">
        <is>
          <t>CSH SAINT-JOSEPH QUEBEC CITY QC</t>
        </is>
      </c>
      <c r="G31" t="inlineStr"/>
      <c r="H31" t="n">
        <v>-7.07</v>
      </c>
      <c r="I31" t="inlineStr"/>
      <c r="J31" t="inlineStr"/>
    </row>
    <row r="32">
      <c r="A32" s="1" t="n">
        <v>153</v>
      </c>
      <c r="B32" t="inlineStr">
        <is>
          <t>Visa</t>
        </is>
      </c>
      <c r="C32" t="inlineStr">
        <is>
          <t>*********6571</t>
        </is>
      </c>
      <c r="D32" s="2" t="n">
        <v>44913</v>
      </c>
      <c r="E32" t="inlineStr"/>
      <c r="F32" t="inlineStr">
        <is>
          <t>CHEZ ASHTON CENTRE VIL QUEBEC QC</t>
        </is>
      </c>
      <c r="G32" t="inlineStr"/>
      <c r="H32" t="n">
        <v>-9.6</v>
      </c>
      <c r="I32" t="inlineStr"/>
      <c r="J32" t="inlineStr"/>
    </row>
    <row r="33">
      <c r="A33" s="1" t="n">
        <v>154</v>
      </c>
      <c r="B33" t="inlineStr">
        <is>
          <t>Visa</t>
        </is>
      </c>
      <c r="C33" t="inlineStr">
        <is>
          <t>*********6571</t>
        </is>
      </c>
      <c r="D33" s="2" t="n">
        <v>44919</v>
      </c>
      <c r="E33" t="inlineStr"/>
      <c r="F33" t="inlineStr">
        <is>
          <t>IKEA MONTREAL SAINT-LAURENTQC</t>
        </is>
      </c>
      <c r="G33" t="inlineStr"/>
      <c r="H33" t="n">
        <v>-9.17</v>
      </c>
      <c r="I33" t="inlineStr"/>
      <c r="J33" t="inlineStr"/>
    </row>
    <row r="34">
      <c r="A34" s="1" t="n">
        <v>155</v>
      </c>
      <c r="B34" t="inlineStr">
        <is>
          <t>Visa</t>
        </is>
      </c>
      <c r="C34" t="inlineStr">
        <is>
          <t>*********6571</t>
        </is>
      </c>
      <c r="D34" s="2" t="n">
        <v>44919</v>
      </c>
      <c r="E34" t="inlineStr"/>
      <c r="F34" t="inlineStr">
        <is>
          <t>IKEA MONTREAL SAINT-LAURENTQC</t>
        </is>
      </c>
      <c r="G34" t="inlineStr"/>
      <c r="H34" t="n">
        <v>-45.92</v>
      </c>
      <c r="I34" t="inlineStr"/>
      <c r="J34" t="inlineStr"/>
    </row>
    <row r="35">
      <c r="A35" s="1" t="n">
        <v>160</v>
      </c>
      <c r="B35" t="inlineStr">
        <is>
          <t>MasterCard</t>
        </is>
      </c>
      <c r="C35" t="inlineStr">
        <is>
          <t>*********5039</t>
        </is>
      </c>
      <c r="D35" s="2" t="n">
        <v>44898</v>
      </c>
      <c r="E35" t="inlineStr"/>
      <c r="F35" t="inlineStr">
        <is>
          <t>AMZN Mktp CA*4D6H98JO3 WWW.AMAZON.CAON</t>
        </is>
      </c>
      <c r="G35" t="inlineStr"/>
      <c r="H35" t="n">
        <v>-27.58</v>
      </c>
      <c r="I35" t="inlineStr"/>
      <c r="J35" t="inlineStr">
        <is>
          <t>shopping</t>
        </is>
      </c>
    </row>
    <row r="36">
      <c r="A36" s="1" t="n">
        <v>161</v>
      </c>
      <c r="B36" t="inlineStr">
        <is>
          <t>MasterCard</t>
        </is>
      </c>
      <c r="C36" t="inlineStr">
        <is>
          <t>*********5039</t>
        </is>
      </c>
      <c r="D36" s="2" t="n">
        <v>44903</v>
      </c>
      <c r="E36" t="inlineStr"/>
      <c r="F36" t="inlineStr">
        <is>
          <t>APPLE.COM/BILL 866-712-7753 ON</t>
        </is>
      </c>
      <c r="G36" t="inlineStr"/>
      <c r="H36" t="n">
        <v>-4.59</v>
      </c>
      <c r="I36" t="inlineStr"/>
      <c r="J36" t="inlineStr">
        <is>
          <t>shopping</t>
        </is>
      </c>
    </row>
    <row r="37">
      <c r="A37" s="1" t="n">
        <v>162</v>
      </c>
      <c r="B37" t="inlineStr">
        <is>
          <t>MasterCard</t>
        </is>
      </c>
      <c r="C37" t="inlineStr">
        <is>
          <t>*********5039</t>
        </is>
      </c>
      <c r="D37" s="2" t="n">
        <v>44907</v>
      </c>
      <c r="E37" t="inlineStr"/>
      <c r="F37" t="inlineStr">
        <is>
          <t>AMZN Mktp CA*EE5PL7RD3 WWW.AMAZON.CAON</t>
        </is>
      </c>
      <c r="G37" t="inlineStr"/>
      <c r="H37" t="n">
        <v>-48.59</v>
      </c>
      <c r="I37" t="inlineStr"/>
      <c r="J37" t="inlineStr">
        <is>
          <t>shopping</t>
        </is>
      </c>
    </row>
    <row r="38">
      <c r="A38" s="1" t="n">
        <v>163</v>
      </c>
      <c r="B38" t="inlineStr">
        <is>
          <t>MasterCard</t>
        </is>
      </c>
      <c r="C38" t="inlineStr">
        <is>
          <t>*********5039</t>
        </is>
      </c>
      <c r="D38" s="2" t="n">
        <v>44909</v>
      </c>
      <c r="E38" t="inlineStr"/>
      <c r="F38" t="inlineStr">
        <is>
          <t>AMZN Mktp CA*XE6U87G73 WWW.AMAZON.CAON</t>
        </is>
      </c>
      <c r="G38" t="inlineStr"/>
      <c r="H38" t="n">
        <v>-56.43</v>
      </c>
      <c r="I38" t="inlineStr"/>
      <c r="J38" t="inlineStr">
        <is>
          <t>shopping</t>
        </is>
      </c>
    </row>
    <row r="39">
      <c r="A39" s="1" t="n">
        <v>165</v>
      </c>
      <c r="B39" t="inlineStr">
        <is>
          <t>MasterCard</t>
        </is>
      </c>
      <c r="C39" t="inlineStr">
        <is>
          <t>*********5039</t>
        </is>
      </c>
      <c r="D39" s="2" t="n">
        <v>44911</v>
      </c>
      <c r="E39" t="inlineStr"/>
      <c r="F39" t="inlineStr">
        <is>
          <t>HTTPS://POUBELLEDUSKI. MONTREAL QC</t>
        </is>
      </c>
      <c r="G39" t="inlineStr"/>
      <c r="H39" t="n">
        <v>-287.44</v>
      </c>
      <c r="I39" t="inlineStr"/>
      <c r="J39" t="inlineStr"/>
    </row>
    <row r="40"/>
    <row r="41"/>
    <row r="42">
      <c r="A42" s="3" t="inlineStr">
        <is>
          <t>TRANSPORT</t>
        </is>
      </c>
      <c r="B42">
        <f>-1*SUMIF(J2:J39,"transport",H2:H39)</f>
        <v/>
      </c>
    </row>
    <row r="43">
      <c r="A43" s="3" t="inlineStr">
        <is>
          <t>PHONE</t>
        </is>
      </c>
      <c r="B43">
        <f>-1*SUMIF(J2:J39,"phone",H2:H39)</f>
        <v/>
      </c>
    </row>
    <row r="44">
      <c r="A44" s="3" t="inlineStr">
        <is>
          <t>SHOPPING</t>
        </is>
      </c>
      <c r="B44">
        <f>-1*SUMIF(J2:J39,"shopping",H2:H39)</f>
        <v/>
      </c>
    </row>
    <row r="45">
      <c r="A45" s="3" t="inlineStr">
        <is>
          <t>ACTIVITY</t>
        </is>
      </c>
      <c r="B45">
        <f>-1*SUMIF(J2:J39,"activity",H2:H39)</f>
        <v/>
      </c>
    </row>
    <row r="46">
      <c r="A46" s="3" t="inlineStr">
        <is>
          <t>FOOD</t>
        </is>
      </c>
      <c r="B46">
        <f>-1*SUMIF(J2:J39,"food",H2:H39)</f>
        <v/>
      </c>
    </row>
    <row r="47">
      <c r="A47" s="3" t="inlineStr">
        <is>
          <t>GROCERY</t>
        </is>
      </c>
      <c r="B47">
        <f>-1*SUMIF(J2:J39,"grocery",H2:H39)</f>
        <v/>
      </c>
    </row>
    <row r="48">
      <c r="A48" s="3" t="inlineStr">
        <is>
          <t>MOM</t>
        </is>
      </c>
      <c r="B48">
        <f>-1*SUMIF(J2:J39,"mom",H2:H39)</f>
        <v/>
      </c>
    </row>
    <row r="53">
      <c r="B53" s="4" t="inlineStr">
        <is>
          <t>OVERSPENT</t>
        </is>
      </c>
    </row>
    <row r="54">
      <c r="B54" s="5" t="inlineStr">
        <is>
          <t>UNDERSPENT</t>
        </is>
      </c>
    </row>
  </sheetData>
  <conditionalFormatting sqref="B42">
    <cfRule type="cellIs" priority="1" operator="greaterThan" dxfId="0">
      <formula>100</formula>
    </cfRule>
    <cfRule type="cellIs" priority="2" operator="lessThan" dxfId="1">
      <formula>100</formula>
    </cfRule>
  </conditionalFormatting>
  <conditionalFormatting sqref="B43">
    <cfRule type="cellIs" priority="3" operator="greaterThan" dxfId="0">
      <formula>80</formula>
    </cfRule>
    <cfRule type="cellIs" priority="4" operator="lessThan" dxfId="1">
      <formula>80</formula>
    </cfRule>
  </conditionalFormatting>
  <conditionalFormatting sqref="B44">
    <cfRule type="cellIs" priority="5" operator="greaterThan" dxfId="0">
      <formula>300</formula>
    </cfRule>
    <cfRule type="cellIs" priority="6" operator="lessThan" dxfId="1">
      <formula>300</formula>
    </cfRule>
  </conditionalFormatting>
  <conditionalFormatting sqref="B45">
    <cfRule type="cellIs" priority="7" operator="greaterThan" dxfId="0">
      <formula>100</formula>
    </cfRule>
    <cfRule type="cellIs" priority="8" operator="lessThan" dxfId="1">
      <formula>100</formula>
    </cfRule>
  </conditionalFormatting>
  <conditionalFormatting sqref="B46">
    <cfRule type="cellIs" priority="9" operator="greaterThan" dxfId="0">
      <formula>300</formula>
    </cfRule>
    <cfRule type="cellIs" priority="10" operator="lessThan" dxfId="1">
      <formula>300</formula>
    </cfRule>
  </conditionalFormatting>
  <conditionalFormatting sqref="B47">
    <cfRule type="cellIs" priority="11" operator="greaterThan" dxfId="0">
      <formula>500</formula>
    </cfRule>
    <cfRule type="cellIs" priority="12" operator="lessThan" dxfId="1">
      <formula>500</formula>
    </cfRule>
  </conditionalFormatting>
  <conditionalFormatting sqref="B48">
    <cfRule type="cellIs" priority="13" operator="greaterThan" dxfId="0">
      <formula>150</formula>
    </cfRule>
    <cfRule type="cellIs" priority="14" operator="lessThan" dxfId="1">
      <formula>150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2023-01-07T20:02:51Z</dcterms:created>
  <dcterms:modified xsi:type="dcterms:W3CDTF">2023-01-07T20:02:51Z</dcterms:modified>
</cp:coreProperties>
</file>