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7"/>
  <workbookPr codeName="ThisWorkbook"/>
  <mc:AlternateContent xmlns:mc="http://schemas.openxmlformats.org/markup-compatibility/2006">
    <mc:Choice Requires="x15">
      <x15ac:absPath xmlns:x15ac="http://schemas.microsoft.com/office/spreadsheetml/2010/11/ac" url="https://livenorthumbriaac-my.sharepoint.com/personal/w20002249_northumbria_ac_uk/Documents/Team Biscuit Bulk/"/>
    </mc:Choice>
  </mc:AlternateContent>
  <xr:revisionPtr revIDLastSave="51" documentId="8_{7F5DACB6-0ADB-3341-AFEA-2DE45EA5A2BF}" xr6:coauthVersionLast="47" xr6:coauthVersionMax="47" xr10:uidLastSave="{B2372B1A-AC96-0640-9614-21597F96B14F}"/>
  <bookViews>
    <workbookView xWindow="740" yWindow="740" windowWidth="50460" windowHeight="2706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GanttChart!$A$1:$BN$15</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9" i="9" l="1"/>
  <c r="F28" i="9"/>
  <c r="I28" i="9" s="1"/>
  <c r="A28" i="9"/>
  <c r="A29" i="9" s="1"/>
  <c r="I27" i="9"/>
  <c r="F26" i="9"/>
  <c r="I26" i="9" s="1"/>
  <c r="I25" i="9"/>
  <c r="I24" i="9"/>
  <c r="F23" i="9"/>
  <c r="I23" i="9" s="1"/>
  <c r="I22" i="9"/>
  <c r="F21" i="9"/>
  <c r="I21" i="9" s="1"/>
  <c r="I20" i="9"/>
  <c r="I19" i="9"/>
  <c r="I18" i="9"/>
  <c r="I17" i="9"/>
  <c r="F16" i="9"/>
  <c r="I16" i="9" s="1"/>
  <c r="I13" i="9"/>
  <c r="F8" i="9" l="1"/>
  <c r="I8" i="9" s="1"/>
  <c r="F14" i="9"/>
  <c r="I14" i="9" s="1"/>
  <c r="K6" i="9" l="1"/>
  <c r="I12" i="9" l="1"/>
  <c r="I10" i="9"/>
  <c r="I9" i="9"/>
  <c r="K7" i="9"/>
  <c r="K4" i="9"/>
  <c r="A8" i="9"/>
  <c r="I11" i="9" l="1"/>
  <c r="L6" i="9" l="1"/>
  <c r="I15" i="9" l="1"/>
  <c r="M6" i="9"/>
  <c r="N6" i="9" l="1"/>
  <c r="O6" i="9" l="1"/>
  <c r="K5" i="9"/>
  <c r="P6" i="9" l="1"/>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l="1"/>
  <c r="A11" i="9" s="1"/>
  <c r="A12" i="9" l="1"/>
  <c r="A13" i="9" s="1"/>
  <c r="A14" i="9" s="1"/>
  <c r="A15" i="9" s="1"/>
  <c r="A16" i="9" s="1"/>
  <c r="A17" i="9" s="1"/>
  <c r="A18" i="9" s="1"/>
  <c r="A19" i="9" s="1"/>
  <c r="A20" i="9" s="1"/>
  <c r="A21" i="9" s="1"/>
  <c r="A22" i="9" s="1"/>
  <c r="A23" i="9" s="1"/>
  <c r="A24" i="9" s="1"/>
  <c r="A25" i="9" s="1"/>
  <c r="A26" i="9" s="1"/>
  <c r="A27"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rgb="FF000000"/>
            <rFont val="Tahoma"/>
            <family val="2"/>
          </rPr>
          <t>Work Breakdown Structure</t>
        </r>
        <r>
          <rPr>
            <sz val="9"/>
            <color rgb="FF000000"/>
            <rFont val="Tahoma"/>
            <family val="2"/>
          </rPr>
          <t xml:space="preserve">
</t>
        </r>
        <r>
          <rPr>
            <sz val="9"/>
            <color rgb="FF000000"/>
            <rFont val="Tahoma"/>
            <family val="2"/>
          </rPr>
          <t xml:space="preserve">Level 1: 1, 2, 3, ...
</t>
        </r>
        <r>
          <rPr>
            <sz val="9"/>
            <color rgb="FF000000"/>
            <rFont val="Tahoma"/>
            <family val="2"/>
          </rPr>
          <t xml:space="preserve">Level 2: 1.1, 1.2, 1.3, ...
</t>
        </r>
        <r>
          <rPr>
            <sz val="9"/>
            <color rgb="FF000000"/>
            <rFont val="Tahoma"/>
            <family val="2"/>
          </rPr>
          <t xml:space="preserve">Level 3: 1.1.1, 1.1.2, 1.1.3, …
</t>
        </r>
        <r>
          <rPr>
            <sz val="9"/>
            <color rgb="FF000000"/>
            <rFont val="Tahoma"/>
            <family val="2"/>
          </rPr>
          <t xml:space="preserve">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rgb="FF000000"/>
            <rFont val="Tahoma"/>
            <family val="2"/>
          </rPr>
          <t>Task Lead</t>
        </r>
        <r>
          <rPr>
            <sz val="9"/>
            <color rgb="FF000000"/>
            <rFont val="Tahoma"/>
            <family val="2"/>
          </rPr>
          <t xml:space="preserve">
</t>
        </r>
        <r>
          <rPr>
            <sz val="9"/>
            <color rgb="FF000000"/>
            <rFont val="Tahoma"/>
            <family val="2"/>
          </rPr>
          <t>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rgb="FF000000"/>
            <rFont val="Tahoma"/>
            <family val="2"/>
          </rPr>
          <t>End Date:</t>
        </r>
        <r>
          <rPr>
            <sz val="9"/>
            <color rgb="FF000000"/>
            <rFont val="Tahoma"/>
            <family val="2"/>
          </rPr>
          <t xml:space="preserve">
</t>
        </r>
        <r>
          <rPr>
            <sz val="9"/>
            <color rgb="FF000000"/>
            <rFont val="Tahoma"/>
            <family val="2"/>
          </rPr>
          <t>The End Date is calculated based on the Start Date and the Calendar Days columns.</t>
        </r>
      </text>
    </comment>
    <comment ref="H7" authorId="0" shapeId="0" xr:uid="{00000000-0006-0000-0000-000007000000}">
      <text>
        <r>
          <rPr>
            <b/>
            <sz val="9"/>
            <color rgb="FF000000"/>
            <rFont val="Tahoma"/>
            <family val="2"/>
          </rPr>
          <t>Duration (Calendar Days)</t>
        </r>
        <r>
          <rPr>
            <sz val="9"/>
            <color rgb="FF000000"/>
            <rFont val="Tahoma"/>
            <family val="2"/>
          </rPr>
          <t xml:space="preserve">
</t>
        </r>
        <r>
          <rPr>
            <sz val="9"/>
            <color rgb="FF000000"/>
            <rFont val="Tahoma"/>
            <family val="2"/>
          </rPr>
          <t xml:space="preserve">The duration is the number of calendar days for the given task. The duration is calculated as the </t>
        </r>
        <r>
          <rPr>
            <b/>
            <sz val="9"/>
            <color rgb="FF000000"/>
            <rFont val="Tahoma"/>
            <family val="2"/>
          </rPr>
          <t>End</t>
        </r>
        <r>
          <rPr>
            <sz val="9"/>
            <color rgb="FF000000"/>
            <rFont val="Tahoma"/>
            <family val="2"/>
          </rPr>
          <t xml:space="preserve"> Date minus the </t>
        </r>
        <r>
          <rPr>
            <b/>
            <sz val="9"/>
            <color rgb="FF000000"/>
            <rFont val="Tahoma"/>
            <family val="2"/>
          </rPr>
          <t>Start</t>
        </r>
        <r>
          <rPr>
            <sz val="9"/>
            <color rgb="FF000000"/>
            <rFont val="Tahoma"/>
            <family val="2"/>
          </rPr>
          <t xml:space="preserve"> Date plus 1 day, so that a task starting and ending on the same day has a duration of 1 day.
</t>
        </r>
        <r>
          <rPr>
            <b/>
            <sz val="9"/>
            <color rgb="FF000000"/>
            <rFont val="Tahoma"/>
            <family val="2"/>
          </rPr>
          <t>Note:</t>
        </r>
        <r>
          <rPr>
            <sz val="9"/>
            <color rgb="FF000000"/>
            <rFont val="Tahoma"/>
            <family val="2"/>
          </rPr>
          <t xml:space="preserve"> The conditional formatting used to create the gantt chart references this column.</t>
        </r>
      </text>
    </comment>
    <comment ref="I7" authorId="0" shapeId="0" xr:uid="{00000000-0006-0000-0000-000009000000}">
      <text>
        <r>
          <rPr>
            <b/>
            <sz val="9"/>
            <color rgb="FF000000"/>
            <rFont val="Tahoma"/>
            <family val="2"/>
          </rPr>
          <t>Work Days</t>
        </r>
        <r>
          <rPr>
            <sz val="9"/>
            <color rgb="FF000000"/>
            <rFont val="Tahoma"/>
            <family val="2"/>
          </rPr>
          <t xml:space="preserve">
</t>
        </r>
        <r>
          <rPr>
            <sz val="9"/>
            <color rgb="FF000000"/>
            <rFont val="Tahoma"/>
            <family val="2"/>
          </rPr>
          <t>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<sst xmlns="http://schemas.openxmlformats.org/spreadsheetml/2006/main" count="163" uniqueCount="154">
  <si>
    <t>WBS</t>
  </si>
  <si>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</si>
  <si>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</si>
  <si>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</si>
  <si>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</si>
  <si>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</si>
  <si>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</si>
  <si>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</si>
  <si>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</si>
  <si>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</si>
  <si>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</si>
  <si>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</si>
  <si>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</si>
  <si>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</si>
  <si>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</si>
  <si>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</si>
  <si>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</si>
  <si>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</si>
  <si>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</si>
  <si>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</si>
  <si>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</si>
  <si>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</si>
  <si>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</si>
  <si>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</si>
  <si>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</si>
  <si>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</si>
  <si>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</si>
  <si>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</si>
  <si>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</si>
  <si>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</si>
  <si>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</si>
  <si>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</si>
  <si>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</si>
  <si>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</si>
  <si>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</si>
  <si>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</si>
  <si>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</si>
  <si>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</si>
  <si>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</si>
  <si>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</si>
  <si>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</si>
  <si>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</si>
  <si>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</si>
  <si>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</si>
  <si>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</si>
  <si>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</si>
  <si>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</si>
  <si>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</si>
  <si>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</si>
  <si>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</si>
  <si>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</si>
  <si>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</si>
  <si>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</si>
  <si>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</si>
  <si>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</si>
  <si>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</si>
  <si>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</si>
  <si>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</si>
  <si>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</si>
  <si>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</si>
  <si>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TASK</t>
  </si>
  <si>
    <t>LEAD</t>
  </si>
  <si>
    <t>START</t>
  </si>
  <si>
    <t>END</t>
  </si>
  <si>
    <t>DAYS</t>
  </si>
  <si>
    <t>% DONE</t>
  </si>
  <si>
    <t>WORK DAYS</t>
  </si>
  <si>
    <t>PREDECESSOR</t>
  </si>
  <si>
    <t xml:space="preserve">Display Week </t>
  </si>
  <si>
    <t xml:space="preserve">Project Start Date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</si>
  <si>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</si>
  <si>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</si>
  <si>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</si>
  <si>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</si>
  <si>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</si>
  <si>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</si>
  <si>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</si>
  <si>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</si>
  <si>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</si>
  <si>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</si>
  <si>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</si>
  <si>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</si>
  <si>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</si>
  <si>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</si>
  <si>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</si>
  <si>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</si>
  <si>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</si>
  <si>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</si>
  <si>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</si>
  <si>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</si>
  <si>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</si>
  <si>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</si>
  <si>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</si>
  <si>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</si>
  <si>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</si>
  <si>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</si>
  <si>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</si>
  <si>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</si>
  <si>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</si>
  <si>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</si>
  <si>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</si>
  <si>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</si>
  <si>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</si>
  <si>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</si>
  <si>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</si>
  <si>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</si>
  <si>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</si>
  <si>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</si>
  <si>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</si>
  <si>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</si>
  <si>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</si>
  <si>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</si>
  <si>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</si>
  <si>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</si>
  <si>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</si>
  <si>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</si>
  <si>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</si>
  <si>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</si>
  <si>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</si>
  <si>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</si>
  <si>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</si>
  <si>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</si>
  <si>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</si>
  <si>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</si>
  <si>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</si>
  <si>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</si>
  <si>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</si>
  <si>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</si>
  <si>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</si>
  <si>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Biscuit Bulk Barbering Project Schedule</t>
  </si>
  <si>
    <t>Team Biscuit Bulk</t>
  </si>
  <si>
    <t>Overall Project</t>
  </si>
  <si>
    <t>Project Hand In</t>
  </si>
  <si>
    <t>ALL</t>
  </si>
  <si>
    <t>Skills Audit</t>
  </si>
  <si>
    <t>Technology Decisions</t>
  </si>
  <si>
    <t>Research potential F/E, B/E, DB</t>
  </si>
  <si>
    <t>Front End</t>
  </si>
  <si>
    <t>Testing</t>
  </si>
  <si>
    <t>Design</t>
  </si>
  <si>
    <t>Initial Wire Frames</t>
  </si>
  <si>
    <t>Back End</t>
  </si>
  <si>
    <t>Page Decisions</t>
  </si>
  <si>
    <t>Final Decisions</t>
  </si>
  <si>
    <t>Project Management</t>
  </si>
  <si>
    <t>Project Proposal</t>
  </si>
  <si>
    <t>Review Timeline</t>
  </si>
  <si>
    <t>Risk Analysis</t>
  </si>
  <si>
    <t>Page Building</t>
  </si>
  <si>
    <t>Database Design</t>
  </si>
  <si>
    <t>Initial database creations</t>
  </si>
  <si>
    <t>Test and deploy initial DB</t>
  </si>
  <si>
    <t>API development</t>
  </si>
  <si>
    <t>Ongoing testing throughout whole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</si>
</sst>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69"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b/>
      <sz val="9"/>
      <color rgb="FF000000"/>
      <name val="Tahoma"/>
      <family val="2"/>
    </font>
    <font>
      <sz val="9"/>
      <color rgb="FF000000"/>
      <name val="Tahoma"/>
      <family val="2"/>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42">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3" xfId="0" applyFont="1" applyBorder="1"/>
    <xf numFmtId="0" fontId="0" fillId="0" borderId="13" xfId="0" applyBorder="1"/>
    <xf numFmtId="0" fontId="0" fillId="0" borderId="0" xfId="0"/>
    <xf numFmtId="0" fontId="29" fillId="0" borderId="13" xfId="0" applyFont="1" applyBorder="1" applyAlignment="1">
      <alignment horizontal="left" wrapText="1"/>
    </xf>
    <xf numFmtId="0" fontId="5" fillId="0" borderId="13" xfId="0" applyFont="1" applyBorder="1" applyAlignment="1">
      <alignment horizontal="left" wrapText="1"/>
    </xf>
    <xf numFmtId="0" fontId="29" fillId="0" borderId="13"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4" xfId="0" applyFont="1" applyBorder="1" applyAlignment="1">
      <alignment horizontal="left" wrapText="1"/>
    </xf>
    <xf numFmtId="0" fontId="30" fillId="0" borderId="13" xfId="34" applyFont="1" applyBorder="1" applyAlignment="1" applyProtection="1">
      <alignment horizontal="left" wrapText="1"/>
    </xf>
    <xf numFmtId="0" fontId="37" fillId="0" borderId="14"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4" xfId="0" applyFont="1" applyBorder="1"/>
    <xf numFmtId="0" fontId="0" fillId="0" borderId="14"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2" borderId="10" xfId="0" applyNumberFormat="1" applyFont="1" applyFill="1" applyBorder="1" applyAlignment="1" applyProtection="1">
      <alignment horizontal="left" vertical="center"/>
    </xf>
    <xf numFmtId="0" fontId="46" fillId="22" borderId="10" xfId="0" applyFont="1" applyFill="1" applyBorder="1" applyAlignment="1" applyProtection="1">
      <alignment vertical="center"/>
    </xf>
    <xf numFmtId="0" fontId="42" fillId="22" borderId="10" xfId="0" applyFont="1" applyFill="1" applyBorder="1" applyAlignment="1" applyProtection="1">
      <alignment vertical="center"/>
    </xf>
    <xf numFmtId="0" fontId="42" fillId="22" borderId="10" xfId="0" applyNumberFormat="1" applyFont="1" applyFill="1" applyBorder="1" applyAlignment="1" applyProtection="1">
      <alignment horizontal="center" vertical="center"/>
    </xf>
    <xf numFmtId="1" fontId="42" fillId="22" borderId="10" xfId="40" applyNumberFormat="1" applyFont="1" applyFill="1" applyBorder="1" applyAlignment="1" applyProtection="1">
      <alignment horizontal="center" vertical="center"/>
    </xf>
    <xf numFmtId="9" fontId="42" fillId="22" borderId="10" xfId="40" applyFont="1" applyFill="1" applyBorder="1" applyAlignment="1" applyProtection="1">
      <alignment horizontal="center" vertical="center"/>
    </xf>
    <xf numFmtId="1" fontId="42" fillId="22" borderId="10" xfId="0" applyNumberFormat="1"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4" borderId="11" xfId="0" applyNumberFormat="1" applyFont="1" applyFill="1" applyBorder="1" applyAlignment="1" applyProtection="1">
      <alignment horizontal="center" vertical="center"/>
    </xf>
    <xf numFmtId="9" fontId="47" fillId="24" borderId="11" xfId="40" applyFont="1" applyFill="1" applyBorder="1" applyAlignment="1" applyProtection="1">
      <alignment horizontal="center" vertical="center"/>
    </xf>
    <xf numFmtId="1" fontId="47"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46" fillId="22" borderId="15" xfId="0" applyNumberFormat="1" applyFont="1" applyFill="1" applyBorder="1" applyAlignment="1" applyProtection="1">
      <alignment horizontal="left" vertical="center"/>
    </xf>
    <xf numFmtId="0" fontId="46" fillId="22" borderId="15" xfId="0" applyFont="1" applyFill="1" applyBorder="1" applyAlignment="1" applyProtection="1">
      <alignment vertical="center"/>
    </xf>
    <xf numFmtId="0" fontId="42" fillId="22" borderId="15" xfId="0" applyFont="1" applyFill="1" applyBorder="1" applyAlignment="1" applyProtection="1">
      <alignment vertical="center"/>
    </xf>
    <xf numFmtId="0" fontId="42" fillId="22" borderId="15" xfId="0" applyNumberFormat="1" applyFont="1" applyFill="1" applyBorder="1" applyAlignment="1" applyProtection="1">
      <alignment horizontal="center" vertical="center"/>
    </xf>
    <xf numFmtId="165" fontId="42" fillId="22" borderId="15" xfId="0" applyNumberFormat="1" applyFont="1" applyFill="1" applyBorder="1" applyAlignment="1" applyProtection="1">
      <alignment horizontal="right" vertical="center"/>
    </xf>
    <xf numFmtId="1" fontId="42" fillId="22" borderId="15" xfId="40" applyNumberFormat="1" applyFont="1" applyFill="1" applyBorder="1" applyAlignment="1" applyProtection="1">
      <alignment horizontal="center" vertical="center"/>
    </xf>
    <xf numFmtId="9" fontId="42" fillId="22" borderId="15" xfId="40" applyFont="1" applyFill="1" applyBorder="1" applyAlignment="1" applyProtection="1">
      <alignment horizontal="center" vertical="center"/>
    </xf>
    <xf numFmtId="1" fontId="42" fillId="22" borderId="15" xfId="0" applyNumberFormat="1" applyFont="1" applyFill="1" applyBorder="1" applyAlignment="1" applyProtection="1">
      <alignment horizontal="center" vertical="center"/>
    </xf>
    <xf numFmtId="166" fontId="3" fillId="0" borderId="17" xfId="0" applyNumberFormat="1" applyFont="1" applyFill="1" applyBorder="1" applyAlignment="1" applyProtection="1">
      <alignment horizontal="center" vertical="center" shrinkToFit="1"/>
    </xf>
    <xf numFmtId="166" fontId="3" fillId="0" borderId="18" xfId="0" applyNumberFormat="1" applyFont="1" applyFill="1" applyBorder="1" applyAlignment="1" applyProtection="1">
      <alignment horizontal="center" vertical="center" shrinkToFit="1"/>
    </xf>
    <xf numFmtId="1" fontId="49" fillId="22" borderId="15" xfId="0" applyNumberFormat="1" applyFont="1" applyFill="1" applyBorder="1" applyAlignment="1" applyProtection="1">
      <alignment horizontal="center" vertical="center"/>
    </xf>
    <xf numFmtId="1" fontId="50" fillId="0" borderId="11" xfId="0" applyNumberFormat="1" applyFont="1" applyBorder="1" applyAlignment="1" applyProtection="1">
      <alignment horizontal="center" vertical="center"/>
    </xf>
    <xf numFmtId="1" fontId="49" fillId="22" borderId="10" xfId="0" applyNumberFormat="1" applyFont="1" applyFill="1" applyBorder="1" applyAlignment="1" applyProtection="1">
      <alignment horizontal="center" vertical="center"/>
    </xf>
    <xf numFmtId="165" fontId="47" fillId="23" borderId="11" xfId="0" applyNumberFormat="1" applyFont="1" applyFill="1" applyBorder="1" applyAlignment="1" applyProtection="1">
      <alignment horizontal="center" vertical="center"/>
    </xf>
    <xf numFmtId="165" fontId="47" fillId="0" borderId="11" xfId="0" applyNumberFormat="1" applyFont="1" applyBorder="1" applyAlignment="1" applyProtection="1">
      <alignment horizontal="center" vertical="center"/>
    </xf>
    <xf numFmtId="165" fontId="42" fillId="22" borderId="10" xfId="0" applyNumberFormat="1" applyFont="1" applyFill="1" applyBorder="1" applyAlignment="1" applyProtection="1">
      <alignment horizontal="center" vertical="center"/>
    </xf>
    <xf numFmtId="0" fontId="42" fillId="22" borderId="15"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0" fontId="42" fillId="22" borderId="10" xfId="0" applyFont="1" applyFill="1" applyBorder="1" applyAlignment="1" applyProtection="1">
      <alignment horizontal="left" vertical="center"/>
    </xf>
    <xf numFmtId="0" fontId="51" fillId="0" borderId="0" xfId="0" applyNumberFormat="1" applyFont="1" applyFill="1" applyBorder="1" applyProtection="1"/>
    <xf numFmtId="0" fontId="51" fillId="0" borderId="0" xfId="0" applyFont="1" applyFill="1" applyBorder="1" applyProtection="1"/>
    <xf numFmtId="0" fontId="1" fillId="0" borderId="0" xfId="0" applyFont="1" applyFill="1" applyBorder="1" applyProtection="1"/>
    <xf numFmtId="0" fontId="51" fillId="0" borderId="0" xfId="0" applyFont="1" applyProtection="1"/>
    <xf numFmtId="0" fontId="51" fillId="0" borderId="0" xfId="0" applyFont="1" applyFill="1" applyAlignment="1" applyProtection="1">
      <alignment horizontal="right" vertical="center"/>
    </xf>
    <xf numFmtId="165" fontId="42" fillId="22" borderId="15" xfId="0" applyNumberFormat="1" applyFont="1" applyFill="1" applyBorder="1" applyAlignment="1" applyProtection="1">
      <alignment horizontal="center" vertical="center"/>
    </xf>
    <xf numFmtId="0" fontId="52" fillId="0" borderId="19" xfId="0" applyNumberFormat="1" applyFont="1" applyFill="1" applyBorder="1" applyAlignment="1" applyProtection="1">
      <alignment horizontal="left" vertical="center"/>
    </xf>
    <xf numFmtId="0" fontId="52" fillId="0" borderId="19" xfId="0" applyFont="1" applyFill="1" applyBorder="1" applyAlignment="1" applyProtection="1">
      <alignment horizontal="left" vertical="center"/>
    </xf>
    <xf numFmtId="0" fontId="52" fillId="0" borderId="19" xfId="0" applyFont="1" applyFill="1" applyBorder="1" applyAlignment="1" applyProtection="1">
      <alignment horizontal="center" vertical="center" wrapText="1"/>
    </xf>
    <xf numFmtId="0" fontId="53" fillId="0" borderId="19" xfId="0" applyNumberFormat="1" applyFont="1" applyFill="1" applyBorder="1" applyAlignment="1" applyProtection="1">
      <alignment horizontal="center" vertical="center" wrapText="1"/>
    </xf>
    <xf numFmtId="0" fontId="52" fillId="0" borderId="19" xfId="0" applyFont="1" applyFill="1" applyBorder="1" applyAlignment="1" applyProtection="1">
      <alignment horizontal="center" vertical="center"/>
    </xf>
    <xf numFmtId="0" fontId="42" fillId="0" borderId="20" xfId="0" applyNumberFormat="1" applyFont="1" applyFill="1" applyBorder="1" applyAlignment="1" applyProtection="1">
      <alignment horizontal="center" vertical="center" shrinkToFit="1"/>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4"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1" xfId="0" applyFont="1" applyFill="1" applyBorder="1" applyAlignment="1" applyProtection="1">
      <alignment horizontal="center" vertical="center"/>
    </xf>
    <xf numFmtId="0" fontId="42" fillId="0" borderId="10" xfId="0" applyFont="1" applyFill="1" applyBorder="1" applyAlignment="1" applyProtection="1">
      <alignment horizontal="left" vertical="center" wrapText="1" indent="1"/>
    </xf>
    <xf numFmtId="0" fontId="45" fillId="0" borderId="23"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57" fillId="0" borderId="0" xfId="0" applyFont="1" applyFill="1" applyBorder="1" applyAlignment="1"/>
    <xf numFmtId="0" fontId="1" fillId="0" borderId="0" xfId="0" applyFont="1" applyAlignment="1">
      <alignment vertical="center"/>
    </xf>
    <xf numFmtId="0" fontId="1" fillId="24" borderId="0" xfId="0" applyFont="1" applyFill="1" applyAlignment="1">
      <alignment horizontal="center" vertical="center"/>
    </xf>
    <xf numFmtId="0" fontId="1" fillId="21" borderId="0" xfId="0" applyFont="1" applyFill="1" applyBorder="1" applyAlignment="1">
      <alignment horizontal="center" vertical="center"/>
    </xf>
    <xf numFmtId="0" fontId="58" fillId="0" borderId="0" xfId="0" applyFont="1" applyAlignment="1">
      <alignment wrapText="1"/>
    </xf>
    <xf numFmtId="0" fontId="37" fillId="0" borderId="0" xfId="34" applyFont="1" applyAlignment="1" applyProtection="1"/>
    <xf numFmtId="0" fontId="58" fillId="0" borderId="0" xfId="0" applyFont="1" applyAlignment="1">
      <alignment horizontal="left" wrapText="1"/>
    </xf>
    <xf numFmtId="0" fontId="58" fillId="0" borderId="0" xfId="0" applyFont="1" applyAlignment="1">
      <alignment vertical="center" wrapText="1"/>
    </xf>
    <xf numFmtId="0" fontId="58" fillId="0" borderId="0" xfId="0" applyFont="1" applyFill="1" applyBorder="1" applyAlignment="1">
      <alignment vertical="center" wrapText="1"/>
    </xf>
    <xf numFmtId="0" fontId="59" fillId="0" borderId="0" xfId="0" applyFont="1" applyAlignment="1">
      <alignment vertical="center"/>
    </xf>
    <xf numFmtId="0" fontId="59" fillId="0" borderId="0" xfId="0" applyFont="1"/>
    <xf numFmtId="0" fontId="59" fillId="0" borderId="0" xfId="0" applyFont="1" applyAlignment="1"/>
    <xf numFmtId="0" fontId="60" fillId="0" borderId="0" xfId="0" applyFont="1" applyFill="1" applyBorder="1" applyAlignment="1">
      <alignment vertical="center" wrapText="1"/>
    </xf>
    <xf numFmtId="0" fontId="59" fillId="0" borderId="0" xfId="0" applyFont="1" applyBorder="1"/>
    <xf numFmtId="0" fontId="37" fillId="0" borderId="0" xfId="34" applyFont="1" applyFill="1" applyBorder="1" applyAlignment="1" applyProtection="1">
      <alignment vertical="center"/>
    </xf>
    <xf numFmtId="0" fontId="62" fillId="0" borderId="0" xfId="0" applyFont="1" applyAlignment="1">
      <alignment horizontal="right"/>
    </xf>
    <xf numFmtId="0" fontId="58" fillId="0" borderId="0" xfId="0" applyFont="1"/>
    <xf numFmtId="0" fontId="58" fillId="0" borderId="0" xfId="0" applyFont="1" applyAlignment="1"/>
    <xf numFmtId="0" fontId="58" fillId="0" borderId="0" xfId="0" applyFont="1" applyAlignment="1">
      <alignment horizontal="left" indent="1"/>
    </xf>
    <xf numFmtId="0" fontId="58" fillId="0" borderId="0" xfId="0" quotePrefix="1" applyFont="1" applyAlignment="1">
      <alignment horizontal="left" wrapText="1" indent="1"/>
    </xf>
    <xf numFmtId="0" fontId="36" fillId="0" borderId="0" xfId="0" quotePrefix="1" applyFont="1" applyAlignment="1">
      <alignment horizontal="left" indent="1"/>
    </xf>
    <xf numFmtId="0" fontId="62" fillId="0" borderId="0" xfId="0" applyFont="1" applyAlignment="1">
      <alignment horizontal="left" wrapText="1"/>
    </xf>
    <xf numFmtId="0" fontId="58" fillId="0" borderId="0" xfId="0" applyFont="1" applyFill="1" applyBorder="1" applyAlignment="1">
      <alignment horizontal="left" vertical="center" wrapText="1"/>
    </xf>
    <xf numFmtId="0" fontId="64" fillId="0" borderId="0" xfId="0" applyFont="1" applyAlignment="1">
      <alignment horizontal="right"/>
    </xf>
    <xf numFmtId="0" fontId="65" fillId="0" borderId="0" xfId="0" applyFont="1" applyFill="1" applyBorder="1" applyAlignment="1">
      <alignment vertical="center" wrapText="1"/>
    </xf>
    <xf numFmtId="0" fontId="58" fillId="0" borderId="0" xfId="0" quotePrefix="1" applyFont="1" applyAlignment="1">
      <alignment wrapText="1"/>
    </xf>
    <xf numFmtId="0" fontId="65" fillId="0" borderId="0" xfId="0" applyFont="1" applyAlignment="1"/>
    <xf numFmtId="0" fontId="11" fillId="0" borderId="0" xfId="0" applyFont="1" applyAlignment="1" applyProtection="1">
      <protection locked="0"/>
    </xf>
    <xf numFmtId="0" fontId="65" fillId="0" borderId="0" xfId="0" applyFont="1"/>
    <xf numFmtId="0" fontId="64" fillId="0" borderId="0" xfId="0" applyFont="1" applyFill="1" applyBorder="1" applyAlignment="1"/>
    <xf numFmtId="0" fontId="48" fillId="0" borderId="17" xfId="0" applyNumberFormat="1" applyFont="1" applyFill="1" applyBorder="1" applyAlignment="1" applyProtection="1">
      <alignment horizontal="center" vertical="center"/>
    </xf>
    <xf numFmtId="0" fontId="48" fillId="0" borderId="12" xfId="0" applyNumberFormat="1" applyFont="1" applyFill="1" applyBorder="1" applyAlignment="1" applyProtection="1">
      <alignment horizontal="center" vertical="center"/>
    </xf>
    <xf numFmtId="0" fontId="48" fillId="0" borderId="18" xfId="0" applyNumberFormat="1" applyFont="1" applyFill="1" applyBorder="1" applyAlignment="1" applyProtection="1">
      <alignment horizontal="center" vertical="center"/>
    </xf>
    <xf numFmtId="167" fontId="45" fillId="0" borderId="17" xfId="0" applyNumberFormat="1" applyFont="1" applyFill="1" applyBorder="1" applyAlignment="1" applyProtection="1">
      <alignment horizontal="center" vertical="center"/>
    </xf>
    <xf numFmtId="167" fontId="45" fillId="0" borderId="12" xfId="0" applyNumberFormat="1" applyFont="1" applyFill="1" applyBorder="1" applyAlignment="1" applyProtection="1">
      <alignment horizontal="center" vertical="center"/>
    </xf>
    <xf numFmtId="167" fontId="45" fillId="0" borderId="18" xfId="0" applyNumberFormat="1" applyFont="1" applyFill="1" applyBorder="1" applyAlignment="1" applyProtection="1">
      <alignment horizontal="center" vertical="center"/>
    </xf>
    <xf numFmtId="0" fontId="55" fillId="0" borderId="0" xfId="34" applyFont="1" applyBorder="1" applyAlignment="1" applyProtection="1">
      <alignment horizontal="left" vertical="center"/>
    </xf>
    <xf numFmtId="164" fontId="45" fillId="0" borderId="16" xfId="0" applyNumberFormat="1" applyFont="1" applyFill="1" applyBorder="1" applyAlignment="1" applyProtection="1">
      <alignment horizontal="center" vertical="center" shrinkToFit="1"/>
      <protection locked="0"/>
    </xf>
    <xf numFmtId="164" fontId="45" fillId="0" borderId="23" xfId="0" applyNumberFormat="1" applyFont="1" applyFill="1" applyBorder="1" applyAlignment="1" applyProtection="1">
      <alignment horizontal="center" vertical="center" shrinkToFit="1"/>
      <protection locked="0"/>
    </xf>
    <xf numFmtId="0" fontId="57"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 cent" xfId="40" builtinId="5"/>
    <cellStyle name="Title" xfId="41" builtinId="15" customBuiltin="1"/>
    <cellStyle name="Total" xfId="42" builtinId="25" customBuiltin="1"/>
    <cellStyle name="Warning Text" xfId="43" builtinId="11" customBuiltin="1"/>
  </cellStyles>
  <dxfs count="11">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val="5"/>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18</xdr:col>
      <xdr:colOff>148771</xdr:colOff>
      <xdr:row>5</xdr:row>
      <xdr:rowOff>142875</xdr:rowOff>
    </xdr:from>
    <xdr:to>
      <xdr:col>40</xdr:col>
      <xdr:colOff>2721</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101600</xdr:colOff>
          <xdr:row>1</xdr:row>
          <xdr:rowOff>127000</xdr:rowOff>
        </xdr:from>
        <xdr:to>
          <xdr:col>27</xdr:col>
          <xdr:colOff>101600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29"/>
  <sheetViews>
    <sheetView showGridLines="0" tabSelected="1" zoomScale="140" zoomScaleNormal="140" workbookViewId="0">
      <pane ySplit="7" topLeftCell="A8" activePane="bottomLeft" state="frozen"/>
      <selection pane="bottomLeft" activeCell="I1" activeCellId="2" sqref="C1:C1048576 H1:H1048576 I1:I1048576"/>
    </sheetView>
  </sheetViews>
  <sheetFormatPr baseColWidth="10" defaultColWidth="9.1640625" defaultRowHeight="13" x14ac:dyDescent="0.15"/>
  <cols>
    <col min="1" max="1" width="6.83203125" style="5" customWidth="1"/>
    <col min="2" max="2" width="19" style="1" customWidth="1"/>
    <col min="3" max="3" width="7.6640625" style="1" hidden="1" customWidth="1"/>
    <col min="4" max="4" width="6.83203125" style="6" hidden="1" customWidth="1"/>
    <col min="5" max="6" width="12" style="1" customWidth="1"/>
    <col min="7" max="7" width="6" style="1" hidden="1" customWidth="1"/>
    <col min="8" max="8" width="5.33203125" style="1" hidden="1" customWidth="1"/>
    <col min="9" max="9" width="5.6640625" style="1" hidden="1" customWidth="1"/>
    <col min="10" max="10" width="1.83203125" style="1" customWidth="1"/>
    <col min="11" max="66" width="2.5" style="1" customWidth="1"/>
    <col min="67" max="16384" width="9.1640625" style="3"/>
  </cols>
  <sheetData>
    <row r="1" spans="1:66" ht="30" customHeight="1" x14ac:dyDescent="0.15">
      <c r="A1" s="96" t="s">
        <v>129</v>
      </c>
      <c r="B1" s="43"/>
      <c r="C1" s="43"/>
      <c r="D1" s="43"/>
      <c r="E1" s="43"/>
      <c r="F1" s="43"/>
      <c r="I1" s="101"/>
      <c r="K1" s="138" t="s">
        <v>70</v>
      </c>
      <c r="L1" s="138"/>
      <c r="M1" s="138"/>
      <c r="N1" s="138"/>
      <c r="O1" s="138"/>
      <c r="P1" s="138"/>
      <c r="Q1" s="138"/>
      <c r="R1" s="138"/>
      <c r="S1" s="138"/>
      <c r="T1" s="138"/>
      <c r="U1" s="138"/>
      <c r="V1" s="138"/>
      <c r="W1" s="138"/>
      <c r="X1" s="138"/>
      <c r="Y1" s="138"/>
      <c r="Z1" s="138"/>
      <c r="AA1" s="138"/>
      <c r="AB1" s="138"/>
      <c r="AC1" s="138"/>
      <c r="AD1" s="138"/>
      <c r="AE1" s="138"/>
    </row>
    <row r="2" spans="1:66" ht="18" customHeight="1" x14ac:dyDescent="0.15">
      <c r="A2" s="48" t="s">
        <v>130</v>
      </c>
      <c r="B2" s="22"/>
      <c r="C2" s="22"/>
      <c r="D2" s="30"/>
      <c r="E2" s="129"/>
      <c r="F2" s="129"/>
      <c r="H2" s="2"/>
    </row>
    <row r="3" spans="1:66" ht="14" x14ac:dyDescent="0.15">
      <c r="A3" s="48"/>
      <c r="B3" s="44"/>
      <c r="C3" s="4"/>
      <c r="D3" s="4"/>
      <c r="E3" s="4"/>
      <c r="F3" s="4"/>
      <c r="G3" s="4"/>
      <c r="H3" s="2"/>
      <c r="K3" s="29"/>
      <c r="L3" s="29"/>
      <c r="M3" s="29"/>
      <c r="N3" s="29"/>
      <c r="O3" s="29"/>
      <c r="P3" s="29"/>
      <c r="Q3" s="29"/>
      <c r="R3" s="29"/>
      <c r="S3" s="29"/>
      <c r="T3" s="29"/>
      <c r="U3" s="29"/>
      <c r="V3" s="29"/>
      <c r="W3" s="29"/>
      <c r="X3" s="29"/>
      <c r="Y3" s="29"/>
      <c r="Z3" s="29"/>
      <c r="AA3" s="29"/>
    </row>
    <row r="4" spans="1:66" ht="17.25" customHeight="1" x14ac:dyDescent="0.15">
      <c r="A4" s="81"/>
      <c r="B4" s="85" t="s">
        <v>69</v>
      </c>
      <c r="C4" s="140">
        <v>44585</v>
      </c>
      <c r="D4" s="140"/>
      <c r="E4" s="140"/>
      <c r="F4" s="82"/>
      <c r="G4" s="85" t="s">
        <v>68</v>
      </c>
      <c r="H4" s="100">
        <v>5</v>
      </c>
      <c r="I4" s="83"/>
      <c r="J4" s="46"/>
      <c r="K4" s="132" t="str">
        <f>"Week "&amp;(K6-($C$4-WEEKDAY($C$4,1)+2))/7+1</f>
        <v>Week 5</v>
      </c>
      <c r="L4" s="133"/>
      <c r="M4" s="133"/>
      <c r="N4" s="133"/>
      <c r="O4" s="133"/>
      <c r="P4" s="133"/>
      <c r="Q4" s="134"/>
      <c r="R4" s="132" t="str">
        <f>"Week "&amp;(R6-($C$4-WEEKDAY($C$4,1)+2))/7+1</f>
        <v>Week 6</v>
      </c>
      <c r="S4" s="133"/>
      <c r="T4" s="133"/>
      <c r="U4" s="133"/>
      <c r="V4" s="133"/>
      <c r="W4" s="133"/>
      <c r="X4" s="134"/>
      <c r="Y4" s="132" t="str">
        <f>"Week "&amp;(Y6-($C$4-WEEKDAY($C$4,1)+2))/7+1</f>
        <v>Week 7</v>
      </c>
      <c r="Z4" s="133"/>
      <c r="AA4" s="133"/>
      <c r="AB4" s="133"/>
      <c r="AC4" s="133"/>
      <c r="AD4" s="133"/>
      <c r="AE4" s="134"/>
      <c r="AF4" s="132" t="str">
        <f>"Week "&amp;(AF6-($C$4-WEEKDAY($C$4,1)+2))/7+1</f>
        <v>Week 8</v>
      </c>
      <c r="AG4" s="133"/>
      <c r="AH4" s="133"/>
      <c r="AI4" s="133"/>
      <c r="AJ4" s="133"/>
      <c r="AK4" s="133"/>
      <c r="AL4" s="134"/>
      <c r="AM4" s="132" t="str">
        <f>"Week "&amp;(AM6-($C$4-WEEKDAY($C$4,1)+2))/7+1</f>
        <v>Week 9</v>
      </c>
      <c r="AN4" s="133"/>
      <c r="AO4" s="133"/>
      <c r="AP4" s="133"/>
      <c r="AQ4" s="133"/>
      <c r="AR4" s="133"/>
      <c r="AS4" s="134"/>
      <c r="AT4" s="132" t="str">
        <f>"Week "&amp;(AT6-($C$4-WEEKDAY($C$4,1)+2))/7+1</f>
        <v>Week 10</v>
      </c>
      <c r="AU4" s="133"/>
      <c r="AV4" s="133"/>
      <c r="AW4" s="133"/>
      <c r="AX4" s="133"/>
      <c r="AY4" s="133"/>
      <c r="AZ4" s="134"/>
      <c r="BA4" s="132" t="str">
        <f>"Week "&amp;(BA6-($C$4-WEEKDAY($C$4,1)+2))/7+1</f>
        <v>Week 11</v>
      </c>
      <c r="BB4" s="133"/>
      <c r="BC4" s="133"/>
      <c r="BD4" s="133"/>
      <c r="BE4" s="133"/>
      <c r="BF4" s="133"/>
      <c r="BG4" s="134"/>
      <c r="BH4" s="132" t="str">
        <f>"Week "&amp;(BH6-($C$4-WEEKDAY($C$4,1)+2))/7+1</f>
        <v>Week 12</v>
      </c>
      <c r="BI4" s="133"/>
      <c r="BJ4" s="133"/>
      <c r="BK4" s="133"/>
      <c r="BL4" s="133"/>
      <c r="BM4" s="133"/>
      <c r="BN4" s="134"/>
    </row>
    <row r="5" spans="1:66" ht="17.25" customHeight="1" x14ac:dyDescent="0.15">
      <c r="A5" s="81"/>
      <c r="B5" s="85"/>
      <c r="C5" s="139"/>
      <c r="D5" s="139"/>
      <c r="E5" s="139"/>
      <c r="F5" s="84"/>
      <c r="G5" s="84"/>
      <c r="H5" s="84"/>
      <c r="I5" s="84"/>
      <c r="J5" s="46"/>
      <c r="K5" s="135">
        <f>K6</f>
        <v>44613</v>
      </c>
      <c r="L5" s="136"/>
      <c r="M5" s="136"/>
      <c r="N5" s="136"/>
      <c r="O5" s="136"/>
      <c r="P5" s="136"/>
      <c r="Q5" s="137"/>
      <c r="R5" s="135">
        <f>R6</f>
        <v>44620</v>
      </c>
      <c r="S5" s="136"/>
      <c r="T5" s="136"/>
      <c r="U5" s="136"/>
      <c r="V5" s="136"/>
      <c r="W5" s="136"/>
      <c r="X5" s="137"/>
      <c r="Y5" s="135">
        <f>Y6</f>
        <v>44627</v>
      </c>
      <c r="Z5" s="136"/>
      <c r="AA5" s="136"/>
      <c r="AB5" s="136"/>
      <c r="AC5" s="136"/>
      <c r="AD5" s="136"/>
      <c r="AE5" s="137"/>
      <c r="AF5" s="135">
        <f>AF6</f>
        <v>44634</v>
      </c>
      <c r="AG5" s="136"/>
      <c r="AH5" s="136"/>
      <c r="AI5" s="136"/>
      <c r="AJ5" s="136"/>
      <c r="AK5" s="136"/>
      <c r="AL5" s="137"/>
      <c r="AM5" s="135">
        <f>AM6</f>
        <v>44641</v>
      </c>
      <c r="AN5" s="136"/>
      <c r="AO5" s="136"/>
      <c r="AP5" s="136"/>
      <c r="AQ5" s="136"/>
      <c r="AR5" s="136"/>
      <c r="AS5" s="137"/>
      <c r="AT5" s="135">
        <f>AT6</f>
        <v>44648</v>
      </c>
      <c r="AU5" s="136"/>
      <c r="AV5" s="136"/>
      <c r="AW5" s="136"/>
      <c r="AX5" s="136"/>
      <c r="AY5" s="136"/>
      <c r="AZ5" s="137"/>
      <c r="BA5" s="135">
        <f>BA6</f>
        <v>44655</v>
      </c>
      <c r="BB5" s="136"/>
      <c r="BC5" s="136"/>
      <c r="BD5" s="136"/>
      <c r="BE5" s="136"/>
      <c r="BF5" s="136"/>
      <c r="BG5" s="137"/>
      <c r="BH5" s="135">
        <f>BH6</f>
        <v>44662</v>
      </c>
      <c r="BI5" s="136"/>
      <c r="BJ5" s="136"/>
      <c r="BK5" s="136"/>
      <c r="BL5" s="136"/>
      <c r="BM5" s="136"/>
      <c r="BN5" s="137"/>
    </row>
    <row r="6" spans="1:66" x14ac:dyDescent="0.15">
      <c r="A6" s="45"/>
      <c r="B6" s="46"/>
      <c r="C6" s="46"/>
      <c r="D6" s="47"/>
      <c r="E6" s="46"/>
      <c r="F6" s="46"/>
      <c r="G6" s="46"/>
      <c r="H6" s="46"/>
      <c r="I6" s="46"/>
      <c r="J6" s="46"/>
      <c r="K6" s="70">
        <f>C4-WEEKDAY(C4,1)+2+7*(H4-1)</f>
        <v>44613</v>
      </c>
      <c r="L6" s="61">
        <f t="shared" ref="L6:AQ6" si="0">K6+1</f>
        <v>44614</v>
      </c>
      <c r="M6" s="61">
        <f t="shared" si="0"/>
        <v>44615</v>
      </c>
      <c r="N6" s="61">
        <f t="shared" si="0"/>
        <v>44616</v>
      </c>
      <c r="O6" s="61">
        <f t="shared" si="0"/>
        <v>44617</v>
      </c>
      <c r="P6" s="61">
        <f t="shared" si="0"/>
        <v>44618</v>
      </c>
      <c r="Q6" s="71">
        <f t="shared" si="0"/>
        <v>44619</v>
      </c>
      <c r="R6" s="70">
        <f t="shared" si="0"/>
        <v>44620</v>
      </c>
      <c r="S6" s="61">
        <f t="shared" si="0"/>
        <v>44621</v>
      </c>
      <c r="T6" s="61">
        <f t="shared" si="0"/>
        <v>44622</v>
      </c>
      <c r="U6" s="61">
        <f t="shared" si="0"/>
        <v>44623</v>
      </c>
      <c r="V6" s="61">
        <f t="shared" si="0"/>
        <v>44624</v>
      </c>
      <c r="W6" s="61">
        <f t="shared" si="0"/>
        <v>44625</v>
      </c>
      <c r="X6" s="71">
        <f t="shared" si="0"/>
        <v>44626</v>
      </c>
      <c r="Y6" s="70">
        <f t="shared" si="0"/>
        <v>44627</v>
      </c>
      <c r="Z6" s="61">
        <f t="shared" si="0"/>
        <v>44628</v>
      </c>
      <c r="AA6" s="61">
        <f t="shared" si="0"/>
        <v>44629</v>
      </c>
      <c r="AB6" s="61">
        <f t="shared" si="0"/>
        <v>44630</v>
      </c>
      <c r="AC6" s="61">
        <f t="shared" si="0"/>
        <v>44631</v>
      </c>
      <c r="AD6" s="61">
        <f t="shared" si="0"/>
        <v>44632</v>
      </c>
      <c r="AE6" s="71">
        <f t="shared" si="0"/>
        <v>44633</v>
      </c>
      <c r="AF6" s="70">
        <f t="shared" si="0"/>
        <v>44634</v>
      </c>
      <c r="AG6" s="61">
        <f t="shared" si="0"/>
        <v>44635</v>
      </c>
      <c r="AH6" s="61">
        <f t="shared" si="0"/>
        <v>44636</v>
      </c>
      <c r="AI6" s="61">
        <f t="shared" si="0"/>
        <v>44637</v>
      </c>
      <c r="AJ6" s="61">
        <f t="shared" si="0"/>
        <v>44638</v>
      </c>
      <c r="AK6" s="61">
        <f t="shared" si="0"/>
        <v>44639</v>
      </c>
      <c r="AL6" s="71">
        <f t="shared" si="0"/>
        <v>44640</v>
      </c>
      <c r="AM6" s="70">
        <f t="shared" si="0"/>
        <v>44641</v>
      </c>
      <c r="AN6" s="61">
        <f t="shared" si="0"/>
        <v>44642</v>
      </c>
      <c r="AO6" s="61">
        <f t="shared" si="0"/>
        <v>44643</v>
      </c>
      <c r="AP6" s="61">
        <f t="shared" si="0"/>
        <v>44644</v>
      </c>
      <c r="AQ6" s="61">
        <f t="shared" si="0"/>
        <v>44645</v>
      </c>
      <c r="AR6" s="61">
        <f t="shared" ref="AR6:BN6" si="1">AQ6+1</f>
        <v>44646</v>
      </c>
      <c r="AS6" s="71">
        <f t="shared" si="1"/>
        <v>44647</v>
      </c>
      <c r="AT6" s="70">
        <f t="shared" si="1"/>
        <v>44648</v>
      </c>
      <c r="AU6" s="61">
        <f t="shared" si="1"/>
        <v>44649</v>
      </c>
      <c r="AV6" s="61">
        <f t="shared" si="1"/>
        <v>44650</v>
      </c>
      <c r="AW6" s="61">
        <f t="shared" si="1"/>
        <v>44651</v>
      </c>
      <c r="AX6" s="61">
        <f t="shared" si="1"/>
        <v>44652</v>
      </c>
      <c r="AY6" s="61">
        <f t="shared" si="1"/>
        <v>44653</v>
      </c>
      <c r="AZ6" s="71">
        <f t="shared" si="1"/>
        <v>44654</v>
      </c>
      <c r="BA6" s="70">
        <f t="shared" si="1"/>
        <v>44655</v>
      </c>
      <c r="BB6" s="61">
        <f t="shared" si="1"/>
        <v>44656</v>
      </c>
      <c r="BC6" s="61">
        <f t="shared" si="1"/>
        <v>44657</v>
      </c>
      <c r="BD6" s="61">
        <f t="shared" si="1"/>
        <v>44658</v>
      </c>
      <c r="BE6" s="61">
        <f t="shared" si="1"/>
        <v>44659</v>
      </c>
      <c r="BF6" s="61">
        <f t="shared" si="1"/>
        <v>44660</v>
      </c>
      <c r="BG6" s="71">
        <f t="shared" si="1"/>
        <v>44661</v>
      </c>
      <c r="BH6" s="70">
        <f t="shared" si="1"/>
        <v>44662</v>
      </c>
      <c r="BI6" s="61">
        <f t="shared" si="1"/>
        <v>44663</v>
      </c>
      <c r="BJ6" s="61">
        <f t="shared" si="1"/>
        <v>44664</v>
      </c>
      <c r="BK6" s="61">
        <f t="shared" si="1"/>
        <v>44665</v>
      </c>
      <c r="BL6" s="61">
        <f t="shared" si="1"/>
        <v>44666</v>
      </c>
      <c r="BM6" s="61">
        <f t="shared" si="1"/>
        <v>44667</v>
      </c>
      <c r="BN6" s="71">
        <f t="shared" si="1"/>
        <v>44668</v>
      </c>
    </row>
    <row r="7" spans="1:66" s="95" customFormat="1" ht="27" thickBot="1" x14ac:dyDescent="0.2">
      <c r="A7" s="87" t="s">
        <v>0</v>
      </c>
      <c r="B7" s="88" t="s">
        <v>60</v>
      </c>
      <c r="C7" s="89" t="s">
        <v>61</v>
      </c>
      <c r="D7" s="90" t="s">
        <v>67</v>
      </c>
      <c r="E7" s="91" t="s">
        <v>62</v>
      </c>
      <c r="F7" s="91" t="s">
        <v>63</v>
      </c>
      <c r="G7" s="89" t="s">
        <v>64</v>
      </c>
      <c r="H7" s="89" t="s">
        <v>65</v>
      </c>
      <c r="I7" s="89" t="s">
        <v>66</v>
      </c>
      <c r="J7" s="89"/>
      <c r="K7" s="92" t="str">
        <f t="shared" ref="K7:AP7" si="2">CHOOSE(WEEKDAY(K6,1),"S","M","T","W","T","F","S")</f>
        <v>M</v>
      </c>
      <c r="L7" s="93" t="str">
        <f t="shared" si="2"/>
        <v>T</v>
      </c>
      <c r="M7" s="93" t="str">
        <f t="shared" si="2"/>
        <v>W</v>
      </c>
      <c r="N7" s="93" t="str">
        <f t="shared" si="2"/>
        <v>T</v>
      </c>
      <c r="O7" s="93" t="str">
        <f t="shared" si="2"/>
        <v>F</v>
      </c>
      <c r="P7" s="93" t="str">
        <f t="shared" si="2"/>
        <v>S</v>
      </c>
      <c r="Q7" s="94" t="str">
        <f t="shared" si="2"/>
        <v>S</v>
      </c>
      <c r="R7" s="92" t="str">
        <f t="shared" si="2"/>
        <v>M</v>
      </c>
      <c r="S7" s="93" t="str">
        <f t="shared" si="2"/>
        <v>T</v>
      </c>
      <c r="T7" s="93" t="str">
        <f t="shared" si="2"/>
        <v>W</v>
      </c>
      <c r="U7" s="93" t="str">
        <f t="shared" si="2"/>
        <v>T</v>
      </c>
      <c r="V7" s="93" t="str">
        <f t="shared" si="2"/>
        <v>F</v>
      </c>
      <c r="W7" s="93" t="str">
        <f t="shared" si="2"/>
        <v>S</v>
      </c>
      <c r="X7" s="94" t="str">
        <f t="shared" si="2"/>
        <v>S</v>
      </c>
      <c r="Y7" s="92" t="str">
        <f t="shared" si="2"/>
        <v>M</v>
      </c>
      <c r="Z7" s="93" t="str">
        <f t="shared" si="2"/>
        <v>T</v>
      </c>
      <c r="AA7" s="93" t="str">
        <f t="shared" si="2"/>
        <v>W</v>
      </c>
      <c r="AB7" s="93" t="str">
        <f t="shared" si="2"/>
        <v>T</v>
      </c>
      <c r="AC7" s="93" t="str">
        <f t="shared" si="2"/>
        <v>F</v>
      </c>
      <c r="AD7" s="93" t="str">
        <f t="shared" si="2"/>
        <v>S</v>
      </c>
      <c r="AE7" s="94" t="str">
        <f t="shared" si="2"/>
        <v>S</v>
      </c>
      <c r="AF7" s="92" t="str">
        <f t="shared" si="2"/>
        <v>M</v>
      </c>
      <c r="AG7" s="93" t="str">
        <f t="shared" si="2"/>
        <v>T</v>
      </c>
      <c r="AH7" s="93" t="str">
        <f t="shared" si="2"/>
        <v>W</v>
      </c>
      <c r="AI7" s="93" t="str">
        <f t="shared" si="2"/>
        <v>T</v>
      </c>
      <c r="AJ7" s="93" t="str">
        <f t="shared" si="2"/>
        <v>F</v>
      </c>
      <c r="AK7" s="93" t="str">
        <f t="shared" si="2"/>
        <v>S</v>
      </c>
      <c r="AL7" s="94" t="str">
        <f t="shared" si="2"/>
        <v>S</v>
      </c>
      <c r="AM7" s="92" t="str">
        <f t="shared" si="2"/>
        <v>M</v>
      </c>
      <c r="AN7" s="93" t="str">
        <f t="shared" si="2"/>
        <v>T</v>
      </c>
      <c r="AO7" s="93" t="str">
        <f t="shared" si="2"/>
        <v>W</v>
      </c>
      <c r="AP7" s="93" t="str">
        <f t="shared" si="2"/>
        <v>T</v>
      </c>
      <c r="AQ7" s="93" t="str">
        <f t="shared" ref="AQ7:BN7" si="3">CHOOSE(WEEKDAY(AQ6,1),"S","M","T","W","T","F","S")</f>
        <v>F</v>
      </c>
      <c r="AR7" s="93" t="str">
        <f t="shared" si="3"/>
        <v>S</v>
      </c>
      <c r="AS7" s="94" t="str">
        <f t="shared" si="3"/>
        <v>S</v>
      </c>
      <c r="AT7" s="92" t="str">
        <f t="shared" si="3"/>
        <v>M</v>
      </c>
      <c r="AU7" s="93" t="str">
        <f t="shared" si="3"/>
        <v>T</v>
      </c>
      <c r="AV7" s="93" t="str">
        <f t="shared" si="3"/>
        <v>W</v>
      </c>
      <c r="AW7" s="93" t="str">
        <f t="shared" si="3"/>
        <v>T</v>
      </c>
      <c r="AX7" s="93" t="str">
        <f t="shared" si="3"/>
        <v>F</v>
      </c>
      <c r="AY7" s="93" t="str">
        <f t="shared" si="3"/>
        <v>S</v>
      </c>
      <c r="AZ7" s="94" t="str">
        <f t="shared" si="3"/>
        <v>S</v>
      </c>
      <c r="BA7" s="92" t="str">
        <f t="shared" si="3"/>
        <v>M</v>
      </c>
      <c r="BB7" s="93" t="str">
        <f t="shared" si="3"/>
        <v>T</v>
      </c>
      <c r="BC7" s="93" t="str">
        <f t="shared" si="3"/>
        <v>W</v>
      </c>
      <c r="BD7" s="93" t="str">
        <f t="shared" si="3"/>
        <v>T</v>
      </c>
      <c r="BE7" s="93" t="str">
        <f t="shared" si="3"/>
        <v>F</v>
      </c>
      <c r="BF7" s="93" t="str">
        <f t="shared" si="3"/>
        <v>S</v>
      </c>
      <c r="BG7" s="94" t="str">
        <f t="shared" si="3"/>
        <v>S</v>
      </c>
      <c r="BH7" s="92" t="str">
        <f t="shared" si="3"/>
        <v>M</v>
      </c>
      <c r="BI7" s="93" t="str">
        <f t="shared" si="3"/>
        <v>T</v>
      </c>
      <c r="BJ7" s="93" t="str">
        <f t="shared" si="3"/>
        <v>W</v>
      </c>
      <c r="BK7" s="93" t="str">
        <f t="shared" si="3"/>
        <v>T</v>
      </c>
      <c r="BL7" s="93" t="str">
        <f t="shared" si="3"/>
        <v>F</v>
      </c>
      <c r="BM7" s="93" t="str">
        <f t="shared" si="3"/>
        <v>S</v>
      </c>
      <c r="BN7" s="94" t="str">
        <f t="shared" si="3"/>
        <v>S</v>
      </c>
    </row>
    <row r="8" spans="1:66" s="51" customFormat="1" ht="18" x14ac:dyDescent="0.15">
      <c r="A8" s="62" t="str">
        <f>IF(ISERROR(VALUE(SUBSTITUTE(prevWBS,".",""))),"1",IF(ISERROR(FIND("`",SUBSTITUTE(prevWBS,".","`",1))),TEXT(VALUE(prevWBS)+1,"#"),TEXT(VALUE(LEFT(prevWBS,FIND("`",SUBSTITUTE(prevWBS,".","`",1))-1))+1,"#")))</f>
        <v>1</v>
      </c>
      <c r="B8" s="63" t="s">
        <v>131</v>
      </c>
      <c r="C8" s="64"/>
      <c r="D8" s="65"/>
      <c r="E8" s="66"/>
      <c r="F8" s="86" t="str">
        <f>IF(ISBLANK(E8)," - ",IF(G8=0,E8,E8+G8-1))</f>
        <v xml:space="preserve"> - </v>
      </c>
      <c r="G8" s="67"/>
      <c r="H8" s="68"/>
      <c r="I8" s="69" t="str">
        <f t="shared" ref="I8:I29" si="4">IF(OR(F8=0,E8=0)," - ",NETWORKDAYS(E8,F8))</f>
        <v xml:space="preserve"> - </v>
      </c>
      <c r="J8" s="72"/>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row>
    <row r="9" spans="1:66" s="57" customFormat="1" ht="18" x14ac:dyDescent="0.15">
      <c r="A9" s="56" t="str">
        <f t="shared" ref="A9:A13"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97" t="s">
        <v>132</v>
      </c>
      <c r="C9" s="57" t="s">
        <v>133</v>
      </c>
      <c r="D9" s="98"/>
      <c r="E9" s="75">
        <v>44585</v>
      </c>
      <c r="F9" s="76">
        <v>44690</v>
      </c>
      <c r="G9" s="58">
        <v>76</v>
      </c>
      <c r="H9" s="59">
        <v>1</v>
      </c>
      <c r="I9" s="60">
        <f t="shared" si="4"/>
        <v>76</v>
      </c>
      <c r="J9" s="73"/>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row>
    <row r="10" spans="1:66" s="57" customFormat="1" ht="18" x14ac:dyDescent="0.15">
      <c r="A10" s="56" t="str">
        <f t="shared" si="5"/>
        <v>1.2</v>
      </c>
      <c r="B10" s="97" t="s">
        <v>135</v>
      </c>
      <c r="D10" s="98"/>
      <c r="E10" s="75">
        <v>44610</v>
      </c>
      <c r="F10" s="76">
        <v>44631</v>
      </c>
      <c r="G10" s="58">
        <v>4</v>
      </c>
      <c r="H10" s="59">
        <v>1</v>
      </c>
      <c r="I10" s="60">
        <f t="shared" si="4"/>
        <v>16</v>
      </c>
      <c r="J10" s="73"/>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row>
    <row r="11" spans="1:66" s="57" customFormat="1" ht="26" x14ac:dyDescent="0.15">
      <c r="A11"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1.2.1</v>
      </c>
      <c r="B11" s="99" t="s">
        <v>136</v>
      </c>
      <c r="D11" s="98"/>
      <c r="E11" s="75">
        <v>44585</v>
      </c>
      <c r="F11" s="76">
        <v>44624</v>
      </c>
      <c r="G11" s="58">
        <v>2</v>
      </c>
      <c r="H11" s="59">
        <v>1</v>
      </c>
      <c r="I11" s="60">
        <f t="shared" si="4"/>
        <v>30</v>
      </c>
      <c r="J11" s="73"/>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row>
    <row r="12" spans="1:66" s="57" customFormat="1" ht="18" x14ac:dyDescent="0.15">
      <c r="A12"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1.2.2</v>
      </c>
      <c r="B12" s="99" t="s">
        <v>143</v>
      </c>
      <c r="D12" s="98"/>
      <c r="E12" s="75">
        <v>44625</v>
      </c>
      <c r="F12" s="76">
        <v>44631</v>
      </c>
      <c r="G12" s="58">
        <v>5</v>
      </c>
      <c r="H12" s="59">
        <v>1</v>
      </c>
      <c r="I12" s="60">
        <f t="shared" si="4"/>
        <v>5</v>
      </c>
      <c r="J12" s="73"/>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row>
    <row r="13" spans="1:66" s="57" customFormat="1" ht="18" x14ac:dyDescent="0.15">
      <c r="A13" s="56" t="str">
        <f t="shared" si="5"/>
        <v>1.3</v>
      </c>
      <c r="B13" s="97" t="s">
        <v>142</v>
      </c>
      <c r="D13" s="98"/>
      <c r="E13" s="75">
        <v>44610</v>
      </c>
      <c r="F13" s="76">
        <v>44633</v>
      </c>
      <c r="G13" s="58">
        <v>5</v>
      </c>
      <c r="H13" s="59">
        <v>1</v>
      </c>
      <c r="I13" s="60">
        <f t="shared" si="4"/>
        <v>16</v>
      </c>
      <c r="J13" s="73"/>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row>
    <row r="14" spans="1:66" s="51" customFormat="1" ht="18" x14ac:dyDescent="0.15">
      <c r="A14" s="49" t="str">
        <f>IF(ISERROR(VALUE(SUBSTITUTE(prevWBS,".",""))),"1",IF(ISERROR(FIND("`",SUBSTITUTE(prevWBS,".","`",1))),TEXT(VALUE(prevWBS)+1,"#"),TEXT(VALUE(LEFT(prevWBS,FIND("`",SUBSTITUTE(prevWBS,".","`",1))-1))+1,"#")))</f>
        <v>2</v>
      </c>
      <c r="B14" s="50" t="s">
        <v>139</v>
      </c>
      <c r="D14" s="52"/>
      <c r="E14" s="77"/>
      <c r="F14" s="77" t="str">
        <f>IF(ISBLANK(E14)," - ",IF(G14=0,E14,E14+G14-1))</f>
        <v xml:space="preserve"> - </v>
      </c>
      <c r="G14" s="53"/>
      <c r="H14" s="54"/>
      <c r="I14" s="55" t="str">
        <f t="shared" si="4"/>
        <v xml:space="preserve"> - </v>
      </c>
      <c r="J14" s="74"/>
      <c r="K14" s="80"/>
      <c r="L14" s="80"/>
      <c r="M14" s="80"/>
      <c r="N14" s="80"/>
      <c r="O14" s="80"/>
      <c r="P14" s="80"/>
      <c r="Q14" s="80"/>
      <c r="R14" s="80"/>
      <c r="S14" s="80"/>
      <c r="T14" s="80"/>
      <c r="U14" s="80"/>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row>
    <row r="15" spans="1:66" s="57" customFormat="1" ht="18" x14ac:dyDescent="0.15">
      <c r="A15"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5" s="97" t="s">
        <v>140</v>
      </c>
      <c r="D15" s="98"/>
      <c r="E15" s="75">
        <v>44610</v>
      </c>
      <c r="F15" s="76">
        <v>44651</v>
      </c>
      <c r="G15" s="58">
        <v>4</v>
      </c>
      <c r="H15" s="59">
        <v>1</v>
      </c>
      <c r="I15" s="60">
        <f t="shared" si="4"/>
        <v>30</v>
      </c>
      <c r="J15" s="73"/>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row>
    <row r="16" spans="1:66" s="51" customFormat="1" ht="18" x14ac:dyDescent="0.15">
      <c r="A16" s="49" t="str">
        <f>IF(ISERROR(VALUE(SUBSTITUTE(prevWBS,".",""))),"1",IF(ISERROR(FIND("`",SUBSTITUTE(prevWBS,".","`",1))),TEXT(VALUE(prevWBS)+1,"#"),TEXT(VALUE(LEFT(prevWBS,FIND("`",SUBSTITUTE(prevWBS,".","`",1))-1))+1,"#")))</f>
        <v>3</v>
      </c>
      <c r="B16" s="50" t="s">
        <v>144</v>
      </c>
      <c r="D16" s="52"/>
      <c r="E16" s="77"/>
      <c r="F16" s="77" t="str">
        <f>IF(ISBLANK(E16)," - ",IF(G16=0,E16,E16+G16-1))</f>
        <v xml:space="preserve"> - </v>
      </c>
      <c r="G16" s="53"/>
      <c r="H16" s="54"/>
      <c r="I16" s="55" t="str">
        <f t="shared" si="4"/>
        <v xml:space="preserve"> - </v>
      </c>
      <c r="J16" s="74"/>
      <c r="K16" s="80"/>
      <c r="L16" s="80"/>
      <c r="M16" s="80"/>
      <c r="N16" s="80"/>
      <c r="O16" s="80"/>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0"/>
      <c r="BN16" s="80"/>
    </row>
    <row r="17" spans="1:66" s="57" customFormat="1" ht="18" x14ac:dyDescent="0.15">
      <c r="A17"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17" s="97" t="s">
        <v>145</v>
      </c>
      <c r="D17" s="98"/>
      <c r="E17" s="75">
        <v>44585</v>
      </c>
      <c r="F17" s="76">
        <v>44610</v>
      </c>
      <c r="G17" s="58">
        <v>4</v>
      </c>
      <c r="H17" s="59">
        <v>1</v>
      </c>
      <c r="I17" s="60">
        <f t="shared" si="4"/>
        <v>20</v>
      </c>
      <c r="J17" s="73"/>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row>
    <row r="18" spans="1:66" s="57" customFormat="1" ht="18" x14ac:dyDescent="0.15">
      <c r="A18" s="56" t="str">
        <f t="shared" ref="A18" si="6">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18" s="97" t="s">
        <v>134</v>
      </c>
      <c r="D18" s="98"/>
      <c r="E18" s="75">
        <v>44585</v>
      </c>
      <c r="F18" s="76">
        <v>44610</v>
      </c>
      <c r="G18" s="58">
        <v>3</v>
      </c>
      <c r="H18" s="59">
        <v>1</v>
      </c>
      <c r="I18" s="60">
        <f t="shared" si="4"/>
        <v>20</v>
      </c>
      <c r="J18" s="73"/>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row>
    <row r="19" spans="1:66" s="57" customFormat="1" ht="18" x14ac:dyDescent="0.15">
      <c r="A19"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19" s="97" t="s">
        <v>146</v>
      </c>
      <c r="D19" s="98"/>
      <c r="E19" s="75">
        <v>44634</v>
      </c>
      <c r="F19" s="76">
        <v>44640</v>
      </c>
      <c r="G19" s="58">
        <v>3</v>
      </c>
      <c r="H19" s="59">
        <v>1</v>
      </c>
      <c r="I19" s="60">
        <f t="shared" si="4"/>
        <v>5</v>
      </c>
      <c r="J19" s="73"/>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row>
    <row r="20" spans="1:66" s="57" customFormat="1" ht="18" x14ac:dyDescent="0.15">
      <c r="A20"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0" s="97" t="s">
        <v>147</v>
      </c>
      <c r="D20" s="98"/>
      <c r="E20" s="75">
        <v>44611</v>
      </c>
      <c r="F20" s="76">
        <v>44640</v>
      </c>
      <c r="G20" s="58">
        <v>6</v>
      </c>
      <c r="H20" s="59">
        <v>1</v>
      </c>
      <c r="I20" s="60">
        <f t="shared" si="4"/>
        <v>20</v>
      </c>
      <c r="J20" s="73"/>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row>
    <row r="21" spans="1:66" s="51" customFormat="1" ht="18" x14ac:dyDescent="0.15">
      <c r="A21" s="49" t="str">
        <f>IF(ISERROR(VALUE(SUBSTITUTE(prevWBS,".",""))),"1",IF(ISERROR(FIND("`",SUBSTITUTE(prevWBS,".","`",1))),TEXT(VALUE(prevWBS)+1,"#"),TEXT(VALUE(LEFT(prevWBS,FIND("`",SUBSTITUTE(prevWBS,".","`",1))-1))+1,"#")))</f>
        <v>4</v>
      </c>
      <c r="B21" s="50" t="s">
        <v>137</v>
      </c>
      <c r="D21" s="52"/>
      <c r="E21" s="77"/>
      <c r="F21" s="77" t="str">
        <f>IF(ISBLANK(E21)," - ",IF(G21=0,E21,E21+G21-1))</f>
        <v xml:space="preserve"> - </v>
      </c>
      <c r="G21" s="53"/>
      <c r="H21" s="54"/>
      <c r="I21" s="55" t="str">
        <f t="shared" si="4"/>
        <v xml:space="preserve"> - </v>
      </c>
      <c r="J21" s="74"/>
      <c r="K21" s="80"/>
      <c r="L21" s="80"/>
      <c r="M21" s="80"/>
      <c r="N21" s="80"/>
      <c r="O21" s="80"/>
      <c r="P21" s="80"/>
      <c r="Q21" s="80"/>
      <c r="R21" s="80"/>
      <c r="S21" s="80"/>
      <c r="T21" s="80"/>
      <c r="U21" s="80"/>
      <c r="V21" s="80"/>
      <c r="W21" s="80"/>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0"/>
      <c r="BM21" s="80"/>
      <c r="BN21" s="80"/>
    </row>
    <row r="22" spans="1:66" s="57" customFormat="1" ht="18" x14ac:dyDescent="0.15">
      <c r="A22"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2" s="97" t="s">
        <v>148</v>
      </c>
      <c r="D22" s="98"/>
      <c r="E22" s="75">
        <v>44641</v>
      </c>
      <c r="F22" s="76">
        <v>44682</v>
      </c>
      <c r="G22" s="58">
        <v>4</v>
      </c>
      <c r="H22" s="59">
        <v>1</v>
      </c>
      <c r="I22" s="60">
        <f t="shared" si="4"/>
        <v>30</v>
      </c>
      <c r="J22" s="73"/>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row>
    <row r="23" spans="1:66" s="51" customFormat="1" ht="18" x14ac:dyDescent="0.15">
      <c r="A23" s="49" t="str">
        <f>IF(ISERROR(VALUE(SUBSTITUTE(prevWBS,".",""))),"1",IF(ISERROR(FIND("`",SUBSTITUTE(prevWBS,".","`",1))),TEXT(VALUE(prevWBS)+1,"#"),TEXT(VALUE(LEFT(prevWBS,FIND("`",SUBSTITUTE(prevWBS,".","`",1))-1))+1,"#")))</f>
        <v>5</v>
      </c>
      <c r="B23" s="50" t="s">
        <v>149</v>
      </c>
      <c r="D23" s="52"/>
      <c r="E23" s="77"/>
      <c r="F23" s="77" t="str">
        <f>IF(ISBLANK(E23)," - ",IF(G23=0,E23,E23+G23-1))</f>
        <v xml:space="preserve"> - </v>
      </c>
      <c r="G23" s="53"/>
      <c r="H23" s="54"/>
      <c r="I23" s="55" t="str">
        <f t="shared" si="4"/>
        <v xml:space="preserve"> - </v>
      </c>
      <c r="J23" s="74"/>
      <c r="K23" s="80"/>
      <c r="L23" s="80"/>
      <c r="M23" s="80"/>
      <c r="N23" s="80"/>
      <c r="O23" s="80"/>
      <c r="P23" s="80"/>
      <c r="Q23" s="80"/>
      <c r="R23" s="80"/>
      <c r="S23" s="80"/>
      <c r="T23" s="80"/>
      <c r="U23" s="80"/>
      <c r="V23" s="80"/>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row>
    <row r="24" spans="1:66" s="57" customFormat="1" ht="18" x14ac:dyDescent="0.15">
      <c r="A24"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24" s="97" t="s">
        <v>150</v>
      </c>
      <c r="D24" s="98"/>
      <c r="E24" s="75">
        <v>44634</v>
      </c>
      <c r="F24" s="76">
        <v>44647</v>
      </c>
      <c r="G24" s="58">
        <v>4</v>
      </c>
      <c r="H24" s="59">
        <v>1</v>
      </c>
      <c r="I24" s="60">
        <f t="shared" si="4"/>
        <v>10</v>
      </c>
      <c r="J24" s="73"/>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row>
    <row r="25" spans="1:66" s="57" customFormat="1" ht="18" x14ac:dyDescent="0.15">
      <c r="A25" s="56" t="str">
        <f t="shared" ref="A25"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25" s="97" t="s">
        <v>151</v>
      </c>
      <c r="D25" s="98"/>
      <c r="E25" s="75">
        <v>44648</v>
      </c>
      <c r="F25" s="76">
        <v>44654</v>
      </c>
      <c r="G25" s="58">
        <v>3</v>
      </c>
      <c r="H25" s="59">
        <v>1</v>
      </c>
      <c r="I25" s="60">
        <f t="shared" si="4"/>
        <v>5</v>
      </c>
      <c r="J25" s="73"/>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row>
    <row r="26" spans="1:66" s="51" customFormat="1" ht="18" x14ac:dyDescent="0.15">
      <c r="A26" s="49" t="str">
        <f>IF(ISERROR(VALUE(SUBSTITUTE(prevWBS,".",""))),"1",IF(ISERROR(FIND("`",SUBSTITUTE(prevWBS,".","`",1))),TEXT(VALUE(prevWBS)+1,"#"),TEXT(VALUE(LEFT(prevWBS,FIND("`",SUBSTITUTE(prevWBS,".","`",1))-1))+1,"#")))</f>
        <v>6</v>
      </c>
      <c r="B26" s="50" t="s">
        <v>141</v>
      </c>
      <c r="D26" s="52"/>
      <c r="E26" s="77"/>
      <c r="F26" s="77" t="str">
        <f>IF(ISBLANK(E26)," - ",IF(G26=0,E26,E26+G26-1))</f>
        <v xml:space="preserve"> - </v>
      </c>
      <c r="G26" s="53"/>
      <c r="H26" s="54"/>
      <c r="I26" s="55" t="str">
        <f t="shared" si="4"/>
        <v xml:space="preserve"> - </v>
      </c>
      <c r="J26" s="74"/>
      <c r="K26" s="80"/>
      <c r="L26" s="80"/>
      <c r="M26" s="80"/>
      <c r="N26" s="80"/>
      <c r="O26" s="80"/>
      <c r="P26" s="80"/>
      <c r="Q26" s="80"/>
      <c r="R26" s="80"/>
      <c r="S26" s="80"/>
      <c r="T26" s="80"/>
      <c r="U26" s="80"/>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row>
    <row r="27" spans="1:66" s="57" customFormat="1" ht="18" x14ac:dyDescent="0.15">
      <c r="A27"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27" s="97" t="s">
        <v>152</v>
      </c>
      <c r="D27" s="98"/>
      <c r="E27" s="75">
        <v>44641</v>
      </c>
      <c r="F27" s="76">
        <v>44682</v>
      </c>
      <c r="G27" s="58">
        <v>4</v>
      </c>
      <c r="H27" s="59">
        <v>1</v>
      </c>
      <c r="I27" s="60">
        <f t="shared" si="4"/>
        <v>30</v>
      </c>
      <c r="J27" s="73"/>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row>
    <row r="28" spans="1:66" s="51" customFormat="1" ht="18" x14ac:dyDescent="0.15">
      <c r="A28" s="49" t="str">
        <f>IF(ISERROR(VALUE(SUBSTITUTE(prevWBS,".",""))),"1",IF(ISERROR(FIND("`",SUBSTITUTE(prevWBS,".","`",1))),TEXT(VALUE(prevWBS)+1,"#"),TEXT(VALUE(LEFT(prevWBS,FIND("`",SUBSTITUTE(prevWBS,".","`",1))-1))+1,"#")))</f>
        <v>7</v>
      </c>
      <c r="B28" s="50" t="s">
        <v>138</v>
      </c>
      <c r="D28" s="52"/>
      <c r="E28" s="77"/>
      <c r="F28" s="77" t="str">
        <f>IF(ISBLANK(E28)," - ",IF(G28=0,E28,E28+G28-1))</f>
        <v xml:space="preserve"> - </v>
      </c>
      <c r="G28" s="53"/>
      <c r="H28" s="54"/>
      <c r="I28" s="55" t="str">
        <f t="shared" si="4"/>
        <v xml:space="preserve"> - </v>
      </c>
      <c r="J28" s="74"/>
      <c r="K28" s="80"/>
      <c r="L28" s="80"/>
      <c r="M28" s="80"/>
      <c r="N28" s="80"/>
      <c r="O28" s="80"/>
      <c r="P28" s="80"/>
      <c r="Q28" s="80"/>
      <c r="R28" s="80"/>
      <c r="S28" s="80"/>
      <c r="T28" s="80"/>
      <c r="U28" s="80"/>
      <c r="V28" s="80"/>
      <c r="W28" s="80"/>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0"/>
      <c r="BN28" s="80"/>
    </row>
    <row r="29" spans="1:66" s="57" customFormat="1" ht="26" x14ac:dyDescent="0.15">
      <c r="A29"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7.1</v>
      </c>
      <c r="B29" s="97" t="s">
        <v>153</v>
      </c>
      <c r="D29" s="98"/>
      <c r="E29" s="75">
        <v>44641</v>
      </c>
      <c r="F29" s="76">
        <v>44690</v>
      </c>
      <c r="G29" s="58">
        <v>4</v>
      </c>
      <c r="H29" s="59">
        <v>1</v>
      </c>
      <c r="I29" s="60">
        <f t="shared" si="4"/>
        <v>36</v>
      </c>
      <c r="J29" s="73"/>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8:H29">
    <cfRule type="dataBar" priority="17">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10" priority="60">
      <formula>K$6=TODAY()</formula>
    </cfRule>
  </conditionalFormatting>
  <conditionalFormatting sqref="K8:BN27">
    <cfRule type="expression" dxfId="9" priority="63">
      <formula>AND($E8&lt;=K$6,ROUNDDOWN(($F8-$E8+1)*$H8,0)+$E8-1&gt;=K$6)</formula>
    </cfRule>
    <cfRule type="expression" dxfId="8" priority="64">
      <formula>AND(NOT(ISBLANK($E8)),$E8&lt;=K$6,$F8&gt;=K$6)</formula>
    </cfRule>
  </conditionalFormatting>
  <conditionalFormatting sqref="K6:BN15">
    <cfRule type="expression" dxfId="7" priority="23">
      <formula>K$6=TODAY()</formula>
    </cfRule>
  </conditionalFormatting>
  <conditionalFormatting sqref="K16:BN20">
    <cfRule type="expression" dxfId="6" priority="13">
      <formula>K$6=TODAY()</formula>
    </cfRule>
  </conditionalFormatting>
  <conditionalFormatting sqref="K21:BN22">
    <cfRule type="expression" dxfId="5" priority="10">
      <formula>K$6=TODAY()</formula>
    </cfRule>
  </conditionalFormatting>
  <conditionalFormatting sqref="K23:BN25">
    <cfRule type="expression" dxfId="4" priority="7">
      <formula>K$6=TODAY()</formula>
    </cfRule>
  </conditionalFormatting>
  <conditionalFormatting sqref="K26:BN27">
    <cfRule type="expression" dxfId="3" priority="4">
      <formula>K$6=TODAY()</formula>
    </cfRule>
  </conditionalFormatting>
  <conditionalFormatting sqref="K28:BN29">
    <cfRule type="expression" dxfId="2" priority="2">
      <formula>AND($E28&lt;=K$6,ROUNDDOWN(($F28-$E28+1)*$H28,0)+$E28-1&gt;=K$6)</formula>
    </cfRule>
    <cfRule type="expression" dxfId="1" priority="3">
      <formula>AND(NOT(ISBLANK($E28)),$E28&lt;=K$6,$F28&gt;=K$6)</formula>
    </cfRule>
  </conditionalFormatting>
  <conditionalFormatting sqref="K28:BN29">
    <cfRule type="expression" dxfId="0" priority="1">
      <formula>K$6=TODAY()</formula>
    </cfRule>
  </conditionalFormatting>
  <dataValidations disablePrompts="1"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G11 G10 E14 G12 G14:H14" unlockedFormula="1"/>
    <ignoredError sqref="A14"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101600</xdr:colOff>
                    <xdr:row>1</xdr:row>
                    <xdr:rowOff>127000</xdr:rowOff>
                  </from>
                  <to>
                    <xdr:col>27</xdr:col>
                    <xdr:colOff>101600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workbookViewId="0">
      <selection activeCell="A2" sqref="A2"/>
    </sheetView>
  </sheetViews>
  <sheetFormatPr baseColWidth="10" defaultColWidth="8.83203125" defaultRowHeight="13" x14ac:dyDescent="0.15"/>
  <cols>
    <col min="1" max="1" width="5.5" style="16" customWidth="1"/>
    <col min="2" max="2" width="37.6640625" style="16" customWidth="1"/>
    <col min="3" max="3" width="55.1640625" style="16" customWidth="1"/>
    <col min="4" max="7" width="8.83203125" style="16"/>
  </cols>
  <sheetData>
    <row r="1" spans="1:3" ht="30" customHeight="1" x14ac:dyDescent="0.15">
      <c r="A1" s="31" t="s">
        <v>20</v>
      </c>
    </row>
    <row r="4" spans="1:3" x14ac:dyDescent="0.15">
      <c r="C4" s="23" t="s">
        <v>28</v>
      </c>
    </row>
    <row r="5" spans="1:3" x14ac:dyDescent="0.15">
      <c r="C5" s="20" t="s">
        <v>29</v>
      </c>
    </row>
    <row r="6" spans="1:3" x14ac:dyDescent="0.15">
      <c r="C6" s="20"/>
    </row>
    <row r="7" spans="1:3" ht="18" x14ac:dyDescent="0.2">
      <c r="C7" s="24" t="s">
        <v>48</v>
      </c>
    </row>
    <row r="8" spans="1:3" x14ac:dyDescent="0.15">
      <c r="C8" s="25" t="s">
        <v>46</v>
      </c>
    </row>
    <row r="10" spans="1:3" x14ac:dyDescent="0.15">
      <c r="C10" s="20" t="s">
        <v>45</v>
      </c>
    </row>
    <row r="11" spans="1:3" x14ac:dyDescent="0.15">
      <c r="C11" s="20" t="s">
        <v>44</v>
      </c>
    </row>
    <row r="13" spans="1:3" ht="18" x14ac:dyDescent="0.2">
      <c r="C13" s="24" t="s">
        <v>43</v>
      </c>
    </row>
    <row r="16" spans="1:3" ht="16" x14ac:dyDescent="0.2">
      <c r="A16" s="27" t="s">
        <v>22</v>
      </c>
    </row>
    <row r="17" spans="2:2" s="16" customFormat="1" x14ac:dyDescent="0.15"/>
    <row r="18" spans="2:2" ht="14" x14ac:dyDescent="0.15">
      <c r="B18" s="26" t="s">
        <v>33</v>
      </c>
    </row>
    <row r="19" spans="2:2" x14ac:dyDescent="0.15">
      <c r="B19" s="20" t="s">
        <v>38</v>
      </c>
    </row>
    <row r="20" spans="2:2" x14ac:dyDescent="0.15">
      <c r="B20" s="20" t="s">
        <v>39</v>
      </c>
    </row>
    <row r="22" spans="2:2" s="16" customFormat="1" ht="14" x14ac:dyDescent="0.15">
      <c r="B22" s="26" t="s">
        <v>40</v>
      </c>
    </row>
    <row r="23" spans="2:2" s="16" customFormat="1" x14ac:dyDescent="0.15">
      <c r="B23" s="20" t="s">
        <v>41</v>
      </c>
    </row>
    <row r="24" spans="2:2" s="16" customFormat="1" x14ac:dyDescent="0.15">
      <c r="B24" s="20" t="s">
        <v>42</v>
      </c>
    </row>
    <row r="26" spans="2:2" s="16" customFormat="1" ht="14" x14ac:dyDescent="0.15">
      <c r="B26" s="26" t="s">
        <v>30</v>
      </c>
    </row>
    <row r="27" spans="2:2" s="16" customFormat="1" x14ac:dyDescent="0.15">
      <c r="B27" s="20" t="s">
        <v>34</v>
      </c>
    </row>
    <row r="28" spans="2:2" s="16" customFormat="1" x14ac:dyDescent="0.15">
      <c r="B28" s="20" t="s">
        <v>35</v>
      </c>
    </row>
    <row r="29" spans="2:2" x14ac:dyDescent="0.15">
      <c r="B29" s="20" t="s">
        <v>36</v>
      </c>
    </row>
    <row r="30" spans="2:2" x14ac:dyDescent="0.15">
      <c r="B30" s="16" t="s">
        <v>23</v>
      </c>
    </row>
    <row r="31" spans="2:2" x14ac:dyDescent="0.15">
      <c r="B31" s="16" t="s">
        <v>24</v>
      </c>
    </row>
    <row r="32" spans="2:2" x14ac:dyDescent="0.15">
      <c r="B32" s="16" t="s">
        <v>25</v>
      </c>
    </row>
    <row r="34" spans="2:2" ht="14" x14ac:dyDescent="0.15">
      <c r="B34" s="26" t="s">
        <v>26</v>
      </c>
    </row>
    <row r="35" spans="2:2" x14ac:dyDescent="0.15">
      <c r="B35" s="20" t="s">
        <v>120</v>
      </c>
    </row>
    <row r="36" spans="2:2" x14ac:dyDescent="0.15">
      <c r="B36" s="20" t="s">
        <v>121</v>
      </c>
    </row>
    <row r="37" spans="2:2" x14ac:dyDescent="0.15">
      <c r="B37" s="20" t="s">
        <v>122</v>
      </c>
    </row>
    <row r="39" spans="2:2" ht="14" x14ac:dyDescent="0.15">
      <c r="B39" s="26" t="s">
        <v>27</v>
      </c>
    </row>
    <row r="40" spans="2:2" x14ac:dyDescent="0.15">
      <c r="B40" s="20" t="s">
        <v>37</v>
      </c>
    </row>
    <row r="42" spans="2:2" s="16" customFormat="1" ht="14" x14ac:dyDescent="0.15">
      <c r="B42" s="26" t="s">
        <v>31</v>
      </c>
    </row>
    <row r="43" spans="2:2" s="16" customFormat="1" x14ac:dyDescent="0.15">
      <c r="B43" s="20" t="s">
        <v>123</v>
      </c>
    </row>
    <row r="44" spans="2:2" s="16" customFormat="1" x14ac:dyDescent="0.15">
      <c r="B44" s="20" t="s">
        <v>32</v>
      </c>
    </row>
    <row r="45" spans="2:2" s="16" customFormat="1" x14ac:dyDescent="0.15"/>
    <row r="46" spans="2:2" ht="18" x14ac:dyDescent="0.2">
      <c r="B46" s="24" t="s">
        <v>21</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baseColWidth="10" defaultColWidth="8.83203125" defaultRowHeight="13" x14ac:dyDescent="0.15"/>
  <cols>
    <col min="1" max="1" width="5.5" style="7" customWidth="1"/>
    <col min="2" max="2" width="90.5" style="7" customWidth="1"/>
    <col min="3" max="3" width="16.5" style="7" bestFit="1" customWidth="1"/>
    <col min="4" max="16384" width="8.83203125" style="7"/>
  </cols>
  <sheetData>
    <row r="1" spans="1:3" ht="30" customHeight="1" x14ac:dyDescent="0.15">
      <c r="A1" s="36" t="s">
        <v>115</v>
      </c>
      <c r="B1" s="37"/>
      <c r="C1" s="38"/>
    </row>
    <row r="2" spans="1:3" ht="14" x14ac:dyDescent="0.15">
      <c r="A2" s="107" t="s">
        <v>46</v>
      </c>
      <c r="B2" s="9"/>
      <c r="C2" s="8"/>
    </row>
    <row r="3" spans="1:3" s="20" customFormat="1" x14ac:dyDescent="0.15">
      <c r="A3" s="8"/>
      <c r="B3" s="9"/>
      <c r="C3" s="8"/>
    </row>
    <row r="4" spans="1:3" s="8" customFormat="1" ht="18" x14ac:dyDescent="0.2">
      <c r="A4" s="102" t="s">
        <v>82</v>
      </c>
      <c r="B4" s="35"/>
    </row>
    <row r="5" spans="1:3" s="8" customFormat="1" ht="60" x14ac:dyDescent="0.15">
      <c r="B5" s="108" t="s">
        <v>71</v>
      </c>
    </row>
    <row r="7" spans="1:3" ht="30" x14ac:dyDescent="0.15">
      <c r="B7" s="108" t="s">
        <v>83</v>
      </c>
    </row>
    <row r="9" spans="1:3" ht="14" x14ac:dyDescent="0.15">
      <c r="B9" s="107" t="s">
        <v>58</v>
      </c>
    </row>
    <row r="11" spans="1:3" ht="30" x14ac:dyDescent="0.15">
      <c r="B11" s="106" t="s">
        <v>59</v>
      </c>
    </row>
    <row r="12" spans="1:3" s="20" customFormat="1" x14ac:dyDescent="0.15"/>
    <row r="13" spans="1:3" ht="18" x14ac:dyDescent="0.2">
      <c r="A13" s="141" t="s">
        <v>3</v>
      </c>
      <c r="B13" s="141"/>
    </row>
    <row r="14" spans="1:3" s="20" customFormat="1" x14ac:dyDescent="0.15"/>
    <row r="15" spans="1:3" s="103" customFormat="1" ht="18" x14ac:dyDescent="0.15">
      <c r="A15" s="111"/>
      <c r="B15" s="109" t="s">
        <v>74</v>
      </c>
    </row>
    <row r="16" spans="1:3" s="103" customFormat="1" ht="18" x14ac:dyDescent="0.15">
      <c r="A16" s="111"/>
      <c r="B16" s="110" t="s">
        <v>72</v>
      </c>
      <c r="C16" s="105" t="s">
        <v>2</v>
      </c>
    </row>
    <row r="17" spans="1:3" ht="18" x14ac:dyDescent="0.2">
      <c r="A17" s="112"/>
      <c r="B17" s="110" t="s">
        <v>76</v>
      </c>
    </row>
    <row r="18" spans="1:3" s="20" customFormat="1" ht="18" x14ac:dyDescent="0.2">
      <c r="A18" s="112"/>
      <c r="B18" s="110" t="s">
        <v>84</v>
      </c>
    </row>
    <row r="19" spans="1:3" s="38" customFormat="1" ht="18" x14ac:dyDescent="0.2">
      <c r="A19" s="115"/>
      <c r="B19" s="110" t="s">
        <v>85</v>
      </c>
    </row>
    <row r="20" spans="1:3" s="103" customFormat="1" ht="18" x14ac:dyDescent="0.15">
      <c r="A20" s="111"/>
      <c r="B20" s="109" t="s">
        <v>73</v>
      </c>
      <c r="C20" s="104" t="s">
        <v>1</v>
      </c>
    </row>
    <row r="21" spans="1:3" ht="18" x14ac:dyDescent="0.2">
      <c r="A21" s="112"/>
      <c r="B21" s="110" t="s">
        <v>75</v>
      </c>
    </row>
    <row r="22" spans="1:3" s="8" customFormat="1" ht="18" x14ac:dyDescent="0.2">
      <c r="A22" s="113"/>
      <c r="B22" s="114" t="s">
        <v>77</v>
      </c>
    </row>
    <row r="23" spans="1:3" s="8" customFormat="1" ht="18" x14ac:dyDescent="0.2">
      <c r="A23" s="113"/>
      <c r="B23" s="10"/>
    </row>
    <row r="24" spans="1:3" s="8" customFormat="1" ht="18" x14ac:dyDescent="0.2">
      <c r="A24" s="141" t="s">
        <v>78</v>
      </c>
      <c r="B24" s="141"/>
    </row>
    <row r="25" spans="1:3" s="8" customFormat="1" ht="45" x14ac:dyDescent="0.2">
      <c r="A25" s="113"/>
      <c r="B25" s="110" t="s">
        <v>86</v>
      </c>
    </row>
    <row r="26" spans="1:3" s="8" customFormat="1" ht="18" x14ac:dyDescent="0.2">
      <c r="A26" s="113"/>
      <c r="B26" s="110"/>
    </row>
    <row r="27" spans="1:3" s="8" customFormat="1" ht="18" x14ac:dyDescent="0.2">
      <c r="A27" s="113"/>
      <c r="B27" s="131" t="s">
        <v>90</v>
      </c>
    </row>
    <row r="28" spans="1:3" s="8" customFormat="1" ht="18" x14ac:dyDescent="0.2">
      <c r="A28" s="113"/>
      <c r="B28" s="110" t="s">
        <v>79</v>
      </c>
    </row>
    <row r="29" spans="1:3" s="8" customFormat="1" ht="30" x14ac:dyDescent="0.2">
      <c r="A29" s="113"/>
      <c r="B29" s="110" t="s">
        <v>81</v>
      </c>
    </row>
    <row r="30" spans="1:3" s="8" customFormat="1" ht="18" x14ac:dyDescent="0.2">
      <c r="A30" s="113"/>
      <c r="B30" s="110"/>
    </row>
    <row r="31" spans="1:3" s="8" customFormat="1" ht="18" x14ac:dyDescent="0.2">
      <c r="A31" s="113"/>
      <c r="B31" s="131" t="s">
        <v>87</v>
      </c>
    </row>
    <row r="32" spans="1:3" s="8" customFormat="1" ht="18" x14ac:dyDescent="0.2">
      <c r="A32" s="113"/>
      <c r="B32" s="110" t="s">
        <v>80</v>
      </c>
    </row>
    <row r="33" spans="1:2" s="8" customFormat="1" ht="18" x14ac:dyDescent="0.2">
      <c r="A33" s="113"/>
      <c r="B33" s="110" t="s">
        <v>88</v>
      </c>
    </row>
    <row r="34" spans="1:2" s="8" customFormat="1" ht="18" x14ac:dyDescent="0.2">
      <c r="A34" s="113"/>
      <c r="B34" s="10"/>
    </row>
    <row r="35" spans="1:2" s="8" customFormat="1" ht="30" x14ac:dyDescent="0.2">
      <c r="A35" s="113"/>
      <c r="B35" s="110" t="s">
        <v>125</v>
      </c>
    </row>
    <row r="36" spans="1:2" s="8" customFormat="1" ht="18" x14ac:dyDescent="0.2">
      <c r="A36" s="113"/>
      <c r="B36" s="116" t="s">
        <v>89</v>
      </c>
    </row>
    <row r="37" spans="1:2" s="8" customFormat="1" ht="18" x14ac:dyDescent="0.2">
      <c r="A37" s="113"/>
      <c r="B37" s="10"/>
    </row>
    <row r="38" spans="1:2" ht="18" x14ac:dyDescent="0.2">
      <c r="A38" s="141" t="s">
        <v>8</v>
      </c>
      <c r="B38" s="141"/>
    </row>
    <row r="39" spans="1:2" ht="30" x14ac:dyDescent="0.15">
      <c r="B39" s="110" t="s">
        <v>92</v>
      </c>
    </row>
    <row r="40" spans="1:2" s="20" customFormat="1" x14ac:dyDescent="0.15"/>
    <row r="41" spans="1:2" s="20" customFormat="1" ht="15" x14ac:dyDescent="0.15">
      <c r="B41" s="110" t="s">
        <v>93</v>
      </c>
    </row>
    <row r="42" spans="1:2" s="20" customFormat="1" x14ac:dyDescent="0.15"/>
    <row r="43" spans="1:2" s="20" customFormat="1" ht="30" x14ac:dyDescent="0.15">
      <c r="B43" s="110" t="s">
        <v>91</v>
      </c>
    </row>
    <row r="44" spans="1:2" s="20" customFormat="1" x14ac:dyDescent="0.15"/>
    <row r="45" spans="1:2" ht="30" x14ac:dyDescent="0.15">
      <c r="B45" s="110" t="s">
        <v>94</v>
      </c>
    </row>
    <row r="46" spans="1:2" x14ac:dyDescent="0.15">
      <c r="B46" s="21"/>
    </row>
    <row r="47" spans="1:2" ht="30" x14ac:dyDescent="0.15">
      <c r="B47" s="110" t="s">
        <v>95</v>
      </c>
    </row>
    <row r="48" spans="1:2" x14ac:dyDescent="0.15">
      <c r="B48" s="11"/>
    </row>
    <row r="49" spans="1:2" ht="18" x14ac:dyDescent="0.2">
      <c r="A49" s="141" t="s">
        <v>6</v>
      </c>
      <c r="B49" s="141"/>
    </row>
    <row r="50" spans="1:2" ht="30" x14ac:dyDescent="0.15">
      <c r="B50" s="110" t="s">
        <v>126</v>
      </c>
    </row>
    <row r="51" spans="1:2" x14ac:dyDescent="0.15">
      <c r="B51" s="11"/>
    </row>
    <row r="52" spans="1:2" ht="15" x14ac:dyDescent="0.15">
      <c r="A52" s="117" t="s">
        <v>9</v>
      </c>
      <c r="B52" s="110" t="s">
        <v>10</v>
      </c>
    </row>
    <row r="53" spans="1:2" ht="15" x14ac:dyDescent="0.15">
      <c r="A53" s="117" t="s">
        <v>11</v>
      </c>
      <c r="B53" s="110" t="s">
        <v>12</v>
      </c>
    </row>
    <row r="54" spans="1:2" ht="15" x14ac:dyDescent="0.15">
      <c r="A54" s="117" t="s">
        <v>13</v>
      </c>
      <c r="B54" s="110" t="s">
        <v>14</v>
      </c>
    </row>
    <row r="55" spans="1:2" ht="30" x14ac:dyDescent="0.15">
      <c r="A55" s="106"/>
      <c r="B55" s="110" t="s">
        <v>96</v>
      </c>
    </row>
    <row r="56" spans="1:2" ht="30" x14ac:dyDescent="0.15">
      <c r="A56" s="106"/>
      <c r="B56" s="110" t="s">
        <v>97</v>
      </c>
    </row>
    <row r="57" spans="1:2" ht="15" x14ac:dyDescent="0.15">
      <c r="A57" s="117" t="s">
        <v>15</v>
      </c>
      <c r="B57" s="110" t="s">
        <v>16</v>
      </c>
    </row>
    <row r="58" spans="1:2" ht="15" x14ac:dyDescent="0.15">
      <c r="A58" s="106"/>
      <c r="B58" s="110" t="s">
        <v>98</v>
      </c>
    </row>
    <row r="59" spans="1:2" ht="15" x14ac:dyDescent="0.15">
      <c r="A59" s="106"/>
      <c r="B59" s="110" t="s">
        <v>99</v>
      </c>
    </row>
    <row r="60" spans="1:2" ht="15" x14ac:dyDescent="0.15">
      <c r="A60" s="117" t="s">
        <v>17</v>
      </c>
      <c r="B60" s="110" t="s">
        <v>18</v>
      </c>
    </row>
    <row r="61" spans="1:2" ht="30" x14ac:dyDescent="0.15">
      <c r="A61" s="106"/>
      <c r="B61" s="110" t="s">
        <v>100</v>
      </c>
    </row>
    <row r="62" spans="1:2" ht="15" x14ac:dyDescent="0.15">
      <c r="A62" s="117" t="s">
        <v>101</v>
      </c>
      <c r="B62" s="110" t="s">
        <v>102</v>
      </c>
    </row>
    <row r="63" spans="1:2" ht="15" x14ac:dyDescent="0.15">
      <c r="A63" s="118"/>
      <c r="B63" s="110" t="s">
        <v>103</v>
      </c>
    </row>
    <row r="64" spans="1:2" s="20" customFormat="1" x14ac:dyDescent="0.15">
      <c r="B64" s="12"/>
    </row>
    <row r="65" spans="1:2" s="20" customFormat="1" ht="18" x14ac:dyDescent="0.2">
      <c r="A65" s="141" t="s">
        <v>7</v>
      </c>
      <c r="B65" s="141"/>
    </row>
    <row r="66" spans="1:2" s="20" customFormat="1" ht="45" x14ac:dyDescent="0.15">
      <c r="B66" s="110" t="s">
        <v>104</v>
      </c>
    </row>
    <row r="67" spans="1:2" s="20" customFormat="1" x14ac:dyDescent="0.15">
      <c r="B67" s="13"/>
    </row>
    <row r="68" spans="1:2" s="8" customFormat="1" ht="18" x14ac:dyDescent="0.2">
      <c r="A68" s="141" t="s">
        <v>4</v>
      </c>
      <c r="B68" s="141"/>
    </row>
    <row r="69" spans="1:2" s="20" customFormat="1" ht="15" x14ac:dyDescent="0.15">
      <c r="A69" s="125" t="s">
        <v>5</v>
      </c>
      <c r="B69" s="126" t="s">
        <v>105</v>
      </c>
    </row>
    <row r="70" spans="1:2" s="8" customFormat="1" ht="30" x14ac:dyDescent="0.15">
      <c r="A70" s="119"/>
      <c r="B70" s="124" t="s">
        <v>107</v>
      </c>
    </row>
    <row r="71" spans="1:2" s="8" customFormat="1" ht="14" x14ac:dyDescent="0.15">
      <c r="A71" s="119"/>
      <c r="B71" s="120"/>
    </row>
    <row r="72" spans="1:2" s="20" customFormat="1" ht="15" x14ac:dyDescent="0.15">
      <c r="A72" s="125" t="s">
        <v>5</v>
      </c>
      <c r="B72" s="126" t="s">
        <v>124</v>
      </c>
    </row>
    <row r="73" spans="1:2" s="8" customFormat="1" ht="30" x14ac:dyDescent="0.15">
      <c r="A73" s="119"/>
      <c r="B73" s="124" t="s">
        <v>128</v>
      </c>
    </row>
    <row r="74" spans="1:2" s="8" customFormat="1" ht="14" x14ac:dyDescent="0.15">
      <c r="A74" s="119"/>
      <c r="B74" s="120"/>
    </row>
    <row r="75" spans="1:2" ht="14" x14ac:dyDescent="0.15">
      <c r="A75" s="125" t="s">
        <v>5</v>
      </c>
      <c r="B75" s="128" t="s">
        <v>110</v>
      </c>
    </row>
    <row r="76" spans="1:2" s="8" customFormat="1" ht="30" x14ac:dyDescent="0.15">
      <c r="A76" s="119"/>
      <c r="B76" s="108" t="s">
        <v>127</v>
      </c>
    </row>
    <row r="77" spans="1:2" ht="14" x14ac:dyDescent="0.15">
      <c r="A77" s="118"/>
      <c r="B77" s="118"/>
    </row>
    <row r="78" spans="1:2" s="20" customFormat="1" ht="14" x14ac:dyDescent="0.15">
      <c r="A78" s="125" t="s">
        <v>5</v>
      </c>
      <c r="B78" s="128" t="s">
        <v>116</v>
      </c>
    </row>
    <row r="79" spans="1:2" s="8" customFormat="1" ht="30" x14ac:dyDescent="0.15">
      <c r="A79" s="119"/>
      <c r="B79" s="108" t="s">
        <v>111</v>
      </c>
    </row>
    <row r="80" spans="1:2" s="20" customFormat="1" ht="14" x14ac:dyDescent="0.15">
      <c r="A80" s="118"/>
      <c r="B80" s="118"/>
    </row>
    <row r="81" spans="1:2" ht="14" x14ac:dyDescent="0.15">
      <c r="A81" s="125" t="s">
        <v>5</v>
      </c>
      <c r="B81" s="128" t="s">
        <v>117</v>
      </c>
    </row>
    <row r="82" spans="1:2" s="8" customFormat="1" ht="15" x14ac:dyDescent="0.15">
      <c r="A82" s="119"/>
      <c r="B82" s="123" t="s">
        <v>112</v>
      </c>
    </row>
    <row r="83" spans="1:2" s="8" customFormat="1" ht="15" x14ac:dyDescent="0.15">
      <c r="A83" s="119"/>
      <c r="B83" s="123" t="s">
        <v>113</v>
      </c>
    </row>
    <row r="84" spans="1:2" s="8" customFormat="1" ht="15" x14ac:dyDescent="0.15">
      <c r="A84" s="119"/>
      <c r="B84" s="123" t="s">
        <v>114</v>
      </c>
    </row>
    <row r="85" spans="1:2" ht="14" x14ac:dyDescent="0.15">
      <c r="A85" s="118"/>
      <c r="B85" s="122"/>
    </row>
    <row r="86" spans="1:2" ht="14" x14ac:dyDescent="0.15">
      <c r="A86" s="125" t="s">
        <v>5</v>
      </c>
      <c r="B86" s="128" t="s">
        <v>118</v>
      </c>
    </row>
    <row r="87" spans="1:2" s="8" customFormat="1" ht="45" x14ac:dyDescent="0.15">
      <c r="A87" s="119"/>
      <c r="B87" s="108" t="s">
        <v>106</v>
      </c>
    </row>
    <row r="88" spans="1:2" s="8" customFormat="1" ht="15" x14ac:dyDescent="0.15">
      <c r="A88" s="119"/>
      <c r="B88" s="121" t="s">
        <v>108</v>
      </c>
    </row>
    <row r="89" spans="1:2" s="8" customFormat="1" ht="45" x14ac:dyDescent="0.15">
      <c r="A89" s="119"/>
      <c r="B89" s="127" t="s">
        <v>109</v>
      </c>
    </row>
    <row r="90" spans="1:2" ht="14" x14ac:dyDescent="0.15">
      <c r="A90" s="118"/>
      <c r="B90" s="118"/>
    </row>
    <row r="91" spans="1:2" ht="14" x14ac:dyDescent="0.15">
      <c r="A91" s="125" t="s">
        <v>5</v>
      </c>
      <c r="B91" s="130" t="s">
        <v>119</v>
      </c>
    </row>
    <row r="92" spans="1:2" ht="30" x14ac:dyDescent="0.15">
      <c r="A92" s="106"/>
      <c r="B92" s="123" t="s">
        <v>19</v>
      </c>
    </row>
    <row r="94" spans="1:2" x14ac:dyDescent="0.15">
      <c r="A94" s="28" t="s">
        <v>51</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baseColWidth="10" defaultColWidth="8.83203125" defaultRowHeight="13" x14ac:dyDescent="0.15"/>
  <cols>
    <col min="1" max="1" width="5.5" style="20" customWidth="1"/>
    <col min="2" max="2" width="82.1640625" style="20" customWidth="1"/>
    <col min="3" max="16384" width="8.83203125" style="16"/>
  </cols>
  <sheetData>
    <row r="1" spans="1:4" ht="30" customHeight="1" x14ac:dyDescent="0.15">
      <c r="A1" s="36" t="s">
        <v>49</v>
      </c>
      <c r="B1" s="36"/>
      <c r="C1" s="41"/>
      <c r="D1" s="41"/>
    </row>
    <row r="2" spans="1:4" ht="16" x14ac:dyDescent="0.2">
      <c r="A2" s="38"/>
      <c r="B2" s="42"/>
      <c r="C2" s="41"/>
      <c r="D2" s="41"/>
    </row>
    <row r="3" spans="1:4" ht="17" x14ac:dyDescent="0.2">
      <c r="A3" s="39"/>
      <c r="B3" s="32" t="s">
        <v>50</v>
      </c>
      <c r="C3" s="40"/>
    </row>
    <row r="4" spans="1:4" ht="15" x14ac:dyDescent="0.15">
      <c r="A4" s="14"/>
      <c r="B4" s="34" t="s">
        <v>46</v>
      </c>
      <c r="C4" s="15"/>
    </row>
    <row r="5" spans="1:4" ht="16" x14ac:dyDescent="0.2">
      <c r="A5" s="14"/>
      <c r="B5" s="17"/>
      <c r="C5" s="15"/>
    </row>
    <row r="6" spans="1:4" ht="17" x14ac:dyDescent="0.2">
      <c r="A6" s="14"/>
      <c r="B6" s="18" t="s">
        <v>51</v>
      </c>
      <c r="C6" s="15"/>
    </row>
    <row r="7" spans="1:4" ht="16" x14ac:dyDescent="0.2">
      <c r="A7" s="14"/>
      <c r="B7" s="17"/>
      <c r="C7" s="15"/>
    </row>
    <row r="8" spans="1:4" ht="34" x14ac:dyDescent="0.2">
      <c r="A8" s="14"/>
      <c r="B8" s="17" t="s">
        <v>52</v>
      </c>
      <c r="C8" s="15"/>
    </row>
    <row r="9" spans="1:4" ht="16" x14ac:dyDescent="0.2">
      <c r="A9" s="14"/>
      <c r="B9" s="17"/>
      <c r="C9" s="15"/>
    </row>
    <row r="10" spans="1:4" ht="51" x14ac:dyDescent="0.2">
      <c r="A10" s="14"/>
      <c r="B10" s="17" t="s">
        <v>53</v>
      </c>
      <c r="C10" s="15"/>
    </row>
    <row r="11" spans="1:4" ht="16" x14ac:dyDescent="0.2">
      <c r="A11" s="14"/>
      <c r="B11" s="17"/>
      <c r="C11" s="15"/>
    </row>
    <row r="12" spans="1:4" ht="51" x14ac:dyDescent="0.2">
      <c r="A12" s="14"/>
      <c r="B12" s="17" t="s">
        <v>54</v>
      </c>
      <c r="C12" s="15"/>
    </row>
    <row r="13" spans="1:4" ht="16" x14ac:dyDescent="0.2">
      <c r="A13" s="14"/>
      <c r="B13" s="17"/>
      <c r="C13" s="15"/>
    </row>
    <row r="14" spans="1:4" ht="51" x14ac:dyDescent="0.2">
      <c r="A14" s="14"/>
      <c r="B14" s="17" t="s">
        <v>55</v>
      </c>
      <c r="C14" s="15"/>
    </row>
    <row r="15" spans="1:4" ht="16" x14ac:dyDescent="0.2">
      <c r="A15" s="14"/>
      <c r="B15" s="17"/>
      <c r="C15" s="15"/>
    </row>
    <row r="16" spans="1:4" ht="34" x14ac:dyDescent="0.2">
      <c r="A16" s="14"/>
      <c r="B16" s="17" t="s">
        <v>56</v>
      </c>
      <c r="C16" s="15"/>
    </row>
    <row r="17" spans="1:3" ht="16" x14ac:dyDescent="0.2">
      <c r="A17" s="14"/>
      <c r="B17" s="17"/>
      <c r="C17" s="15"/>
    </row>
    <row r="18" spans="1:3" ht="17" x14ac:dyDescent="0.2">
      <c r="A18" s="14"/>
      <c r="B18" s="18" t="s">
        <v>57</v>
      </c>
      <c r="C18" s="15"/>
    </row>
    <row r="19" spans="1:3" ht="17" x14ac:dyDescent="0.2">
      <c r="A19" s="14"/>
      <c r="B19" s="33" t="s">
        <v>47</v>
      </c>
      <c r="C19" s="15"/>
    </row>
    <row r="20" spans="1:3" ht="16" x14ac:dyDescent="0.2">
      <c r="A20" s="14"/>
      <c r="B20" s="19"/>
      <c r="C20" s="15"/>
    </row>
    <row r="21" spans="1:3" x14ac:dyDescent="0.15">
      <c r="A21" s="14"/>
      <c r="B21" s="14"/>
      <c r="C21" s="15"/>
    </row>
    <row r="22" spans="1:3" x14ac:dyDescent="0.15">
      <c r="A22" s="14"/>
      <c r="B22" s="14"/>
      <c r="C22" s="15"/>
    </row>
    <row r="23" spans="1:3" x14ac:dyDescent="0.15">
      <c r="A23" s="14"/>
      <c r="B23" s="14"/>
      <c r="C23" s="15"/>
    </row>
    <row r="24" spans="1:3" x14ac:dyDescent="0.15">
      <c r="A24" s="14"/>
      <c r="B24" s="14"/>
      <c r="C24" s="15"/>
    </row>
    <row r="25" spans="1:3" x14ac:dyDescent="0.15">
      <c r="A25" s="14"/>
      <c r="B25" s="14"/>
      <c r="C25" s="15"/>
    </row>
    <row r="26" spans="1:3" x14ac:dyDescent="0.15">
      <c r="A26" s="14"/>
      <c r="B26" s="14"/>
      <c r="C26" s="15"/>
    </row>
    <row r="27" spans="1:3" x14ac:dyDescent="0.15">
      <c r="A27" s="14"/>
      <c r="B27" s="14"/>
      <c r="C27" s="15"/>
    </row>
    <row r="28" spans="1:3" x14ac:dyDescent="0.15">
      <c r="A28" s="14"/>
      <c r="B28" s="14"/>
      <c r="C28" s="15"/>
    </row>
    <row r="29" spans="1:3" x14ac:dyDescent="0.15">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kieran.hodgson-1</cp:lastModifiedBy>
  <cp:lastPrinted>2018-02-12T20:25:38Z</cp:lastPrinted>
  <dcterms:created xsi:type="dcterms:W3CDTF">2010-06-09T16:05:03Z</dcterms:created>
  <dcterms:modified xsi:type="dcterms:W3CDTF">2022-05-23T13:22:27Z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