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hoi Trinh\OU_DSA\Fall2022\DSA5005\"/>
    </mc:Choice>
  </mc:AlternateContent>
  <xr:revisionPtr revIDLastSave="0" documentId="13_ncr:1_{034773D3-37FD-4603-8F93-DD0F1DC103CB}" xr6:coauthVersionLast="47" xr6:coauthVersionMax="47" xr10:uidLastSave="{00000000-0000-0000-0000-000000000000}"/>
  <bookViews>
    <workbookView xWindow="-108" yWindow="-108" windowWidth="30936" windowHeight="17040" xr2:uid="{AB3326FC-6CE2-4AD3-A653-2AD030C86E9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1" i="1" l="1"/>
  <c r="X11" i="1"/>
  <c r="W11" i="1"/>
  <c r="V11" i="1"/>
  <c r="U11" i="1"/>
  <c r="T11" i="1"/>
  <c r="S11" i="1"/>
  <c r="R11" i="1"/>
  <c r="Q11" i="1"/>
  <c r="P11" i="1"/>
  <c r="O11" i="1"/>
  <c r="Y4" i="1"/>
  <c r="X4" i="1"/>
  <c r="W4" i="1"/>
  <c r="V4" i="1"/>
  <c r="U4" i="1"/>
  <c r="T4" i="1"/>
  <c r="S4" i="1"/>
  <c r="R4" i="1"/>
  <c r="Q4" i="1"/>
  <c r="P4" i="1"/>
  <c r="O4" i="1"/>
  <c r="I18" i="1"/>
  <c r="H18" i="1"/>
  <c r="I11" i="1"/>
  <c r="K11" i="1"/>
  <c r="J11" i="1"/>
  <c r="H11" i="1"/>
  <c r="K4" i="1"/>
  <c r="K2" i="1"/>
  <c r="J4" i="1"/>
  <c r="J2" i="1"/>
  <c r="H4" i="1"/>
  <c r="H2" i="1"/>
  <c r="G18" i="1"/>
  <c r="F18" i="1"/>
  <c r="G11" i="1"/>
  <c r="F11" i="1"/>
  <c r="I4" i="1"/>
  <c r="G4" i="1"/>
  <c r="F4" i="1"/>
  <c r="E18" i="1"/>
  <c r="D18" i="1"/>
  <c r="C18" i="1"/>
  <c r="B18" i="1"/>
  <c r="L11" i="1"/>
  <c r="E11" i="1"/>
  <c r="D11" i="1"/>
  <c r="C11" i="1"/>
  <c r="B11" i="1"/>
  <c r="E4" i="1"/>
  <c r="L4" i="1"/>
  <c r="D4" i="1"/>
  <c r="C4" i="1"/>
  <c r="B4" i="1"/>
</calcChain>
</file>

<file path=xl/sharedStrings.xml><?xml version="1.0" encoding="utf-8"?>
<sst xmlns="http://schemas.openxmlformats.org/spreadsheetml/2006/main" count="26" uniqueCount="6">
  <si>
    <t>D</t>
  </si>
  <si>
    <t>Bub In</t>
  </si>
  <si>
    <t>Bub dist</t>
  </si>
  <si>
    <t>Shell in</t>
  </si>
  <si>
    <t>Shell dist</t>
  </si>
  <si>
    <t>n^2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</si>
</sst>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Sort</a:t>
            </a:r>
            <a:r>
              <a:rPr lang="en-US" baseline="0"/>
              <a:t> Inversions for N = 5000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Bubble Sort Inversions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Sheet1!$B$4:$L$4</c:f>
              <c:numCache>
                <c:formatCode>General</c:formatCode>
                <c:ptCount val="11"/>
                <c:pt idx="0">
                  <c:v>5000</c:v>
                </c:pt>
                <c:pt idx="1">
                  <c:v>10000</c:v>
                </c:pt>
                <c:pt idx="2">
                  <c:v>20000</c:v>
                </c:pt>
                <c:pt idx="3">
                  <c:v>50000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5000000</c:v>
                </c:pt>
                <c:pt idx="8">
                  <c:v>10000000</c:v>
                </c:pt>
                <c:pt idx="9">
                  <c:v>20000000</c:v>
                </c:pt>
                <c:pt idx="10">
                  <c:v>25000000</c:v>
                </c:pt>
              </c:numCache>
            </c:numRef>
          </c:xVal>
          <c:yVal>
            <c:numRef>
              <c:f>Sheet1!$B$5:$L$5</c:f>
              <c:numCache>
                <c:formatCode>General</c:formatCode>
                <c:ptCount val="11"/>
                <c:pt idx="0">
                  <c:v>6244258</c:v>
                </c:pt>
                <c:pt idx="1">
                  <c:v>6239273</c:v>
                </c:pt>
                <c:pt idx="2">
                  <c:v>6229325</c:v>
                </c:pt>
                <c:pt idx="3">
                  <c:v>6199665</c:v>
                </c:pt>
                <c:pt idx="4">
                  <c:v>6007513</c:v>
                </c:pt>
                <c:pt idx="5">
                  <c:v>5777380</c:v>
                </c:pt>
                <c:pt idx="6">
                  <c:v>5342594</c:v>
                </c:pt>
                <c:pt idx="7">
                  <c:v>2795847</c:v>
                </c:pt>
                <c:pt idx="8">
                  <c:v>1092970</c:v>
                </c:pt>
                <c:pt idx="9">
                  <c:v>35696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B10-4789-999E-644E9AB0AA6C}"/>
            </c:ext>
          </c:extLst>
        </c:ser>
        <c:ser>
          <c:idx val="1"/>
          <c:order val="1"/>
          <c:tx>
            <c:v>Shell Sort Inversion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Sheet1!$B$4:$L$4</c:f>
              <c:numCache>
                <c:formatCode>General</c:formatCode>
                <c:ptCount val="11"/>
                <c:pt idx="0">
                  <c:v>5000</c:v>
                </c:pt>
                <c:pt idx="1">
                  <c:v>10000</c:v>
                </c:pt>
                <c:pt idx="2">
                  <c:v>20000</c:v>
                </c:pt>
                <c:pt idx="3">
                  <c:v>50000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5000000</c:v>
                </c:pt>
                <c:pt idx="8">
                  <c:v>10000000</c:v>
                </c:pt>
                <c:pt idx="9">
                  <c:v>20000000</c:v>
                </c:pt>
                <c:pt idx="10">
                  <c:v>25000000</c:v>
                </c:pt>
              </c:numCache>
            </c:numRef>
          </c:xVal>
          <c:yVal>
            <c:numRef>
              <c:f>Sheet1!$B$7:$L$7</c:f>
              <c:numCache>
                <c:formatCode>General</c:formatCode>
                <c:ptCount val="11"/>
                <c:pt idx="0">
                  <c:v>2412411</c:v>
                </c:pt>
                <c:pt idx="1">
                  <c:v>1258170</c:v>
                </c:pt>
                <c:pt idx="2">
                  <c:v>596621</c:v>
                </c:pt>
                <c:pt idx="3">
                  <c:v>28629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B10-4789-999E-644E9AB0AA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5928288"/>
        <c:axId val="285923296"/>
      </c:scatterChart>
      <c:valAx>
        <c:axId val="285928288"/>
        <c:scaling>
          <c:logBase val="10"/>
          <c:orientation val="minMax"/>
          <c:min val="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Comparisons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923296"/>
        <c:crosses val="autoZero"/>
        <c:crossBetween val="midCat"/>
      </c:valAx>
      <c:valAx>
        <c:axId val="2859232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Inversions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928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Chebysev</a:t>
            </a:r>
            <a:r>
              <a:rPr lang="en-US" baseline="0"/>
              <a:t> Distance </a:t>
            </a:r>
            <a:r>
              <a:rPr lang="en-US"/>
              <a:t>for N = 30000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Bubble Sort Chebysev Distance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Sheet1!$O$11:$Y$11</c:f>
              <c:numCache>
                <c:formatCode>General</c:formatCode>
                <c:ptCount val="11"/>
                <c:pt idx="0">
                  <c:v>30000</c:v>
                </c:pt>
                <c:pt idx="1">
                  <c:v>60000</c:v>
                </c:pt>
                <c:pt idx="2">
                  <c:v>120000</c:v>
                </c:pt>
                <c:pt idx="3">
                  <c:v>300000</c:v>
                </c:pt>
                <c:pt idx="4">
                  <c:v>1500000</c:v>
                </c:pt>
                <c:pt idx="5">
                  <c:v>3000000</c:v>
                </c:pt>
                <c:pt idx="6">
                  <c:v>6000000</c:v>
                </c:pt>
                <c:pt idx="7">
                  <c:v>30000000</c:v>
                </c:pt>
                <c:pt idx="8">
                  <c:v>60000000</c:v>
                </c:pt>
                <c:pt idx="9">
                  <c:v>120000000</c:v>
                </c:pt>
                <c:pt idx="10">
                  <c:v>900000000</c:v>
                </c:pt>
              </c:numCache>
            </c:numRef>
          </c:xVal>
          <c:yVal>
            <c:numRef>
              <c:f>Sheet1!$O$13:$Y$13</c:f>
              <c:numCache>
                <c:formatCode>General</c:formatCode>
                <c:ptCount val="11"/>
                <c:pt idx="0">
                  <c:v>29669</c:v>
                </c:pt>
                <c:pt idx="1">
                  <c:v>29595</c:v>
                </c:pt>
                <c:pt idx="2">
                  <c:v>29593</c:v>
                </c:pt>
                <c:pt idx="3">
                  <c:v>29587</c:v>
                </c:pt>
                <c:pt idx="4">
                  <c:v>29547</c:v>
                </c:pt>
                <c:pt idx="5">
                  <c:v>29497</c:v>
                </c:pt>
                <c:pt idx="6">
                  <c:v>29397</c:v>
                </c:pt>
                <c:pt idx="7">
                  <c:v>28597</c:v>
                </c:pt>
                <c:pt idx="8">
                  <c:v>27597</c:v>
                </c:pt>
                <c:pt idx="9">
                  <c:v>25597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938-4D97-9F4D-2BCFEDE932E4}"/>
            </c:ext>
          </c:extLst>
        </c:ser>
        <c:ser>
          <c:idx val="1"/>
          <c:order val="1"/>
          <c:tx>
            <c:v>Shell Sort Chebysev Distance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Sheet1!$O$11:$Y$11</c:f>
              <c:numCache>
                <c:formatCode>General</c:formatCode>
                <c:ptCount val="11"/>
                <c:pt idx="0">
                  <c:v>30000</c:v>
                </c:pt>
                <c:pt idx="1">
                  <c:v>60000</c:v>
                </c:pt>
                <c:pt idx="2">
                  <c:v>120000</c:v>
                </c:pt>
                <c:pt idx="3">
                  <c:v>300000</c:v>
                </c:pt>
                <c:pt idx="4">
                  <c:v>1500000</c:v>
                </c:pt>
                <c:pt idx="5">
                  <c:v>3000000</c:v>
                </c:pt>
                <c:pt idx="6">
                  <c:v>6000000</c:v>
                </c:pt>
                <c:pt idx="7">
                  <c:v>30000000</c:v>
                </c:pt>
                <c:pt idx="8">
                  <c:v>60000000</c:v>
                </c:pt>
                <c:pt idx="9">
                  <c:v>120000000</c:v>
                </c:pt>
                <c:pt idx="10">
                  <c:v>900000000</c:v>
                </c:pt>
              </c:numCache>
            </c:numRef>
          </c:xVal>
          <c:yVal>
            <c:numRef>
              <c:f>Sheet1!$O$15:$Y$15</c:f>
              <c:numCache>
                <c:formatCode>General</c:formatCode>
                <c:ptCount val="11"/>
                <c:pt idx="0">
                  <c:v>25659</c:v>
                </c:pt>
                <c:pt idx="1">
                  <c:v>17100</c:v>
                </c:pt>
                <c:pt idx="2">
                  <c:v>8365</c:v>
                </c:pt>
                <c:pt idx="3">
                  <c:v>1196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938-4D97-9F4D-2BCFEDE932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3040847"/>
        <c:axId val="1983041679"/>
      </c:scatterChart>
      <c:valAx>
        <c:axId val="1983040847"/>
        <c:scaling>
          <c:logBase val="10"/>
          <c:orientation val="minMax"/>
          <c:min val="2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</a:t>
                </a:r>
                <a:r>
                  <a:rPr lang="en-US" baseline="0"/>
                  <a:t> Comparisons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041679"/>
        <c:crosses val="autoZero"/>
        <c:crossBetween val="midCat"/>
      </c:valAx>
      <c:valAx>
        <c:axId val="198304167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Chebysev Dist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0408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Chebysev Distance</a:t>
            </a:r>
            <a:r>
              <a:rPr lang="en-US" baseline="0"/>
              <a:t> for N = 5000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Sheet1!$B$4:$L$4</c:f>
              <c:numCache>
                <c:formatCode>General</c:formatCode>
                <c:ptCount val="11"/>
                <c:pt idx="0">
                  <c:v>5000</c:v>
                </c:pt>
                <c:pt idx="1">
                  <c:v>10000</c:v>
                </c:pt>
                <c:pt idx="2">
                  <c:v>20000</c:v>
                </c:pt>
                <c:pt idx="3">
                  <c:v>50000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5000000</c:v>
                </c:pt>
                <c:pt idx="8">
                  <c:v>10000000</c:v>
                </c:pt>
                <c:pt idx="9">
                  <c:v>20000000</c:v>
                </c:pt>
                <c:pt idx="10">
                  <c:v>25000000</c:v>
                </c:pt>
              </c:numCache>
            </c:numRef>
          </c:xVal>
          <c:yVal>
            <c:numRef>
              <c:f>Sheet1!$B$6:$L$6</c:f>
              <c:numCache>
                <c:formatCode>General</c:formatCode>
                <c:ptCount val="11"/>
                <c:pt idx="0">
                  <c:v>4882</c:v>
                </c:pt>
                <c:pt idx="1">
                  <c:v>4873</c:v>
                </c:pt>
                <c:pt idx="2">
                  <c:v>4871</c:v>
                </c:pt>
                <c:pt idx="3">
                  <c:v>4865</c:v>
                </c:pt>
                <c:pt idx="4">
                  <c:v>4825</c:v>
                </c:pt>
                <c:pt idx="5">
                  <c:v>4775</c:v>
                </c:pt>
                <c:pt idx="6">
                  <c:v>4675</c:v>
                </c:pt>
                <c:pt idx="7">
                  <c:v>3875</c:v>
                </c:pt>
                <c:pt idx="8">
                  <c:v>2875</c:v>
                </c:pt>
                <c:pt idx="9">
                  <c:v>874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56-4E0A-8D4C-56E6D5C2030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Sheet1!$B$4:$L$4</c:f>
              <c:numCache>
                <c:formatCode>General</c:formatCode>
                <c:ptCount val="11"/>
                <c:pt idx="0">
                  <c:v>5000</c:v>
                </c:pt>
                <c:pt idx="1">
                  <c:v>10000</c:v>
                </c:pt>
                <c:pt idx="2">
                  <c:v>20000</c:v>
                </c:pt>
                <c:pt idx="3">
                  <c:v>50000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5000000</c:v>
                </c:pt>
                <c:pt idx="8">
                  <c:v>10000000</c:v>
                </c:pt>
                <c:pt idx="9">
                  <c:v>20000000</c:v>
                </c:pt>
                <c:pt idx="10">
                  <c:v>25000000</c:v>
                </c:pt>
              </c:numCache>
            </c:numRef>
          </c:xVal>
          <c:yVal>
            <c:numRef>
              <c:f>Sheet1!$B$8:$L$8</c:f>
              <c:numCache>
                <c:formatCode>General</c:formatCode>
                <c:ptCount val="11"/>
                <c:pt idx="0">
                  <c:v>4083</c:v>
                </c:pt>
                <c:pt idx="1">
                  <c:v>2421</c:v>
                </c:pt>
                <c:pt idx="2">
                  <c:v>1146</c:v>
                </c:pt>
                <c:pt idx="3">
                  <c:v>86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056-4E0A-8D4C-56E6D5C203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5928288"/>
        <c:axId val="285923296"/>
      </c:scatterChart>
      <c:valAx>
        <c:axId val="285928288"/>
        <c:scaling>
          <c:logBase val="10"/>
          <c:orientation val="minMax"/>
          <c:min val="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Comparisons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923296"/>
        <c:crosses val="autoZero"/>
        <c:crossBetween val="midCat"/>
      </c:valAx>
      <c:valAx>
        <c:axId val="2859232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Chebyshev</a:t>
                </a:r>
                <a:r>
                  <a:rPr lang="en-US" baseline="0"/>
                  <a:t> Dist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928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Sort Inversions for N = 10000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Bubble Sort Inversion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Sheet1!$B$11:$L$11</c:f>
              <c:numCache>
                <c:formatCode>General</c:formatCode>
                <c:ptCount val="11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2000000</c:v>
                </c:pt>
                <c:pt idx="7">
                  <c:v>10000000</c:v>
                </c:pt>
                <c:pt idx="8">
                  <c:v>20000000</c:v>
                </c:pt>
                <c:pt idx="9">
                  <c:v>40000000</c:v>
                </c:pt>
                <c:pt idx="10">
                  <c:v>100000000</c:v>
                </c:pt>
              </c:numCache>
            </c:numRef>
          </c:xVal>
          <c:yVal>
            <c:numRef>
              <c:f>Sheet1!$B$12:$L$12</c:f>
              <c:numCache>
                <c:formatCode>General</c:formatCode>
                <c:ptCount val="11"/>
                <c:pt idx="0">
                  <c:v>25087773</c:v>
                </c:pt>
                <c:pt idx="1">
                  <c:v>25077792</c:v>
                </c:pt>
                <c:pt idx="2">
                  <c:v>25057846</c:v>
                </c:pt>
                <c:pt idx="3">
                  <c:v>24998192</c:v>
                </c:pt>
                <c:pt idx="4">
                  <c:v>24606801</c:v>
                </c:pt>
                <c:pt idx="5">
                  <c:v>24129847</c:v>
                </c:pt>
                <c:pt idx="6">
                  <c:v>23206382</c:v>
                </c:pt>
                <c:pt idx="7">
                  <c:v>16976107</c:v>
                </c:pt>
                <c:pt idx="8">
                  <c:v>11306346</c:v>
                </c:pt>
                <c:pt idx="9">
                  <c:v>4389104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A84-4880-BF2D-E4A75D86BCB8}"/>
            </c:ext>
          </c:extLst>
        </c:ser>
        <c:ser>
          <c:idx val="1"/>
          <c:order val="1"/>
          <c:tx>
            <c:v>Shell Sort Inversion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Sheet1!$B$11:$L$11</c:f>
              <c:numCache>
                <c:formatCode>General</c:formatCode>
                <c:ptCount val="11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2000000</c:v>
                </c:pt>
                <c:pt idx="7">
                  <c:v>10000000</c:v>
                </c:pt>
                <c:pt idx="8">
                  <c:v>20000000</c:v>
                </c:pt>
                <c:pt idx="9">
                  <c:v>40000000</c:v>
                </c:pt>
                <c:pt idx="10">
                  <c:v>100000000</c:v>
                </c:pt>
              </c:numCache>
            </c:numRef>
          </c:xVal>
          <c:yVal>
            <c:numRef>
              <c:f>Sheet1!$B$14:$L$14</c:f>
              <c:numCache>
                <c:formatCode>General</c:formatCode>
                <c:ptCount val="11"/>
                <c:pt idx="0">
                  <c:v>9863522</c:v>
                </c:pt>
                <c:pt idx="1">
                  <c:v>5845464</c:v>
                </c:pt>
                <c:pt idx="2">
                  <c:v>2239242</c:v>
                </c:pt>
                <c:pt idx="3">
                  <c:v>410971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A84-4880-BF2D-E4A75D86B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3040847"/>
        <c:axId val="1983041679"/>
      </c:scatterChart>
      <c:valAx>
        <c:axId val="1983040847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Comparisons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041679"/>
        <c:crosses val="autoZero"/>
        <c:crossBetween val="midCat"/>
      </c:valAx>
      <c:valAx>
        <c:axId val="198304167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Inversions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0408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Chebysev</a:t>
            </a:r>
            <a:r>
              <a:rPr lang="en-US" baseline="0"/>
              <a:t> Distance </a:t>
            </a:r>
            <a:r>
              <a:rPr lang="en-US"/>
              <a:t>for N = 10000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Bubble Sort Chebysev Distance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Sheet1!$B$11:$L$11</c:f>
              <c:numCache>
                <c:formatCode>General</c:formatCode>
                <c:ptCount val="11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2000000</c:v>
                </c:pt>
                <c:pt idx="7">
                  <c:v>10000000</c:v>
                </c:pt>
                <c:pt idx="8">
                  <c:v>20000000</c:v>
                </c:pt>
                <c:pt idx="9">
                  <c:v>40000000</c:v>
                </c:pt>
                <c:pt idx="10">
                  <c:v>100000000</c:v>
                </c:pt>
              </c:numCache>
            </c:numRef>
          </c:xVal>
          <c:yVal>
            <c:numRef>
              <c:f>Sheet1!$B$13:$L$13</c:f>
              <c:numCache>
                <c:formatCode>General</c:formatCode>
                <c:ptCount val="11"/>
                <c:pt idx="0">
                  <c:v>9872</c:v>
                </c:pt>
                <c:pt idx="1">
                  <c:v>9871</c:v>
                </c:pt>
                <c:pt idx="2">
                  <c:v>9869</c:v>
                </c:pt>
                <c:pt idx="3">
                  <c:v>9863</c:v>
                </c:pt>
                <c:pt idx="4">
                  <c:v>9823</c:v>
                </c:pt>
                <c:pt idx="5">
                  <c:v>9773</c:v>
                </c:pt>
                <c:pt idx="6">
                  <c:v>9673</c:v>
                </c:pt>
                <c:pt idx="7">
                  <c:v>8873</c:v>
                </c:pt>
                <c:pt idx="8">
                  <c:v>7873</c:v>
                </c:pt>
                <c:pt idx="9">
                  <c:v>5873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7AD-48F5-89CC-14F6DE62DC74}"/>
            </c:ext>
          </c:extLst>
        </c:ser>
        <c:ser>
          <c:idx val="1"/>
          <c:order val="1"/>
          <c:tx>
            <c:v>Shell Sort Chebysev Distance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Sheet1!$B$11:$L$11</c:f>
              <c:numCache>
                <c:formatCode>General</c:formatCode>
                <c:ptCount val="11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2000000</c:v>
                </c:pt>
                <c:pt idx="7">
                  <c:v>10000000</c:v>
                </c:pt>
                <c:pt idx="8">
                  <c:v>20000000</c:v>
                </c:pt>
                <c:pt idx="9">
                  <c:v>40000000</c:v>
                </c:pt>
                <c:pt idx="10">
                  <c:v>100000000</c:v>
                </c:pt>
              </c:numCache>
            </c:numRef>
          </c:xVal>
          <c:yVal>
            <c:numRef>
              <c:f>Sheet1!$B$15:$L$15</c:f>
              <c:numCache>
                <c:formatCode>General</c:formatCode>
                <c:ptCount val="11"/>
                <c:pt idx="0">
                  <c:v>9263</c:v>
                </c:pt>
                <c:pt idx="1">
                  <c:v>5694</c:v>
                </c:pt>
                <c:pt idx="2">
                  <c:v>2098</c:v>
                </c:pt>
                <c:pt idx="3">
                  <c:v>460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7AD-48F5-89CC-14F6DE62D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3040847"/>
        <c:axId val="1983041679"/>
      </c:scatterChart>
      <c:valAx>
        <c:axId val="1983040847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</a:t>
                </a:r>
                <a:r>
                  <a:rPr lang="en-US" baseline="0"/>
                  <a:t> Comparisons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041679"/>
        <c:crosses val="autoZero"/>
        <c:crossBetween val="midCat"/>
      </c:valAx>
      <c:valAx>
        <c:axId val="198304167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Chebysev Dist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0408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Sort Inversions for N = 1000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Bubble Sort Inversion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Sheet1!$B$18:$I$18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10000</c:v>
                </c:pt>
                <c:pt idx="4">
                  <c:v>50000</c:v>
                </c:pt>
                <c:pt idx="5">
                  <c:v>100000</c:v>
                </c:pt>
                <c:pt idx="6">
                  <c:v>200000</c:v>
                </c:pt>
                <c:pt idx="7">
                  <c:v>1000000</c:v>
                </c:pt>
              </c:numCache>
            </c:numRef>
          </c:xVal>
          <c:yVal>
            <c:numRef>
              <c:f>Sheet1!$B$19:$I$19</c:f>
              <c:numCache>
                <c:formatCode>General</c:formatCode>
                <c:ptCount val="8"/>
                <c:pt idx="0">
                  <c:v>242578</c:v>
                </c:pt>
                <c:pt idx="1">
                  <c:v>241590</c:v>
                </c:pt>
                <c:pt idx="2">
                  <c:v>239634</c:v>
                </c:pt>
                <c:pt idx="3">
                  <c:v>233899</c:v>
                </c:pt>
                <c:pt idx="4">
                  <c:v>199344</c:v>
                </c:pt>
                <c:pt idx="5">
                  <c:v>162701</c:v>
                </c:pt>
                <c:pt idx="6">
                  <c:v>106049</c:v>
                </c:pt>
                <c:pt idx="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4BD-448A-9CFC-06356343C0F7}"/>
            </c:ext>
          </c:extLst>
        </c:ser>
        <c:ser>
          <c:idx val="1"/>
          <c:order val="1"/>
          <c:tx>
            <c:v>Shell Sort Inversion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Sheet1!$B$18:$I$18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10000</c:v>
                </c:pt>
                <c:pt idx="4">
                  <c:v>50000</c:v>
                </c:pt>
                <c:pt idx="5">
                  <c:v>100000</c:v>
                </c:pt>
                <c:pt idx="6">
                  <c:v>200000</c:v>
                </c:pt>
                <c:pt idx="7">
                  <c:v>1000000</c:v>
                </c:pt>
              </c:numCache>
            </c:numRef>
          </c:xVal>
          <c:yVal>
            <c:numRef>
              <c:f>Sheet1!$B$21:$I$21</c:f>
              <c:numCache>
                <c:formatCode>General</c:formatCode>
                <c:ptCount val="8"/>
                <c:pt idx="0">
                  <c:v>94777</c:v>
                </c:pt>
                <c:pt idx="1">
                  <c:v>57417</c:v>
                </c:pt>
                <c:pt idx="2">
                  <c:v>28223</c:v>
                </c:pt>
                <c:pt idx="3">
                  <c:v>1513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4BD-448A-9CFC-06356343C0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3040847"/>
        <c:axId val="1983041679"/>
      </c:scatterChart>
      <c:valAx>
        <c:axId val="1983040847"/>
        <c:scaling>
          <c:logBase val="10"/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Comparisons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041679"/>
        <c:crosses val="autoZero"/>
        <c:crossBetween val="midCat"/>
      </c:valAx>
      <c:valAx>
        <c:axId val="198304167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Inversions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0408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Chebysev</a:t>
            </a:r>
            <a:r>
              <a:rPr lang="en-US" baseline="0"/>
              <a:t> Distance </a:t>
            </a:r>
            <a:r>
              <a:rPr lang="en-US"/>
              <a:t>for N = 1000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Bubble Sort Chebysev Distance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Sheet1!$B$18:$I$18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10000</c:v>
                </c:pt>
                <c:pt idx="4">
                  <c:v>50000</c:v>
                </c:pt>
                <c:pt idx="5">
                  <c:v>100000</c:v>
                </c:pt>
                <c:pt idx="6">
                  <c:v>200000</c:v>
                </c:pt>
                <c:pt idx="7">
                  <c:v>1000000</c:v>
                </c:pt>
              </c:numCache>
            </c:numRef>
          </c:xVal>
          <c:yVal>
            <c:numRef>
              <c:f>Sheet1!$B$20:$I$20</c:f>
              <c:numCache>
                <c:formatCode>General</c:formatCode>
                <c:ptCount val="8"/>
                <c:pt idx="0">
                  <c:v>957</c:v>
                </c:pt>
                <c:pt idx="1">
                  <c:v>956</c:v>
                </c:pt>
                <c:pt idx="2">
                  <c:v>954</c:v>
                </c:pt>
                <c:pt idx="3">
                  <c:v>948</c:v>
                </c:pt>
                <c:pt idx="4">
                  <c:v>908</c:v>
                </c:pt>
                <c:pt idx="5">
                  <c:v>858</c:v>
                </c:pt>
                <c:pt idx="6">
                  <c:v>758</c:v>
                </c:pt>
                <c:pt idx="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3C9-4CB9-893F-88D661C3A5A3}"/>
            </c:ext>
          </c:extLst>
        </c:ser>
        <c:ser>
          <c:idx val="1"/>
          <c:order val="1"/>
          <c:tx>
            <c:v>Shell Sort Chebysev Distance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Sheet1!$B$18:$I$18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10000</c:v>
                </c:pt>
                <c:pt idx="4">
                  <c:v>50000</c:v>
                </c:pt>
                <c:pt idx="5">
                  <c:v>100000</c:v>
                </c:pt>
                <c:pt idx="6">
                  <c:v>200000</c:v>
                </c:pt>
                <c:pt idx="7">
                  <c:v>1000000</c:v>
                </c:pt>
              </c:numCache>
            </c:numRef>
          </c:xVal>
          <c:yVal>
            <c:numRef>
              <c:f>Sheet1!$B$22:$I$22</c:f>
              <c:numCache>
                <c:formatCode>General</c:formatCode>
                <c:ptCount val="8"/>
                <c:pt idx="0">
                  <c:v>778</c:v>
                </c:pt>
                <c:pt idx="1">
                  <c:v>460</c:v>
                </c:pt>
                <c:pt idx="2">
                  <c:v>279</c:v>
                </c:pt>
                <c:pt idx="3">
                  <c:v>22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3C9-4CB9-893F-88D661C3A5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3040847"/>
        <c:axId val="1983041679"/>
      </c:scatterChart>
      <c:valAx>
        <c:axId val="1983040847"/>
        <c:scaling>
          <c:logBase val="10"/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</a:t>
                </a:r>
                <a:r>
                  <a:rPr lang="en-US" baseline="0"/>
                  <a:t> Comparisons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041679"/>
        <c:crosses val="autoZero"/>
        <c:crossBetween val="midCat"/>
      </c:valAx>
      <c:valAx>
        <c:axId val="198304167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Chebysev Dist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0408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Sort Inversions for N = 20000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Bubble Sort Inversion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Sheet1!$O$4:$Y$4</c:f>
              <c:numCache>
                <c:formatCode>General</c:formatCode>
                <c:ptCount val="11"/>
                <c:pt idx="0">
                  <c:v>20000</c:v>
                </c:pt>
                <c:pt idx="1">
                  <c:v>40000</c:v>
                </c:pt>
                <c:pt idx="2">
                  <c:v>80000</c:v>
                </c:pt>
                <c:pt idx="3">
                  <c:v>200000</c:v>
                </c:pt>
                <c:pt idx="4">
                  <c:v>1000000</c:v>
                </c:pt>
                <c:pt idx="5">
                  <c:v>2000000</c:v>
                </c:pt>
                <c:pt idx="6">
                  <c:v>4000000</c:v>
                </c:pt>
                <c:pt idx="7">
                  <c:v>20000000</c:v>
                </c:pt>
                <c:pt idx="8">
                  <c:v>40000000</c:v>
                </c:pt>
                <c:pt idx="9">
                  <c:v>80000000</c:v>
                </c:pt>
                <c:pt idx="10">
                  <c:v>400000000</c:v>
                </c:pt>
              </c:numCache>
            </c:numRef>
          </c:xVal>
          <c:yVal>
            <c:numRef>
              <c:f>Sheet1!$O$5:$Y$5</c:f>
              <c:numCache>
                <c:formatCode>General</c:formatCode>
                <c:ptCount val="11"/>
                <c:pt idx="0">
                  <c:v>100439708</c:v>
                </c:pt>
                <c:pt idx="1">
                  <c:v>100419725</c:v>
                </c:pt>
                <c:pt idx="2">
                  <c:v>100379780</c:v>
                </c:pt>
                <c:pt idx="3">
                  <c:v>100260109</c:v>
                </c:pt>
                <c:pt idx="4">
                  <c:v>99469273</c:v>
                </c:pt>
                <c:pt idx="5">
                  <c:v>98494928</c:v>
                </c:pt>
                <c:pt idx="6">
                  <c:v>96583445</c:v>
                </c:pt>
                <c:pt idx="7">
                  <c:v>82672015</c:v>
                </c:pt>
                <c:pt idx="8">
                  <c:v>68066000</c:v>
                </c:pt>
                <c:pt idx="9">
                  <c:v>45303228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B26-465D-8D7A-5C5EB46D1B5B}"/>
            </c:ext>
          </c:extLst>
        </c:ser>
        <c:ser>
          <c:idx val="1"/>
          <c:order val="1"/>
          <c:tx>
            <c:v>Shell Sort Inversion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Sheet1!$O$4:$Y$4</c:f>
              <c:numCache>
                <c:formatCode>General</c:formatCode>
                <c:ptCount val="11"/>
                <c:pt idx="0">
                  <c:v>20000</c:v>
                </c:pt>
                <c:pt idx="1">
                  <c:v>40000</c:v>
                </c:pt>
                <c:pt idx="2">
                  <c:v>80000</c:v>
                </c:pt>
                <c:pt idx="3">
                  <c:v>200000</c:v>
                </c:pt>
                <c:pt idx="4">
                  <c:v>1000000</c:v>
                </c:pt>
                <c:pt idx="5">
                  <c:v>2000000</c:v>
                </c:pt>
                <c:pt idx="6">
                  <c:v>4000000</c:v>
                </c:pt>
                <c:pt idx="7">
                  <c:v>20000000</c:v>
                </c:pt>
                <c:pt idx="8">
                  <c:v>40000000</c:v>
                </c:pt>
                <c:pt idx="9">
                  <c:v>80000000</c:v>
                </c:pt>
                <c:pt idx="10">
                  <c:v>400000000</c:v>
                </c:pt>
              </c:numCache>
            </c:numRef>
          </c:xVal>
          <c:yVal>
            <c:numRef>
              <c:f>Sheet1!$O$7:$Y$7</c:f>
              <c:numCache>
                <c:formatCode>General</c:formatCode>
                <c:ptCount val="11"/>
                <c:pt idx="0">
                  <c:v>38965040</c:v>
                </c:pt>
                <c:pt idx="1">
                  <c:v>22966703</c:v>
                </c:pt>
                <c:pt idx="2">
                  <c:v>8485760</c:v>
                </c:pt>
                <c:pt idx="3">
                  <c:v>1655772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B26-465D-8D7A-5C5EB46D1B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3040847"/>
        <c:axId val="1983041679"/>
      </c:scatterChart>
      <c:valAx>
        <c:axId val="1983040847"/>
        <c:scaling>
          <c:logBase val="10"/>
          <c:orientation val="minMax"/>
          <c:min val="2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Comparisons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041679"/>
        <c:crosses val="autoZero"/>
        <c:crossBetween val="midCat"/>
      </c:valAx>
      <c:valAx>
        <c:axId val="198304167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Inversions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0408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Chebysev</a:t>
            </a:r>
            <a:r>
              <a:rPr lang="en-US" baseline="0"/>
              <a:t> Distance </a:t>
            </a:r>
            <a:r>
              <a:rPr lang="en-US"/>
              <a:t>for N = 20000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Bubble Sort Chebysev Distance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Sheet1!$O$4:$Y$4</c:f>
              <c:numCache>
                <c:formatCode>General</c:formatCode>
                <c:ptCount val="11"/>
                <c:pt idx="0">
                  <c:v>20000</c:v>
                </c:pt>
                <c:pt idx="1">
                  <c:v>40000</c:v>
                </c:pt>
                <c:pt idx="2">
                  <c:v>80000</c:v>
                </c:pt>
                <c:pt idx="3">
                  <c:v>200000</c:v>
                </c:pt>
                <c:pt idx="4">
                  <c:v>1000000</c:v>
                </c:pt>
                <c:pt idx="5">
                  <c:v>2000000</c:v>
                </c:pt>
                <c:pt idx="6">
                  <c:v>4000000</c:v>
                </c:pt>
                <c:pt idx="7">
                  <c:v>20000000</c:v>
                </c:pt>
                <c:pt idx="8">
                  <c:v>40000000</c:v>
                </c:pt>
                <c:pt idx="9">
                  <c:v>80000000</c:v>
                </c:pt>
                <c:pt idx="10">
                  <c:v>400000000</c:v>
                </c:pt>
              </c:numCache>
            </c:numRef>
          </c:xVal>
          <c:yVal>
            <c:numRef>
              <c:f>Sheet1!$O$6:$Y$6</c:f>
              <c:numCache>
                <c:formatCode>General</c:formatCode>
                <c:ptCount val="11"/>
                <c:pt idx="0">
                  <c:v>19897</c:v>
                </c:pt>
                <c:pt idx="1">
                  <c:v>19896</c:v>
                </c:pt>
                <c:pt idx="2">
                  <c:v>19894</c:v>
                </c:pt>
                <c:pt idx="3">
                  <c:v>19888</c:v>
                </c:pt>
                <c:pt idx="4">
                  <c:v>19848</c:v>
                </c:pt>
                <c:pt idx="5">
                  <c:v>19798</c:v>
                </c:pt>
                <c:pt idx="6">
                  <c:v>19698</c:v>
                </c:pt>
                <c:pt idx="7">
                  <c:v>18898</c:v>
                </c:pt>
                <c:pt idx="8">
                  <c:v>17898</c:v>
                </c:pt>
                <c:pt idx="9">
                  <c:v>15898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6F8-4E6E-BC20-61BEA2E00F7F}"/>
            </c:ext>
          </c:extLst>
        </c:ser>
        <c:ser>
          <c:idx val="1"/>
          <c:order val="1"/>
          <c:tx>
            <c:v>Shell Sort Chebysev Distance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Sheet1!$O$4:$Y$4</c:f>
              <c:numCache>
                <c:formatCode>General</c:formatCode>
                <c:ptCount val="11"/>
                <c:pt idx="0">
                  <c:v>20000</c:v>
                </c:pt>
                <c:pt idx="1">
                  <c:v>40000</c:v>
                </c:pt>
                <c:pt idx="2">
                  <c:v>80000</c:v>
                </c:pt>
                <c:pt idx="3">
                  <c:v>200000</c:v>
                </c:pt>
                <c:pt idx="4">
                  <c:v>1000000</c:v>
                </c:pt>
                <c:pt idx="5">
                  <c:v>2000000</c:v>
                </c:pt>
                <c:pt idx="6">
                  <c:v>4000000</c:v>
                </c:pt>
                <c:pt idx="7">
                  <c:v>20000000</c:v>
                </c:pt>
                <c:pt idx="8">
                  <c:v>40000000</c:v>
                </c:pt>
                <c:pt idx="9">
                  <c:v>80000000</c:v>
                </c:pt>
                <c:pt idx="10">
                  <c:v>400000000</c:v>
                </c:pt>
              </c:numCache>
            </c:numRef>
          </c:xVal>
          <c:yVal>
            <c:numRef>
              <c:f>Sheet1!$O$8:$Y$8</c:f>
              <c:numCache>
                <c:formatCode>General</c:formatCode>
                <c:ptCount val="11"/>
                <c:pt idx="0">
                  <c:v>19149</c:v>
                </c:pt>
                <c:pt idx="1">
                  <c:v>11165</c:v>
                </c:pt>
                <c:pt idx="2">
                  <c:v>4320</c:v>
                </c:pt>
                <c:pt idx="3">
                  <c:v>973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6F8-4E6E-BC20-61BEA2E00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3040847"/>
        <c:axId val="1983041679"/>
      </c:scatterChart>
      <c:valAx>
        <c:axId val="1983040847"/>
        <c:scaling>
          <c:logBase val="10"/>
          <c:orientation val="minMax"/>
          <c:min val="2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</a:t>
                </a:r>
                <a:r>
                  <a:rPr lang="en-US" baseline="0"/>
                  <a:t> Comparisons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041679"/>
        <c:crosses val="autoZero"/>
        <c:crossBetween val="midCat"/>
      </c:valAx>
      <c:valAx>
        <c:axId val="198304167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Chebysev Dist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0408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Sort Inversions for N = 30000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Bubble Sort Inversion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Sheet1!$O$11:$Y$11</c:f>
              <c:numCache>
                <c:formatCode>General</c:formatCode>
                <c:ptCount val="11"/>
                <c:pt idx="0">
                  <c:v>30000</c:v>
                </c:pt>
                <c:pt idx="1">
                  <c:v>60000</c:v>
                </c:pt>
                <c:pt idx="2">
                  <c:v>120000</c:v>
                </c:pt>
                <c:pt idx="3">
                  <c:v>300000</c:v>
                </c:pt>
                <c:pt idx="4">
                  <c:v>1500000</c:v>
                </c:pt>
                <c:pt idx="5">
                  <c:v>3000000</c:v>
                </c:pt>
                <c:pt idx="6">
                  <c:v>6000000</c:v>
                </c:pt>
                <c:pt idx="7">
                  <c:v>30000000</c:v>
                </c:pt>
                <c:pt idx="8">
                  <c:v>60000000</c:v>
                </c:pt>
                <c:pt idx="9">
                  <c:v>120000000</c:v>
                </c:pt>
                <c:pt idx="10">
                  <c:v>900000000</c:v>
                </c:pt>
              </c:numCache>
            </c:numRef>
          </c:xVal>
          <c:yVal>
            <c:numRef>
              <c:f>Sheet1!$O$12:$Y$12</c:f>
              <c:numCache>
                <c:formatCode>General</c:formatCode>
                <c:ptCount val="11"/>
                <c:pt idx="0">
                  <c:v>224946663</c:v>
                </c:pt>
                <c:pt idx="1">
                  <c:v>224916682</c:v>
                </c:pt>
                <c:pt idx="2">
                  <c:v>224856738</c:v>
                </c:pt>
                <c:pt idx="3">
                  <c:v>224677094</c:v>
                </c:pt>
                <c:pt idx="4">
                  <c:v>223486629</c:v>
                </c:pt>
                <c:pt idx="5">
                  <c:v>222013679</c:v>
                </c:pt>
                <c:pt idx="6">
                  <c:v>219109218</c:v>
                </c:pt>
                <c:pt idx="7">
                  <c:v>197388456</c:v>
                </c:pt>
                <c:pt idx="8">
                  <c:v>173388684</c:v>
                </c:pt>
                <c:pt idx="9">
                  <c:v>133035075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C9C-4BE6-9596-C3C7617A7234}"/>
            </c:ext>
          </c:extLst>
        </c:ser>
        <c:ser>
          <c:idx val="1"/>
          <c:order val="1"/>
          <c:tx>
            <c:v>Shell Sort Inversion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Sheet1!$O$11:$Y$11</c:f>
              <c:numCache>
                <c:formatCode>General</c:formatCode>
                <c:ptCount val="11"/>
                <c:pt idx="0">
                  <c:v>30000</c:v>
                </c:pt>
                <c:pt idx="1">
                  <c:v>60000</c:v>
                </c:pt>
                <c:pt idx="2">
                  <c:v>120000</c:v>
                </c:pt>
                <c:pt idx="3">
                  <c:v>300000</c:v>
                </c:pt>
                <c:pt idx="4">
                  <c:v>1500000</c:v>
                </c:pt>
                <c:pt idx="5">
                  <c:v>3000000</c:v>
                </c:pt>
                <c:pt idx="6">
                  <c:v>6000000</c:v>
                </c:pt>
                <c:pt idx="7">
                  <c:v>30000000</c:v>
                </c:pt>
                <c:pt idx="8">
                  <c:v>60000000</c:v>
                </c:pt>
                <c:pt idx="9">
                  <c:v>120000000</c:v>
                </c:pt>
                <c:pt idx="10">
                  <c:v>900000000</c:v>
                </c:pt>
              </c:numCache>
            </c:numRef>
          </c:xVal>
          <c:yVal>
            <c:numRef>
              <c:f>Sheet1!$O$14:$Y$14</c:f>
              <c:numCache>
                <c:formatCode>General</c:formatCode>
                <c:ptCount val="11"/>
                <c:pt idx="0">
                  <c:v>86704952</c:v>
                </c:pt>
                <c:pt idx="1">
                  <c:v>46858440</c:v>
                </c:pt>
                <c:pt idx="2">
                  <c:v>22599302</c:v>
                </c:pt>
                <c:pt idx="3">
                  <c:v>3227824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C9C-4BE6-9596-C3C7617A72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3040847"/>
        <c:axId val="1983041679"/>
      </c:scatterChart>
      <c:valAx>
        <c:axId val="1983040847"/>
        <c:scaling>
          <c:logBase val="10"/>
          <c:orientation val="minMax"/>
          <c:min val="2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Comparisons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041679"/>
        <c:crosses val="autoZero"/>
        <c:crossBetween val="midCat"/>
      </c:valAx>
      <c:valAx>
        <c:axId val="198304167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Inversions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0408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379095</xdr:colOff>
      <xdr:row>24</xdr:row>
      <xdr:rowOff>7620</xdr:rowOff>
    </xdr:from>
    <xdr:to>
      <xdr:col>25</xdr:col>
      <xdr:colOff>74295</xdr:colOff>
      <xdr:row>38</xdr:row>
      <xdr:rowOff>83820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1E76BBF-3F20-3C1C-54EA-6EE948AB8F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320040</xdr:colOff>
      <xdr:row>40</xdr:row>
      <xdr:rowOff>106680</xdr:rowOff>
    </xdr:from>
    <xdr:to>
      <xdr:col>25</xdr:col>
      <xdr:colOff>15240</xdr:colOff>
      <xdr:row>55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76170B1-910A-434B-AF23-99FCA4FBB7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529590</xdr:colOff>
      <xdr:row>23</xdr:row>
      <xdr:rowOff>118110</xdr:rowOff>
    </xdr:from>
    <xdr:to>
      <xdr:col>16</xdr:col>
      <xdr:colOff>605790</xdr:colOff>
      <xdr:row>38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77892F-9F9D-8A77-2963-DDDA99B81B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443865</xdr:colOff>
      <xdr:row>39</xdr:row>
      <xdr:rowOff>80010</xdr:rowOff>
    </xdr:from>
    <xdr:to>
      <xdr:col>16</xdr:col>
      <xdr:colOff>596265</xdr:colOff>
      <xdr:row>53</xdr:row>
      <xdr:rowOff>148590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8897932-1D0D-49B5-B90A-44CD3013EE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7620</xdr:colOff>
      <xdr:row>23</xdr:row>
      <xdr:rowOff>160020</xdr:rowOff>
    </xdr:from>
    <xdr:to>
      <xdr:col>9</xdr:col>
      <xdr:colOff>312420</xdr:colOff>
      <xdr:row>38</xdr:row>
      <xdr:rowOff>53340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7E53B24-56A1-4C48-AFD5-52890A388A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518160</xdr:colOff>
      <xdr:row>39</xdr:row>
      <xdr:rowOff>53340</xdr:rowOff>
    </xdr:from>
    <xdr:to>
      <xdr:col>9</xdr:col>
      <xdr:colOff>213360</xdr:colOff>
      <xdr:row>53</xdr:row>
      <xdr:rowOff>129540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A2E64A9-83CA-4E6F-8FE7-9FCC523C31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403860</xdr:colOff>
      <xdr:row>23</xdr:row>
      <xdr:rowOff>167640</xdr:rowOff>
    </xdr:from>
    <xdr:to>
      <xdr:col>33</xdr:col>
      <xdr:colOff>251460</xdr:colOff>
      <xdr:row>38</xdr:row>
      <xdr:rowOff>53340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C4405E0-4B22-4B31-954B-E7E11F3D6A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373380</xdr:colOff>
      <xdr:row>40</xdr:row>
      <xdr:rowOff>144780</xdr:rowOff>
    </xdr:from>
    <xdr:to>
      <xdr:col>33</xdr:col>
      <xdr:colOff>297180</xdr:colOff>
      <xdr:row>55</xdr:row>
      <xdr:rowOff>30480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2D66076-3CD4-4C56-A42A-16C7474184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34</xdr:col>
      <xdr:colOff>243840</xdr:colOff>
      <xdr:row>23</xdr:row>
      <xdr:rowOff>15240</xdr:rowOff>
    </xdr:from>
    <xdr:to>
      <xdr:col>42</xdr:col>
      <xdr:colOff>91440</xdr:colOff>
      <xdr:row>37</xdr:row>
      <xdr:rowOff>83820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17C3833-FD9A-4B75-A715-7EEFBC83BE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34</xdr:col>
      <xdr:colOff>198120</xdr:colOff>
      <xdr:row>40</xdr:row>
      <xdr:rowOff>152400</xdr:rowOff>
    </xdr:from>
    <xdr:to>
      <xdr:col>42</xdr:col>
      <xdr:colOff>121920</xdr:colOff>
      <xdr:row>55</xdr:row>
      <xdr:rowOff>38100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7FB0FEA-35FB-461C-8E42-7E6223BBD1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338B0-0EF4-4681-8463-7458DD819D9B}">
  <dimension ref="A2:Y22"/>
  <sheetViews>
    <sheetView tabSelected="1" workbookViewId="0">
      <selection activeCell="K21" sqref="K21"/>
    </sheetView>
  </sheetViews>
  <sheetFormatPr defaultRowHeight="14.4" x14ac:dyDescent="0.3"/>
  <cols>
    <col min="10" max="12" width="10" bestFit="1" customWidth="1"/>
    <col min="15" max="25" width="10" bestFit="1" customWidth="1"/>
  </cols>
  <sheetData>
    <row r="2" spans="1:25" x14ac:dyDescent="0.3">
      <c r="B2">
        <v>1</v>
      </c>
      <c r="C2">
        <v>2</v>
      </c>
      <c r="D2">
        <v>4</v>
      </c>
      <c r="E2">
        <v>10</v>
      </c>
      <c r="F2">
        <v>50</v>
      </c>
      <c r="G2">
        <v>100</v>
      </c>
      <c r="H2">
        <f>1000000/5000</f>
        <v>200</v>
      </c>
      <c r="I2">
        <v>1000</v>
      </c>
      <c r="J2">
        <f>10000000/A3</f>
        <v>2000</v>
      </c>
      <c r="K2">
        <f>20000000/A3</f>
        <v>4000</v>
      </c>
      <c r="L2" t="s">
        <v>5</v>
      </c>
    </row>
    <row r="3" spans="1:25" x14ac:dyDescent="0.3">
      <c r="A3" s="1">
        <v>5000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N3">
        <v>20000</v>
      </c>
    </row>
    <row r="4" spans="1:25" x14ac:dyDescent="0.3">
      <c r="A4" s="1" t="s">
        <v>0</v>
      </c>
      <c r="B4" s="1">
        <f>A3</f>
        <v>5000</v>
      </c>
      <c r="C4" s="1">
        <f>2*A3</f>
        <v>10000</v>
      </c>
      <c r="D4" s="1">
        <f>4*A3</f>
        <v>20000</v>
      </c>
      <c r="E4" s="1">
        <f>A3*10</f>
        <v>50000</v>
      </c>
      <c r="F4" s="1">
        <f>A3*50</f>
        <v>250000</v>
      </c>
      <c r="G4" s="1">
        <f>A3*100</f>
        <v>500000</v>
      </c>
      <c r="H4" s="1">
        <f>200*A3</f>
        <v>1000000</v>
      </c>
      <c r="I4" s="1">
        <f>A3*1000</f>
        <v>5000000</v>
      </c>
      <c r="J4" s="1">
        <f>2000*A3</f>
        <v>10000000</v>
      </c>
      <c r="K4" s="1">
        <f>4000*A3</f>
        <v>20000000</v>
      </c>
      <c r="L4" s="1">
        <f>A3^2</f>
        <v>25000000</v>
      </c>
      <c r="N4" s="1" t="s">
        <v>0</v>
      </c>
      <c r="O4" s="1">
        <f>N3</f>
        <v>20000</v>
      </c>
      <c r="P4" s="1">
        <f>2*N3</f>
        <v>40000</v>
      </c>
      <c r="Q4" s="1">
        <f>4*N3</f>
        <v>80000</v>
      </c>
      <c r="R4" s="1">
        <f>N3*10</f>
        <v>200000</v>
      </c>
      <c r="S4" s="1">
        <f>N3*50</f>
        <v>1000000</v>
      </c>
      <c r="T4" s="1">
        <f>N3*100</f>
        <v>2000000</v>
      </c>
      <c r="U4" s="1">
        <f>200*N3</f>
        <v>4000000</v>
      </c>
      <c r="V4" s="1">
        <f>N3*1000</f>
        <v>20000000</v>
      </c>
      <c r="W4" s="1">
        <f>2000*N3</f>
        <v>40000000</v>
      </c>
      <c r="X4" s="1">
        <f>4000*N3</f>
        <v>80000000</v>
      </c>
      <c r="Y4" s="1">
        <f>N3^2</f>
        <v>400000000</v>
      </c>
    </row>
    <row r="5" spans="1:25" x14ac:dyDescent="0.3">
      <c r="A5" s="1" t="s">
        <v>1</v>
      </c>
      <c r="B5" s="1">
        <v>6244258</v>
      </c>
      <c r="C5" s="1">
        <v>6239273</v>
      </c>
      <c r="D5" s="1">
        <v>6229325</v>
      </c>
      <c r="E5" s="1">
        <v>6199665</v>
      </c>
      <c r="F5" s="1">
        <v>6007513</v>
      </c>
      <c r="G5" s="1">
        <v>5777380</v>
      </c>
      <c r="H5" s="1">
        <v>5342594</v>
      </c>
      <c r="I5" s="1">
        <v>2795847</v>
      </c>
      <c r="J5" s="1">
        <v>1092970</v>
      </c>
      <c r="K5" s="1">
        <v>35696</v>
      </c>
      <c r="L5" s="1">
        <v>0</v>
      </c>
      <c r="N5" s="1" t="s">
        <v>1</v>
      </c>
      <c r="O5" s="1">
        <v>100439708</v>
      </c>
      <c r="P5" s="1">
        <v>100419725</v>
      </c>
      <c r="Q5" s="1">
        <v>100379780</v>
      </c>
      <c r="R5" s="1">
        <v>100260109</v>
      </c>
      <c r="S5" s="1">
        <v>99469273</v>
      </c>
      <c r="T5" s="1">
        <v>98494928</v>
      </c>
      <c r="U5" s="1">
        <v>96583445</v>
      </c>
      <c r="V5" s="1">
        <v>82672015</v>
      </c>
      <c r="W5" s="1">
        <v>68066000</v>
      </c>
      <c r="X5" s="1">
        <v>45303228</v>
      </c>
      <c r="Y5" s="1">
        <v>0</v>
      </c>
    </row>
    <row r="6" spans="1:25" x14ac:dyDescent="0.3">
      <c r="A6" s="1" t="s">
        <v>2</v>
      </c>
      <c r="B6" s="1">
        <v>4882</v>
      </c>
      <c r="C6" s="1">
        <v>4873</v>
      </c>
      <c r="D6" s="1">
        <v>4871</v>
      </c>
      <c r="E6" s="1">
        <v>4865</v>
      </c>
      <c r="F6" s="1">
        <v>4825</v>
      </c>
      <c r="G6" s="1">
        <v>4775</v>
      </c>
      <c r="H6" s="1">
        <v>4675</v>
      </c>
      <c r="I6" s="1">
        <v>3875</v>
      </c>
      <c r="J6" s="1">
        <v>2875</v>
      </c>
      <c r="K6" s="1">
        <v>874</v>
      </c>
      <c r="L6" s="1">
        <v>0</v>
      </c>
      <c r="N6" s="1" t="s">
        <v>2</v>
      </c>
      <c r="O6" s="1">
        <v>19897</v>
      </c>
      <c r="P6" s="1">
        <v>19896</v>
      </c>
      <c r="Q6" s="1">
        <v>19894</v>
      </c>
      <c r="R6" s="1">
        <v>19888</v>
      </c>
      <c r="S6" s="1">
        <v>19848</v>
      </c>
      <c r="T6" s="1">
        <v>19798</v>
      </c>
      <c r="U6" s="1">
        <v>19698</v>
      </c>
      <c r="V6" s="1">
        <v>18898</v>
      </c>
      <c r="W6" s="1">
        <v>17898</v>
      </c>
      <c r="X6" s="1">
        <v>15898</v>
      </c>
      <c r="Y6" s="1">
        <v>0</v>
      </c>
    </row>
    <row r="7" spans="1:25" x14ac:dyDescent="0.3">
      <c r="A7" s="1" t="s">
        <v>3</v>
      </c>
      <c r="B7" s="1">
        <v>2412411</v>
      </c>
      <c r="C7" s="1">
        <v>1258170</v>
      </c>
      <c r="D7" s="1">
        <v>596621</v>
      </c>
      <c r="E7" s="1">
        <v>28629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N7" s="1" t="s">
        <v>3</v>
      </c>
      <c r="O7" s="1">
        <v>38965040</v>
      </c>
      <c r="P7" s="1">
        <v>22966703</v>
      </c>
      <c r="Q7" s="1">
        <v>8485760</v>
      </c>
      <c r="R7" s="1">
        <v>1655772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</row>
    <row r="8" spans="1:25" x14ac:dyDescent="0.3">
      <c r="A8" s="1" t="s">
        <v>4</v>
      </c>
      <c r="B8" s="1">
        <v>4083</v>
      </c>
      <c r="C8" s="1">
        <v>2421</v>
      </c>
      <c r="D8" s="1">
        <v>1146</v>
      </c>
      <c r="E8" s="1">
        <v>86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N8" s="1" t="s">
        <v>4</v>
      </c>
      <c r="O8" s="1">
        <v>19149</v>
      </c>
      <c r="P8" s="1">
        <v>11165</v>
      </c>
      <c r="Q8" s="1">
        <v>4320</v>
      </c>
      <c r="R8" s="1">
        <v>973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</row>
    <row r="10" spans="1:25" x14ac:dyDescent="0.3">
      <c r="A10">
        <v>10000</v>
      </c>
      <c r="N10">
        <v>30000</v>
      </c>
    </row>
    <row r="11" spans="1:25" x14ac:dyDescent="0.3">
      <c r="A11" s="1" t="s">
        <v>0</v>
      </c>
      <c r="B11" s="1">
        <f>A10</f>
        <v>10000</v>
      </c>
      <c r="C11" s="1">
        <f>2*A10</f>
        <v>20000</v>
      </c>
      <c r="D11" s="1">
        <f>4*A10</f>
        <v>40000</v>
      </c>
      <c r="E11" s="1">
        <f>A10*10</f>
        <v>100000</v>
      </c>
      <c r="F11" s="1">
        <f>A10*50</f>
        <v>500000</v>
      </c>
      <c r="G11" s="1">
        <f>A10*100</f>
        <v>1000000</v>
      </c>
      <c r="H11" s="1">
        <f>200*A10</f>
        <v>2000000</v>
      </c>
      <c r="I11" s="1">
        <f>1000*A10</f>
        <v>10000000</v>
      </c>
      <c r="J11" s="1">
        <f>2000*A10</f>
        <v>20000000</v>
      </c>
      <c r="K11" s="1">
        <f>A10*4000</f>
        <v>40000000</v>
      </c>
      <c r="L11" s="1">
        <f>A10^2</f>
        <v>100000000</v>
      </c>
      <c r="N11" s="1" t="s">
        <v>0</v>
      </c>
      <c r="O11" s="1">
        <f>N10</f>
        <v>30000</v>
      </c>
      <c r="P11" s="1">
        <f>2*N10</f>
        <v>60000</v>
      </c>
      <c r="Q11" s="1">
        <f>4*N10</f>
        <v>120000</v>
      </c>
      <c r="R11" s="1">
        <f>N10*10</f>
        <v>300000</v>
      </c>
      <c r="S11" s="1">
        <f>N10*50</f>
        <v>1500000</v>
      </c>
      <c r="T11" s="1">
        <f>N10*100</f>
        <v>3000000</v>
      </c>
      <c r="U11" s="1">
        <f>200*N10</f>
        <v>6000000</v>
      </c>
      <c r="V11" s="1">
        <f>N10*1000</f>
        <v>30000000</v>
      </c>
      <c r="W11" s="1">
        <f>2000*N10</f>
        <v>60000000</v>
      </c>
      <c r="X11" s="1">
        <f>4000*N10</f>
        <v>120000000</v>
      </c>
      <c r="Y11" s="1">
        <f>N10^2</f>
        <v>900000000</v>
      </c>
    </row>
    <row r="12" spans="1:25" x14ac:dyDescent="0.3">
      <c r="A12" s="1" t="s">
        <v>1</v>
      </c>
      <c r="B12" s="1">
        <v>25087773</v>
      </c>
      <c r="C12" s="1">
        <v>25077792</v>
      </c>
      <c r="D12" s="1">
        <v>25057846</v>
      </c>
      <c r="E12" s="1">
        <v>24998192</v>
      </c>
      <c r="F12" s="1">
        <v>24606801</v>
      </c>
      <c r="G12" s="1">
        <v>24129847</v>
      </c>
      <c r="H12" s="1">
        <v>23206382</v>
      </c>
      <c r="I12" s="1">
        <v>16976107</v>
      </c>
      <c r="J12" s="1">
        <v>11306346</v>
      </c>
      <c r="K12" s="1">
        <v>4389104</v>
      </c>
      <c r="L12" s="1">
        <v>0</v>
      </c>
      <c r="N12" s="1" t="s">
        <v>1</v>
      </c>
      <c r="O12" s="1">
        <v>224946663</v>
      </c>
      <c r="P12" s="1">
        <v>224916682</v>
      </c>
      <c r="Q12" s="1">
        <v>224856738</v>
      </c>
      <c r="R12" s="1">
        <v>224677094</v>
      </c>
      <c r="S12" s="1">
        <v>223486629</v>
      </c>
      <c r="T12" s="1">
        <v>222013679</v>
      </c>
      <c r="U12" s="1">
        <v>219109218</v>
      </c>
      <c r="V12" s="1">
        <v>197388456</v>
      </c>
      <c r="W12" s="1">
        <v>173388684</v>
      </c>
      <c r="X12" s="1">
        <v>133035075</v>
      </c>
      <c r="Y12" s="1">
        <v>0</v>
      </c>
    </row>
    <row r="13" spans="1:25" x14ac:dyDescent="0.3">
      <c r="A13" s="1" t="s">
        <v>2</v>
      </c>
      <c r="B13" s="1">
        <v>9872</v>
      </c>
      <c r="C13" s="1">
        <v>9871</v>
      </c>
      <c r="D13" s="1">
        <v>9869</v>
      </c>
      <c r="E13" s="1">
        <v>9863</v>
      </c>
      <c r="F13" s="1">
        <v>9823</v>
      </c>
      <c r="G13" s="1">
        <v>9773</v>
      </c>
      <c r="H13" s="1">
        <v>9673</v>
      </c>
      <c r="I13" s="1">
        <v>8873</v>
      </c>
      <c r="J13" s="1">
        <v>7873</v>
      </c>
      <c r="K13" s="1">
        <v>5873</v>
      </c>
      <c r="L13" s="1">
        <v>0</v>
      </c>
      <c r="N13" s="1" t="s">
        <v>2</v>
      </c>
      <c r="O13" s="1">
        <v>29669</v>
      </c>
      <c r="P13" s="1">
        <v>29595</v>
      </c>
      <c r="Q13" s="1">
        <v>29593</v>
      </c>
      <c r="R13" s="1">
        <v>29587</v>
      </c>
      <c r="S13" s="1">
        <v>29547</v>
      </c>
      <c r="T13" s="1">
        <v>29497</v>
      </c>
      <c r="U13" s="1">
        <v>29397</v>
      </c>
      <c r="V13" s="1">
        <v>28597</v>
      </c>
      <c r="W13" s="1">
        <v>27597</v>
      </c>
      <c r="X13" s="1">
        <v>25597</v>
      </c>
      <c r="Y13" s="1">
        <v>0</v>
      </c>
    </row>
    <row r="14" spans="1:25" x14ac:dyDescent="0.3">
      <c r="A14" s="1" t="s">
        <v>3</v>
      </c>
      <c r="B14" s="1">
        <v>9863522</v>
      </c>
      <c r="C14" s="1">
        <v>5845464</v>
      </c>
      <c r="D14" s="1">
        <v>2239242</v>
      </c>
      <c r="E14" s="1">
        <v>410971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N14" s="1" t="s">
        <v>3</v>
      </c>
      <c r="O14" s="1">
        <v>86704952</v>
      </c>
      <c r="P14" s="1">
        <v>46858440</v>
      </c>
      <c r="Q14" s="1">
        <v>22599302</v>
      </c>
      <c r="R14" s="1">
        <v>3227824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</row>
    <row r="15" spans="1:25" x14ac:dyDescent="0.3">
      <c r="A15" s="1" t="s">
        <v>4</v>
      </c>
      <c r="B15" s="1">
        <v>9263</v>
      </c>
      <c r="C15" s="1">
        <v>5694</v>
      </c>
      <c r="D15" s="1">
        <v>2098</v>
      </c>
      <c r="E15" s="1">
        <v>460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N15" s="1" t="s">
        <v>4</v>
      </c>
      <c r="O15" s="1">
        <v>25659</v>
      </c>
      <c r="P15" s="1">
        <v>17100</v>
      </c>
      <c r="Q15" s="1">
        <v>8365</v>
      </c>
      <c r="R15" s="1">
        <v>1196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</row>
    <row r="17" spans="1:9" x14ac:dyDescent="0.3">
      <c r="A17">
        <v>1000</v>
      </c>
    </row>
    <row r="18" spans="1:9" x14ac:dyDescent="0.3">
      <c r="A18" s="1" t="s">
        <v>0</v>
      </c>
      <c r="B18" s="1">
        <f>A17</f>
        <v>1000</v>
      </c>
      <c r="C18" s="1">
        <f>2*A17</f>
        <v>2000</v>
      </c>
      <c r="D18" s="1">
        <f>4*A17</f>
        <v>4000</v>
      </c>
      <c r="E18" s="1">
        <f>A17*10</f>
        <v>10000</v>
      </c>
      <c r="F18" s="1">
        <f>A17*50</f>
        <v>50000</v>
      </c>
      <c r="G18" s="1">
        <f>A17*100</f>
        <v>100000</v>
      </c>
      <c r="H18" s="1">
        <f>A17*200</f>
        <v>200000</v>
      </c>
      <c r="I18" s="1">
        <f>1000*A17</f>
        <v>1000000</v>
      </c>
    </row>
    <row r="19" spans="1:9" x14ac:dyDescent="0.3">
      <c r="A19" s="1" t="s">
        <v>1</v>
      </c>
      <c r="B19" s="1">
        <v>242578</v>
      </c>
      <c r="C19" s="1">
        <v>241590</v>
      </c>
      <c r="D19" s="1">
        <v>239634</v>
      </c>
      <c r="E19" s="1">
        <v>233899</v>
      </c>
      <c r="F19" s="1">
        <v>199344</v>
      </c>
      <c r="G19" s="1">
        <v>162701</v>
      </c>
      <c r="H19" s="1">
        <v>106049</v>
      </c>
      <c r="I19" s="1">
        <v>0</v>
      </c>
    </row>
    <row r="20" spans="1:9" x14ac:dyDescent="0.3">
      <c r="A20" s="1" t="s">
        <v>2</v>
      </c>
      <c r="B20" s="1">
        <v>957</v>
      </c>
      <c r="C20" s="1">
        <v>956</v>
      </c>
      <c r="D20" s="1">
        <v>954</v>
      </c>
      <c r="E20" s="1">
        <v>948</v>
      </c>
      <c r="F20" s="1">
        <v>908</v>
      </c>
      <c r="G20" s="1">
        <v>858</v>
      </c>
      <c r="H20" s="1">
        <v>758</v>
      </c>
      <c r="I20" s="1">
        <v>0</v>
      </c>
    </row>
    <row r="21" spans="1:9" x14ac:dyDescent="0.3">
      <c r="A21" s="1" t="s">
        <v>3</v>
      </c>
      <c r="B21" s="1">
        <v>94777</v>
      </c>
      <c r="C21" s="1">
        <v>57417</v>
      </c>
      <c r="D21" s="1">
        <v>28223</v>
      </c>
      <c r="E21" s="1">
        <v>1513</v>
      </c>
      <c r="F21" s="1">
        <v>0</v>
      </c>
      <c r="G21" s="1">
        <v>0</v>
      </c>
      <c r="H21" s="1">
        <v>0</v>
      </c>
      <c r="I21" s="1">
        <v>0</v>
      </c>
    </row>
    <row r="22" spans="1:9" x14ac:dyDescent="0.3">
      <c r="A22" s="1" t="s">
        <v>4</v>
      </c>
      <c r="B22" s="1">
        <v>778</v>
      </c>
      <c r="C22" s="1">
        <v>460</v>
      </c>
      <c r="D22" s="1">
        <v>279</v>
      </c>
      <c r="E22" s="1">
        <v>22</v>
      </c>
      <c r="F22" s="1">
        <v>0</v>
      </c>
      <c r="G22" s="1">
        <v>0</v>
      </c>
      <c r="H22" s="1">
        <v>0</v>
      </c>
      <c r="I22" s="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Khoi Trinh</dc:creator>
  <cp:lastModifiedBy>Khoi Trinh</cp:lastModifiedBy>
  <dcterms:created xsi:type="dcterms:W3CDTF">2022-11-29T02:24:45Z</dcterms:created>
  <dcterms:modified xsi:type="dcterms:W3CDTF">2022-11-29T21:41:46Z</dcterms:modified>
</cp:coreProperties>
</file>