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f\Desktop\DroneProject\CopterTest\CopterMoveANDLocalisation\"/>
    </mc:Choice>
  </mc:AlternateContent>
  <xr:revisionPtr revIDLastSave="0" documentId="13_ncr:1_{257306AC-BA85-47DA-AB78-6767FBC9777A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30" i="1" l="1"/>
  <c r="AK39" i="1" s="1"/>
  <c r="P10" i="1"/>
  <c r="AK10" i="1" s="1"/>
  <c r="P11" i="1" l="1"/>
  <c r="AL10" i="1" s="1"/>
  <c r="Q11" i="1"/>
  <c r="AL11" i="1" s="1"/>
  <c r="R11" i="1"/>
  <c r="AL12" i="1" s="1"/>
  <c r="S11" i="1"/>
  <c r="T11" i="1"/>
  <c r="AL14" i="1" s="1"/>
  <c r="P12" i="1"/>
  <c r="AM10" i="1" s="1"/>
  <c r="Q12" i="1"/>
  <c r="AM11" i="1" s="1"/>
  <c r="R12" i="1"/>
  <c r="AM12" i="1" s="1"/>
  <c r="S12" i="1"/>
  <c r="AM13" i="1" s="1"/>
  <c r="T12" i="1"/>
  <c r="AM14" i="1" s="1"/>
  <c r="P13" i="1"/>
  <c r="AN10" i="1" s="1"/>
  <c r="Q13" i="1"/>
  <c r="AN11" i="1" s="1"/>
  <c r="R13" i="1"/>
  <c r="AN12" i="1" s="1"/>
  <c r="S13" i="1"/>
  <c r="AN13" i="1" s="1"/>
  <c r="T13" i="1"/>
  <c r="AN14" i="1" s="1"/>
  <c r="P15" i="1"/>
  <c r="AK17" i="1" s="1"/>
  <c r="Q15" i="1"/>
  <c r="AK18" i="1" s="1"/>
  <c r="R15" i="1"/>
  <c r="AK19" i="1" s="1"/>
  <c r="S15" i="1"/>
  <c r="AK20" i="1" s="1"/>
  <c r="T15" i="1"/>
  <c r="P16" i="1"/>
  <c r="AL17" i="1" s="1"/>
  <c r="Q16" i="1"/>
  <c r="AL18" i="1" s="1"/>
  <c r="R16" i="1"/>
  <c r="AL19" i="1" s="1"/>
  <c r="S16" i="1"/>
  <c r="AL20" i="1" s="1"/>
  <c r="T16" i="1"/>
  <c r="AL21" i="1" s="1"/>
  <c r="P17" i="1"/>
  <c r="AM17" i="1" s="1"/>
  <c r="Q17" i="1"/>
  <c r="AM18" i="1" s="1"/>
  <c r="R17" i="1"/>
  <c r="AM19" i="1" s="1"/>
  <c r="S17" i="1"/>
  <c r="AM20" i="1" s="1"/>
  <c r="T17" i="1"/>
  <c r="AM21" i="1" s="1"/>
  <c r="P18" i="1"/>
  <c r="AN17" i="1" s="1"/>
  <c r="Q18" i="1"/>
  <c r="AN18" i="1" s="1"/>
  <c r="R18" i="1"/>
  <c r="AN19" i="1" s="1"/>
  <c r="S18" i="1"/>
  <c r="AN20" i="1" s="1"/>
  <c r="T18" i="1"/>
  <c r="AN21" i="1" s="1"/>
  <c r="P20" i="1"/>
  <c r="AK24" i="1" s="1"/>
  <c r="Q20" i="1"/>
  <c r="AK25" i="1" s="1"/>
  <c r="R20" i="1"/>
  <c r="AK26" i="1" s="1"/>
  <c r="S20" i="1"/>
  <c r="AK27" i="1" s="1"/>
  <c r="T20" i="1"/>
  <c r="AK28" i="1" s="1"/>
  <c r="P21" i="1"/>
  <c r="AL24" i="1" s="1"/>
  <c r="Q21" i="1"/>
  <c r="AL25" i="1" s="1"/>
  <c r="R21" i="1"/>
  <c r="AL26" i="1" s="1"/>
  <c r="S21" i="1"/>
  <c r="AL27" i="1" s="1"/>
  <c r="T21" i="1"/>
  <c r="AL28" i="1" s="1"/>
  <c r="P22" i="1"/>
  <c r="AM24" i="1" s="1"/>
  <c r="Q22" i="1"/>
  <c r="AM25" i="1" s="1"/>
  <c r="R22" i="1"/>
  <c r="AM26" i="1" s="1"/>
  <c r="S22" i="1"/>
  <c r="AM27" i="1" s="1"/>
  <c r="T22" i="1"/>
  <c r="AM28" i="1" s="1"/>
  <c r="P23" i="1"/>
  <c r="AN24" i="1" s="1"/>
  <c r="Q23" i="1"/>
  <c r="AN25" i="1" s="1"/>
  <c r="R23" i="1"/>
  <c r="AN26" i="1" s="1"/>
  <c r="S23" i="1"/>
  <c r="AN27" i="1" s="1"/>
  <c r="T23" i="1"/>
  <c r="AN28" i="1" s="1"/>
  <c r="P25" i="1"/>
  <c r="AK31" i="1" s="1"/>
  <c r="Q25" i="1"/>
  <c r="AK32" i="1" s="1"/>
  <c r="R25" i="1"/>
  <c r="AK33" i="1" s="1"/>
  <c r="S25" i="1"/>
  <c r="AK34" i="1" s="1"/>
  <c r="T25" i="1"/>
  <c r="AK35" i="1" s="1"/>
  <c r="P26" i="1"/>
  <c r="AL31" i="1" s="1"/>
  <c r="Q26" i="1"/>
  <c r="AL32" i="1" s="1"/>
  <c r="R26" i="1"/>
  <c r="AL33" i="1" s="1"/>
  <c r="S26" i="1"/>
  <c r="AL34" i="1" s="1"/>
  <c r="T26" i="1"/>
  <c r="AL35" i="1" s="1"/>
  <c r="P27" i="1"/>
  <c r="AM31" i="1" s="1"/>
  <c r="Q27" i="1"/>
  <c r="AM32" i="1" s="1"/>
  <c r="R27" i="1"/>
  <c r="AM33" i="1" s="1"/>
  <c r="S27" i="1"/>
  <c r="AM34" i="1" s="1"/>
  <c r="T27" i="1"/>
  <c r="AM35" i="1" s="1"/>
  <c r="P28" i="1"/>
  <c r="AN31" i="1" s="1"/>
  <c r="Q28" i="1"/>
  <c r="AN32" i="1" s="1"/>
  <c r="R28" i="1"/>
  <c r="AN33" i="1" s="1"/>
  <c r="S28" i="1"/>
  <c r="AN34" i="1" s="1"/>
  <c r="T28" i="1"/>
  <c r="AN35" i="1" s="1"/>
  <c r="P30" i="1"/>
  <c r="AK38" i="1" s="1"/>
  <c r="R30" i="1"/>
  <c r="AK40" i="1" s="1"/>
  <c r="S30" i="1"/>
  <c r="AK41" i="1" s="1"/>
  <c r="T30" i="1"/>
  <c r="AK42" i="1" s="1"/>
  <c r="P31" i="1"/>
  <c r="AL38" i="1" s="1"/>
  <c r="Q31" i="1"/>
  <c r="AL39" i="1" s="1"/>
  <c r="S31" i="1"/>
  <c r="AL41" i="1" s="1"/>
  <c r="T31" i="1"/>
  <c r="AL42" i="1" s="1"/>
  <c r="P32" i="1"/>
  <c r="AM38" i="1" s="1"/>
  <c r="Q32" i="1"/>
  <c r="AM39" i="1" s="1"/>
  <c r="R32" i="1"/>
  <c r="AM40" i="1" s="1"/>
  <c r="S32" i="1"/>
  <c r="AM41" i="1" s="1"/>
  <c r="T32" i="1"/>
  <c r="AM42" i="1" s="1"/>
  <c r="P33" i="1"/>
  <c r="AN38" i="1" s="1"/>
  <c r="Q33" i="1"/>
  <c r="AN39" i="1" s="1"/>
  <c r="R33" i="1"/>
  <c r="AN40" i="1" s="1"/>
  <c r="S33" i="1"/>
  <c r="AN41" i="1" s="1"/>
  <c r="T33" i="1"/>
  <c r="Q10" i="1"/>
  <c r="AK11" i="1" s="1"/>
  <c r="R10" i="1"/>
  <c r="AK12" i="1" s="1"/>
  <c r="S10" i="1"/>
  <c r="T10" i="1"/>
  <c r="AK14" i="1" s="1"/>
  <c r="AT11" i="1" l="1"/>
  <c r="AY11" i="1"/>
  <c r="AS12" i="1"/>
  <c r="AX12" i="1"/>
  <c r="AS10" i="1"/>
  <c r="AX10" i="1"/>
  <c r="AW13" i="1"/>
  <c r="AR13" i="1"/>
  <c r="AW11" i="1"/>
  <c r="AR11" i="1"/>
  <c r="AX14" i="1"/>
  <c r="AS14" i="1"/>
  <c r="AV14" i="1"/>
  <c r="AQ14" i="1"/>
  <c r="AV12" i="1"/>
  <c r="AQ12" i="1"/>
  <c r="AT13" i="1"/>
  <c r="AY13" i="1"/>
  <c r="AY12" i="1"/>
  <c r="AT12" i="1"/>
  <c r="AT10" i="1"/>
  <c r="AY10" i="1"/>
  <c r="AR12" i="1"/>
  <c r="AW12" i="1"/>
  <c r="AS13" i="1"/>
  <c r="AX13" i="1"/>
  <c r="AX11" i="1"/>
  <c r="AS11" i="1"/>
  <c r="AK13" i="1"/>
  <c r="AV10" i="1" s="1"/>
  <c r="AL13" i="1"/>
  <c r="AW10" i="1" s="1"/>
  <c r="AV13" i="1"/>
  <c r="AQ13" i="1"/>
  <c r="U26" i="1"/>
  <c r="U16" i="1"/>
  <c r="U30" i="1"/>
  <c r="U25" i="1"/>
  <c r="U15" i="1"/>
  <c r="AK21" i="1" s="1"/>
  <c r="AQ11" i="1" s="1"/>
  <c r="U32" i="1"/>
  <c r="U27" i="1"/>
  <c r="U17" i="1"/>
  <c r="U33" i="1"/>
  <c r="AN42" i="1" s="1"/>
  <c r="AY14" i="1" s="1"/>
  <c r="U28" i="1"/>
  <c r="U22" i="1"/>
  <c r="U20" i="1"/>
  <c r="U23" i="1"/>
  <c r="U21" i="1"/>
  <c r="U18" i="1"/>
  <c r="U12" i="1"/>
  <c r="U13" i="1"/>
  <c r="U10" i="1"/>
  <c r="U11" i="1"/>
  <c r="N31" i="1"/>
  <c r="N32" i="1"/>
  <c r="N33" i="1"/>
  <c r="N30" i="1"/>
  <c r="M32" i="1"/>
  <c r="M33" i="1"/>
  <c r="M30" i="1"/>
  <c r="N26" i="1"/>
  <c r="N27" i="1"/>
  <c r="N28" i="1"/>
  <c r="N25" i="1"/>
  <c r="M26" i="1"/>
  <c r="O26" i="1" s="1"/>
  <c r="M27" i="1"/>
  <c r="M28" i="1"/>
  <c r="M25" i="1"/>
  <c r="N21" i="1"/>
  <c r="N22" i="1"/>
  <c r="N23" i="1"/>
  <c r="N20" i="1"/>
  <c r="M21" i="1"/>
  <c r="O21" i="1" s="1"/>
  <c r="M22" i="1"/>
  <c r="M23" i="1"/>
  <c r="M20" i="1"/>
  <c r="N16" i="1"/>
  <c r="N17" i="1"/>
  <c r="N18" i="1"/>
  <c r="N15" i="1"/>
  <c r="M16" i="1"/>
  <c r="M17" i="1"/>
  <c r="M18" i="1"/>
  <c r="M15" i="1"/>
  <c r="N11" i="1"/>
  <c r="N12" i="1"/>
  <c r="N13" i="1"/>
  <c r="N10" i="1"/>
  <c r="M11" i="1"/>
  <c r="M12" i="1"/>
  <c r="M13" i="1"/>
  <c r="M10" i="1"/>
  <c r="N6" i="1"/>
  <c r="N7" i="1"/>
  <c r="N8" i="1"/>
  <c r="N5" i="1"/>
  <c r="M6" i="1"/>
  <c r="O6" i="1" s="1"/>
  <c r="M7" i="1"/>
  <c r="M8" i="1"/>
  <c r="O8" i="1" s="1"/>
  <c r="M5" i="1"/>
  <c r="O32" i="1" l="1"/>
  <c r="AV11" i="1"/>
  <c r="AT14" i="1"/>
  <c r="AR10" i="1"/>
  <c r="AQ10" i="1"/>
  <c r="O10" i="1"/>
  <c r="O25" i="1"/>
  <c r="O20" i="1"/>
  <c r="O30" i="1"/>
  <c r="O18" i="1"/>
  <c r="O7" i="1"/>
  <c r="O22" i="1"/>
  <c r="O27" i="1"/>
  <c r="O5" i="1"/>
  <c r="O33" i="1"/>
  <c r="O28" i="1"/>
  <c r="O23" i="1"/>
  <c r="O17" i="1"/>
  <c r="O16" i="1"/>
  <c r="O15" i="1"/>
  <c r="O12" i="1"/>
  <c r="O11" i="1"/>
  <c r="O13" i="1"/>
  <c r="R31" i="1" l="1"/>
  <c r="M31" i="1"/>
  <c r="O31" i="1" s="1"/>
  <c r="U31" i="1" l="1"/>
  <c r="AL40" i="1"/>
  <c r="AW14" i="1" l="1"/>
  <c r="AR14" i="1"/>
</calcChain>
</file>

<file path=xl/sharedStrings.xml><?xml version="1.0" encoding="utf-8"?>
<sst xmlns="http://schemas.openxmlformats.org/spreadsheetml/2006/main" count="75" uniqueCount="31">
  <si>
    <t>Tests: 10 meter movement</t>
  </si>
  <si>
    <t>Real End Position (x)</t>
  </si>
  <si>
    <t>Real End Position (y)</t>
  </si>
  <si>
    <t>Attempt 1</t>
  </si>
  <si>
    <t>Attempt 2</t>
  </si>
  <si>
    <t>Attempt 3</t>
  </si>
  <si>
    <t>Attempt 4</t>
  </si>
  <si>
    <t>Attempt 5</t>
  </si>
  <si>
    <t>Forward (+y)</t>
  </si>
  <si>
    <t>Backwards (-y)</t>
  </si>
  <si>
    <t>Right (+x)</t>
  </si>
  <si>
    <t>Left (-x)</t>
  </si>
  <si>
    <t>5 Meter Jumps</t>
  </si>
  <si>
    <t>1 Meter Jumps</t>
  </si>
  <si>
    <t>0.5 Meter Jumps</t>
  </si>
  <si>
    <t>0.1 Meter Jumps</t>
  </si>
  <si>
    <t>2.5 Meter Jumps</t>
  </si>
  <si>
    <t>0.25 Meter Jumps</t>
  </si>
  <si>
    <t>Average Error (x)</t>
  </si>
  <si>
    <t>Average Error (y)</t>
  </si>
  <si>
    <t>10 Meters Jumps</t>
  </si>
  <si>
    <t>Pythagorean Distance</t>
  </si>
  <si>
    <t>Forward</t>
  </si>
  <si>
    <t>Backward</t>
  </si>
  <si>
    <t>Right</t>
  </si>
  <si>
    <t>Left</t>
  </si>
  <si>
    <t>Error</t>
  </si>
  <si>
    <t>AVG</t>
  </si>
  <si>
    <t>Step Size</t>
  </si>
  <si>
    <t>Time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</si>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</sst>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6" xfId="0" applyFont="1" applyBorder="1"/>
    <xf numFmtId="0" fontId="0" fillId="2" borderId="2" xfId="0" applyFont="1" applyFill="1" applyBorder="1"/>
    <xf numFmtId="0" fontId="0" fillId="2" borderId="1" xfId="0" applyFont="1" applyFill="1" applyBorder="1"/>
    <xf numFmtId="0" fontId="0" fillId="2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Border="1"/>
    <xf numFmtId="0" fontId="0" fillId="0" borderId="12" xfId="0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0" borderId="10" xfId="0" applyFont="1" applyBorder="1"/>
    <xf numFmtId="0" fontId="0" fillId="0" borderId="12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2" borderId="18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2" borderId="10" xfId="0" applyFill="1" applyBorder="1"/>
    <xf numFmtId="0" fontId="0" fillId="2" borderId="12" xfId="0" applyFill="1" applyBorder="1"/>
    <xf numFmtId="0" fontId="0" fillId="2" borderId="11" xfId="0" applyFont="1" applyFill="1" applyBorder="1"/>
    <xf numFmtId="0" fontId="0" fillId="2" borderId="3" xfId="0" applyFont="1" applyFill="1" applyBorder="1"/>
    <xf numFmtId="0" fontId="0" fillId="2" borderId="13" xfId="0" applyFill="1" applyBorder="1"/>
    <xf numFmtId="0" fontId="0" fillId="2" borderId="13" xfId="0" applyFont="1" applyFill="1" applyBorder="1"/>
    <xf numFmtId="0" fontId="0" fillId="2" borderId="19" xfId="0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9" xfId="0" applyFont="1" applyBorder="1"/>
    <xf numFmtId="0" fontId="0" fillId="2" borderId="12" xfId="0" applyFont="1" applyFill="1" applyBorder="1"/>
    <xf numFmtId="0" fontId="0" fillId="2" borderId="23" xfId="0" applyFont="1" applyFill="1" applyBorder="1"/>
    <xf numFmtId="0" fontId="0" fillId="0" borderId="23" xfId="0" applyFont="1" applyBorder="1"/>
    <xf numFmtId="0" fontId="0" fillId="2" borderId="24" xfId="0" applyFill="1" applyBorder="1"/>
    <xf numFmtId="0" fontId="0" fillId="2" borderId="24" xfId="0" applyFont="1" applyFill="1" applyBorder="1"/>
    <xf numFmtId="0" fontId="0" fillId="0" borderId="24" xfId="0" applyBorder="1"/>
    <xf numFmtId="0" fontId="0" fillId="0" borderId="24" xfId="0" applyFont="1" applyBorder="1"/>
    <xf numFmtId="0" fontId="0" fillId="2" borderId="27" xfId="0" applyFont="1" applyFill="1" applyBorder="1"/>
    <xf numFmtId="0" fontId="0" fillId="2" borderId="28" xfId="0" applyFont="1" applyFill="1" applyBorder="1"/>
    <xf numFmtId="0" fontId="0" fillId="0" borderId="27" xfId="0" applyFont="1" applyBorder="1"/>
    <xf numFmtId="0" fontId="0" fillId="0" borderId="28" xfId="0" applyFont="1" applyBorder="1"/>
    <xf numFmtId="0" fontId="0" fillId="2" borderId="29" xfId="0" applyFont="1" applyFill="1" applyBorder="1"/>
    <xf numFmtId="0" fontId="0" fillId="2" borderId="3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2" fontId="0" fillId="0" borderId="0" xfId="0" applyNumberFormat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2" fontId="0" fillId="0" borderId="29" xfId="0" applyNumberFormat="1" applyBorder="1"/>
    <xf numFmtId="2" fontId="0" fillId="0" borderId="47" xfId="0" applyNumberFormat="1" applyBorder="1"/>
    <xf numFmtId="2" fontId="0" fillId="0" borderId="8" xfId="0" applyNumberFormat="1" applyBorder="1"/>
    <xf numFmtId="0" fontId="3" fillId="0" borderId="0" xfId="0" applyFont="1" applyAlignment="1">
      <alignment horizontal="center"/>
    </xf>
    <xf numFmtId="20" fontId="0" fillId="0" borderId="0" xfId="0" applyNumberForma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48" xfId="0" applyBorder="1" applyAlignment="1">
      <alignment horizontal="center" vertical="center"/>
    </xf>
    <xf numFmtId="0" fontId="3" fillId="0" borderId="44" xfId="0" applyFont="1" applyBorder="1" applyAlignment="1">
      <alignment horizontal="center" vertical="top"/>
    </xf>
    <xf numFmtId="0" fontId="0" fillId="0" borderId="45" xfId="0" applyBorder="1" applyAlignment="1">
      <alignment horizontal="center" vertical="top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2" fillId="0" borderId="27" xfId="0" applyFont="1" applyBorder="1" applyAlignment="1">
      <alignment horizontal="center" vertical="center" textRotation="90"/>
    </xf>
    <xf numFmtId="0" fontId="2" fillId="0" borderId="29" xfId="0" applyFont="1" applyBorder="1" applyAlignment="1">
      <alignment horizontal="center" vertical="center" textRotation="90"/>
    </xf>
    <xf numFmtId="0" fontId="2" fillId="0" borderId="46" xfId="0" applyFont="1" applyBorder="1" applyAlignment="1">
      <alignment horizontal="center" vertical="center" textRotation="90"/>
    </xf>
    <xf numFmtId="0" fontId="1" fillId="0" borderId="4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of Copter</a:t>
            </a:r>
            <a:r>
              <a:rPr lang="en-US" baseline="0"/>
              <a:t> after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866390605476118E-2"/>
          <c:y val="0.10666760066726742"/>
          <c:w val="0.73893283320453973"/>
          <c:h val="0.75913838910030607"/>
        </c:manualLayout>
      </c:layout>
      <c:scatterChart>
        <c:scatterStyle val="lineMarker"/>
        <c:varyColors val="0"/>
        <c:ser>
          <c:idx val="5"/>
          <c:order val="0"/>
          <c:tx>
            <c:v>5 Meters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Sheet1!$C$10:$G$10</c:f>
              <c:numCache>
                <c:formatCode>General</c:formatCode>
                <c:ptCount val="5"/>
                <c:pt idx="0">
                  <c:v>-30</c:v>
                </c:pt>
                <c:pt idx="1">
                  <c:v>-11</c:v>
                </c:pt>
                <c:pt idx="2">
                  <c:v>-14</c:v>
                </c:pt>
                <c:pt idx="3">
                  <c:v>-18</c:v>
                </c:pt>
                <c:pt idx="4">
                  <c:v>-30</c:v>
                </c:pt>
              </c:numCache>
            </c:numRef>
          </c:xVal>
          <c:yVal>
            <c:numRef>
              <c:f>Sheet1!$H$10:$L$10</c:f>
              <c:numCache>
                <c:formatCode>General</c:formatCode>
                <c:ptCount val="5"/>
                <c:pt idx="0">
                  <c:v>14</c:v>
                </c:pt>
                <c:pt idx="1">
                  <c:v>-4</c:v>
                </c:pt>
                <c:pt idx="2">
                  <c:v>41</c:v>
                </c:pt>
                <c:pt idx="3">
                  <c:v>43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C-466F-BB7C-08EAE7D622EA}"/>
            </c:ext>
          </c:extLst>
        </c:ser>
        <c:ser>
          <c:idx val="6"/>
          <c:order val="1"/>
          <c:tx>
            <c:v>5 Meters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Sheet1!$C$11:$G$11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14</c:v>
                </c:pt>
                <c:pt idx="4">
                  <c:v>5</c:v>
                </c:pt>
              </c:numCache>
            </c:numRef>
          </c:xVal>
          <c:yVal>
            <c:numRef>
              <c:f>Sheet1!$H$11:$L$11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  <c:pt idx="2">
                  <c:v>9</c:v>
                </c:pt>
                <c:pt idx="3">
                  <c:v>0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C-466F-BB7C-08EAE7D622EA}"/>
            </c:ext>
          </c:extLst>
        </c:ser>
        <c:ser>
          <c:idx val="0"/>
          <c:order val="2"/>
          <c:tx>
            <c:v>5 Meter Right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Sheet1!$C$12:$G$12</c:f>
              <c:numCache>
                <c:formatCode>General</c:formatCode>
                <c:ptCount val="5"/>
                <c:pt idx="0">
                  <c:v>28</c:v>
                </c:pt>
                <c:pt idx="1">
                  <c:v>-21</c:v>
                </c:pt>
                <c:pt idx="2">
                  <c:v>-30</c:v>
                </c:pt>
                <c:pt idx="3">
                  <c:v>-17</c:v>
                </c:pt>
                <c:pt idx="4">
                  <c:v>-23</c:v>
                </c:pt>
              </c:numCache>
            </c:numRef>
          </c:xVal>
          <c:yVal>
            <c:numRef>
              <c:f>Sheet1!$H$12:$L$12</c:f>
              <c:numCache>
                <c:formatCode>General</c:formatCode>
                <c:ptCount val="5"/>
                <c:pt idx="0">
                  <c:v>0</c:v>
                </c:pt>
                <c:pt idx="1">
                  <c:v>28</c:v>
                </c:pt>
                <c:pt idx="2">
                  <c:v>18</c:v>
                </c:pt>
                <c:pt idx="3">
                  <c:v>17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02B-B9F2-4417F1BC8B6A}"/>
            </c:ext>
          </c:extLst>
        </c:ser>
        <c:ser>
          <c:idx val="10"/>
          <c:order val="3"/>
          <c:tx>
            <c:v>5 Meters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Sheet1!$C$13:$G$13</c:f>
              <c:numCache>
                <c:formatCode>General</c:formatCode>
                <c:ptCount val="5"/>
                <c:pt idx="0">
                  <c:v>-33</c:v>
                </c:pt>
                <c:pt idx="1">
                  <c:v>-33</c:v>
                </c:pt>
                <c:pt idx="2">
                  <c:v>-37</c:v>
                </c:pt>
                <c:pt idx="3">
                  <c:v>-32</c:v>
                </c:pt>
                <c:pt idx="4">
                  <c:v>-12</c:v>
                </c:pt>
              </c:numCache>
            </c:numRef>
          </c:xVal>
          <c:yVal>
            <c:numRef>
              <c:f>Sheet1!$H$13:$L$13</c:f>
              <c:numCache>
                <c:formatCode>General</c:formatCode>
                <c:ptCount val="5"/>
                <c:pt idx="0">
                  <c:v>10</c:v>
                </c:pt>
                <c:pt idx="1">
                  <c:v>14</c:v>
                </c:pt>
                <c:pt idx="2">
                  <c:v>41</c:v>
                </c:pt>
                <c:pt idx="3">
                  <c:v>28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9-424A-A6B2-B13B85D60BC4}"/>
            </c:ext>
          </c:extLst>
        </c:ser>
        <c:ser>
          <c:idx val="1"/>
          <c:order val="4"/>
          <c:tx>
            <c:v>2.5 Meters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Sheet1!$C$15:$G$15</c:f>
              <c:numCache>
                <c:formatCode>General</c:formatCode>
                <c:ptCount val="5"/>
                <c:pt idx="0">
                  <c:v>-29</c:v>
                </c:pt>
                <c:pt idx="1">
                  <c:v>-14</c:v>
                </c:pt>
                <c:pt idx="2">
                  <c:v>-14</c:v>
                </c:pt>
                <c:pt idx="3">
                  <c:v>-12</c:v>
                </c:pt>
                <c:pt idx="4">
                  <c:v>-13</c:v>
                </c:pt>
              </c:numCache>
            </c:numRef>
          </c:xVal>
          <c:yVal>
            <c:numRef>
              <c:f>Sheet1!$H$15:$L$15</c:f>
              <c:numCache>
                <c:formatCode>General</c:formatCode>
                <c:ptCount val="5"/>
                <c:pt idx="0">
                  <c:v>15</c:v>
                </c:pt>
                <c:pt idx="1">
                  <c:v>27</c:v>
                </c:pt>
                <c:pt idx="2">
                  <c:v>12</c:v>
                </c:pt>
                <c:pt idx="3">
                  <c:v>28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B8-402B-B9F2-4417F1BC8B6A}"/>
            </c:ext>
          </c:extLst>
        </c:ser>
        <c:ser>
          <c:idx val="7"/>
          <c:order val="5"/>
          <c:tx>
            <c:v>2.5 Meters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Sheet1!$C$16:$G$16</c:f>
              <c:numCache>
                <c:formatCode>General</c:formatCode>
                <c:ptCount val="5"/>
                <c:pt idx="0">
                  <c:v>11</c:v>
                </c:pt>
                <c:pt idx="1">
                  <c:v>18</c:v>
                </c:pt>
                <c:pt idx="2">
                  <c:v>7</c:v>
                </c:pt>
                <c:pt idx="3">
                  <c:v>12</c:v>
                </c:pt>
                <c:pt idx="4">
                  <c:v>0</c:v>
                </c:pt>
              </c:numCache>
            </c:numRef>
          </c:xVal>
          <c:yVal>
            <c:numRef>
              <c:f>Sheet1!$H$16:$L$16</c:f>
              <c:numCache>
                <c:formatCode>General</c:formatCode>
                <c:ptCount val="5"/>
                <c:pt idx="0">
                  <c:v>-14</c:v>
                </c:pt>
                <c:pt idx="1">
                  <c:v>-17</c:v>
                </c:pt>
                <c:pt idx="2">
                  <c:v>7</c:v>
                </c:pt>
                <c:pt idx="3">
                  <c:v>37</c:v>
                </c:pt>
                <c:pt idx="4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2C-466F-BB7C-08EAE7D622EA}"/>
            </c:ext>
          </c:extLst>
        </c:ser>
        <c:ser>
          <c:idx val="11"/>
          <c:order val="6"/>
          <c:tx>
            <c:v>2.5 Meters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Sheet1!$C$17:$G$17</c:f>
              <c:numCache>
                <c:formatCode>General</c:formatCode>
                <c:ptCount val="5"/>
                <c:pt idx="0">
                  <c:v>-14</c:v>
                </c:pt>
                <c:pt idx="1">
                  <c:v>-21</c:v>
                </c:pt>
                <c:pt idx="2">
                  <c:v>-26</c:v>
                </c:pt>
                <c:pt idx="3">
                  <c:v>-23</c:v>
                </c:pt>
                <c:pt idx="4">
                  <c:v>-4</c:v>
                </c:pt>
              </c:numCache>
            </c:numRef>
          </c:xVal>
          <c:yVal>
            <c:numRef>
              <c:f>Sheet1!$H$17:$L$17</c:f>
              <c:numCache>
                <c:formatCode>General</c:formatCode>
                <c:ptCount val="5"/>
                <c:pt idx="0">
                  <c:v>20</c:v>
                </c:pt>
                <c:pt idx="1">
                  <c:v>9</c:v>
                </c:pt>
                <c:pt idx="2">
                  <c:v>26</c:v>
                </c:pt>
                <c:pt idx="3">
                  <c:v>13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9-424A-A6B2-B13B85D60BC4}"/>
            </c:ext>
          </c:extLst>
        </c:ser>
        <c:ser>
          <c:idx val="12"/>
          <c:order val="7"/>
          <c:tx>
            <c:v>2.5 Meters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Sheet1!$C$18:$G$18</c:f>
              <c:numCache>
                <c:formatCode>General</c:formatCode>
                <c:ptCount val="5"/>
                <c:pt idx="0">
                  <c:v>-20</c:v>
                </c:pt>
                <c:pt idx="1">
                  <c:v>-15</c:v>
                </c:pt>
                <c:pt idx="2">
                  <c:v>-3</c:v>
                </c:pt>
                <c:pt idx="3">
                  <c:v>5</c:v>
                </c:pt>
                <c:pt idx="4">
                  <c:v>-9</c:v>
                </c:pt>
              </c:numCache>
            </c:numRef>
          </c:xVal>
          <c:yVal>
            <c:numRef>
              <c:f>Sheet1!$H$18:$L$18</c:f>
              <c:numCache>
                <c:formatCode>General</c:formatCode>
                <c:ptCount val="5"/>
                <c:pt idx="0">
                  <c:v>0</c:v>
                </c:pt>
                <c:pt idx="1">
                  <c:v>-4</c:v>
                </c:pt>
                <c:pt idx="2">
                  <c:v>0</c:v>
                </c:pt>
                <c:pt idx="3">
                  <c:v>-4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9-424A-A6B2-B13B85D60BC4}"/>
            </c:ext>
          </c:extLst>
        </c:ser>
        <c:ser>
          <c:idx val="2"/>
          <c:order val="8"/>
          <c:tx>
            <c:v>1 Meter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Sheet1!$C$20:$G$20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-30</c:v>
                </c:pt>
                <c:pt idx="3">
                  <c:v>-17</c:v>
                </c:pt>
                <c:pt idx="4">
                  <c:v>-14</c:v>
                </c:pt>
              </c:numCache>
            </c:numRef>
          </c:xVal>
          <c:yVal>
            <c:numRef>
              <c:f>Sheet1!$H$20:$L$20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17</c:v>
                </c:pt>
                <c:pt idx="3">
                  <c:v>34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B8-402B-B9F2-4417F1BC8B6A}"/>
            </c:ext>
          </c:extLst>
        </c:ser>
        <c:ser>
          <c:idx val="14"/>
          <c:order val="9"/>
          <c:tx>
            <c:v>1 Meter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Sheet1!$C$21:$G$21</c:f>
              <c:numCache>
                <c:formatCode>General</c:formatCode>
                <c:ptCount val="5"/>
                <c:pt idx="0">
                  <c:v>-1</c:v>
                </c:pt>
                <c:pt idx="1">
                  <c:v>5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</c:numCache>
            </c:numRef>
          </c:xVal>
          <c:yVal>
            <c:numRef>
              <c:f>Sheet1!$H$21:$L$21</c:f>
              <c:numCache>
                <c:formatCode>General</c:formatCode>
                <c:ptCount val="5"/>
                <c:pt idx="0">
                  <c:v>18</c:v>
                </c:pt>
                <c:pt idx="1">
                  <c:v>17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9-424A-A6B2-B13B85D60BC4}"/>
            </c:ext>
          </c:extLst>
        </c:ser>
        <c:ser>
          <c:idx val="13"/>
          <c:order val="10"/>
          <c:tx>
            <c:v>1 Meter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Sheet1!$C$22:$G$22</c:f>
              <c:numCache>
                <c:formatCode>General</c:formatCode>
                <c:ptCount val="5"/>
                <c:pt idx="0">
                  <c:v>-7</c:v>
                </c:pt>
                <c:pt idx="1">
                  <c:v>-10</c:v>
                </c:pt>
                <c:pt idx="2">
                  <c:v>-7</c:v>
                </c:pt>
                <c:pt idx="3">
                  <c:v>-10</c:v>
                </c:pt>
                <c:pt idx="4">
                  <c:v>-15</c:v>
                </c:pt>
              </c:numCache>
            </c:numRef>
          </c:xVal>
          <c:yVal>
            <c:numRef>
              <c:f>Sheet1!$H$22:$L$22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28</c:v>
                </c:pt>
                <c:pt idx="3">
                  <c:v>35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9-424A-A6B2-B13B85D60BC4}"/>
            </c:ext>
          </c:extLst>
        </c:ser>
        <c:ser>
          <c:idx val="15"/>
          <c:order val="11"/>
          <c:tx>
            <c:v>1 Meter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Sheet1!$C$23:$G$23</c:f>
              <c:numCache>
                <c:formatCode>General</c:formatCode>
                <c:ptCount val="5"/>
                <c:pt idx="0">
                  <c:v>-6</c:v>
                </c:pt>
                <c:pt idx="1">
                  <c:v>5</c:v>
                </c:pt>
                <c:pt idx="2">
                  <c:v>0</c:v>
                </c:pt>
                <c:pt idx="3">
                  <c:v>-2</c:v>
                </c:pt>
              </c:numCache>
            </c:numRef>
          </c:xVal>
          <c:yVal>
            <c:numRef>
              <c:f>Sheet1!$H$23:$L$23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27</c:v>
                </c:pt>
                <c:pt idx="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19-424A-A6B2-B13B85D60BC4}"/>
            </c:ext>
          </c:extLst>
        </c:ser>
        <c:ser>
          <c:idx val="3"/>
          <c:order val="12"/>
          <c:tx>
            <c:v>0.5 Meter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Sheet1!$C$25:$G$25</c:f>
              <c:numCache>
                <c:formatCode>General</c:formatCode>
                <c:ptCount val="5"/>
                <c:pt idx="0">
                  <c:v>-9</c:v>
                </c:pt>
                <c:pt idx="1">
                  <c:v>-7</c:v>
                </c:pt>
                <c:pt idx="2">
                  <c:v>-10</c:v>
                </c:pt>
                <c:pt idx="3">
                  <c:v>0</c:v>
                </c:pt>
                <c:pt idx="4">
                  <c:v>-8</c:v>
                </c:pt>
              </c:numCache>
            </c:numRef>
          </c:xVal>
          <c:yVal>
            <c:numRef>
              <c:f>Sheet1!$H$25:$L$25</c:f>
              <c:numCache>
                <c:formatCode>General</c:formatCode>
                <c:ptCount val="5"/>
                <c:pt idx="0">
                  <c:v>18</c:v>
                </c:pt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B8-402B-B9F2-4417F1BC8B6A}"/>
            </c:ext>
          </c:extLst>
        </c:ser>
        <c:ser>
          <c:idx val="8"/>
          <c:order val="13"/>
          <c:tx>
            <c:v>0.5 Meters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Sheet1!$C$26:$G$26</c:f>
              <c:numCache>
                <c:formatCode>General</c:formatCode>
                <c:ptCount val="5"/>
                <c:pt idx="0">
                  <c:v>-8</c:v>
                </c:pt>
                <c:pt idx="1">
                  <c:v>-4</c:v>
                </c:pt>
                <c:pt idx="2">
                  <c:v>-8</c:v>
                </c:pt>
                <c:pt idx="3">
                  <c:v>-9</c:v>
                </c:pt>
                <c:pt idx="4">
                  <c:v>0</c:v>
                </c:pt>
              </c:numCache>
            </c:numRef>
          </c:xVal>
          <c:yVal>
            <c:numRef>
              <c:f>Sheet1!$H$26:$L$26</c:f>
              <c:numCache>
                <c:formatCode>General</c:formatCode>
                <c:ptCount val="5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-10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2C-466F-BB7C-08EAE7D622EA}"/>
            </c:ext>
          </c:extLst>
        </c:ser>
        <c:ser>
          <c:idx val="16"/>
          <c:order val="14"/>
          <c:tx>
            <c:v>0.5 Meters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Sheet1!$C$27:$G$27</c:f>
              <c:numCache>
                <c:formatCode>General</c:formatCode>
                <c:ptCount val="5"/>
              </c:numCache>
            </c:numRef>
          </c:xVal>
          <c:yVal>
            <c:numRef>
              <c:f>Sheet1!$H$27:$L$27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9-424A-A6B2-B13B85D60BC4}"/>
            </c:ext>
          </c:extLst>
        </c:ser>
        <c:ser>
          <c:idx val="17"/>
          <c:order val="15"/>
          <c:tx>
            <c:v>0.5 Meters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Sheet1!$C$28:$G$28</c:f>
              <c:numCache>
                <c:formatCode>General</c:formatCode>
                <c:ptCount val="5"/>
              </c:numCache>
            </c:numRef>
          </c:xVal>
          <c:yVal>
            <c:numRef>
              <c:f>Sheet1!$H$28:$L$28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9-424A-A6B2-B13B85D60BC4}"/>
            </c:ext>
          </c:extLst>
        </c:ser>
        <c:ser>
          <c:idx val="4"/>
          <c:order val="16"/>
          <c:tx>
            <c:v>0.25 Meter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Sheet1!$C$30:$G$30</c:f>
              <c:numCache>
                <c:formatCode>General</c:formatCode>
                <c:ptCount val="5"/>
                <c:pt idx="0">
                  <c:v>-8</c:v>
                </c:pt>
                <c:pt idx="1">
                  <c:v>-12</c:v>
                </c:pt>
                <c:pt idx="2">
                  <c:v>-6</c:v>
                </c:pt>
                <c:pt idx="3">
                  <c:v>-11</c:v>
                </c:pt>
                <c:pt idx="4">
                  <c:v>7</c:v>
                </c:pt>
              </c:numCache>
            </c:numRef>
          </c:xVal>
          <c:yVal>
            <c:numRef>
              <c:f>Sheet1!$H$30:$L$30</c:f>
              <c:numCache>
                <c:formatCode>General</c:formatCode>
                <c:ptCount val="5"/>
                <c:pt idx="0">
                  <c:v>14</c:v>
                </c:pt>
                <c:pt idx="1">
                  <c:v>19</c:v>
                </c:pt>
                <c:pt idx="2">
                  <c:v>15</c:v>
                </c:pt>
                <c:pt idx="3">
                  <c:v>11</c:v>
                </c:pt>
                <c:pt idx="4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B8-402B-B9F2-4417F1BC8B6A}"/>
            </c:ext>
          </c:extLst>
        </c:ser>
        <c:ser>
          <c:idx val="9"/>
          <c:order val="17"/>
          <c:tx>
            <c:v>0.25 Meter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Sheet1!$C$31:$G$31</c:f>
              <c:numCache>
                <c:formatCode>General</c:formatCode>
                <c:ptCount val="5"/>
                <c:pt idx="0">
                  <c:v>8</c:v>
                </c:pt>
                <c:pt idx="1">
                  <c:v>46</c:v>
                </c:pt>
                <c:pt idx="2">
                  <c:v>9</c:v>
                </c:pt>
                <c:pt idx="3">
                  <c:v>15</c:v>
                </c:pt>
                <c:pt idx="4">
                  <c:v>7</c:v>
                </c:pt>
              </c:numCache>
            </c:numRef>
          </c:xVal>
          <c:yVal>
            <c:numRef>
              <c:f>Sheet1!$H$31:$L$31</c:f>
              <c:numCache>
                <c:formatCode>General</c:formatCode>
                <c:ptCount val="5"/>
                <c:pt idx="0">
                  <c:v>-9</c:v>
                </c:pt>
                <c:pt idx="1">
                  <c:v>-6</c:v>
                </c:pt>
                <c:pt idx="2">
                  <c:v>-5</c:v>
                </c:pt>
                <c:pt idx="3">
                  <c:v>-3</c:v>
                </c:pt>
                <c:pt idx="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9-424A-A6B2-B13B85D60BC4}"/>
            </c:ext>
          </c:extLst>
        </c:ser>
        <c:ser>
          <c:idx val="18"/>
          <c:order val="18"/>
          <c:tx>
            <c:v>0.25 Meters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Sheet1!$C$32:$G$32</c:f>
              <c:numCache>
                <c:formatCode>General</c:formatCode>
                <c:ptCount val="5"/>
                <c:pt idx="0">
                  <c:v>-29</c:v>
                </c:pt>
                <c:pt idx="1">
                  <c:v>-26</c:v>
                </c:pt>
                <c:pt idx="2">
                  <c:v>-25</c:v>
                </c:pt>
                <c:pt idx="3">
                  <c:v>5</c:v>
                </c:pt>
                <c:pt idx="4">
                  <c:v>-32</c:v>
                </c:pt>
              </c:numCache>
            </c:numRef>
          </c:xVal>
          <c:yVal>
            <c:numRef>
              <c:f>Sheet1!$H$32:$L$32</c:f>
              <c:numCache>
                <c:formatCode>General</c:formatCode>
                <c:ptCount val="5"/>
                <c:pt idx="0">
                  <c:v>26</c:v>
                </c:pt>
                <c:pt idx="1">
                  <c:v>27</c:v>
                </c:pt>
                <c:pt idx="2">
                  <c:v>0</c:v>
                </c:pt>
                <c:pt idx="3">
                  <c:v>24</c:v>
                </c:pt>
                <c:pt idx="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9-424A-A6B2-B13B85D60BC4}"/>
            </c:ext>
          </c:extLst>
        </c:ser>
        <c:ser>
          <c:idx val="19"/>
          <c:order val="19"/>
          <c:tx>
            <c:v>0.25 Meters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Sheet1!$C$33:$G$33</c:f>
              <c:numCache>
                <c:formatCode>General</c:formatCode>
                <c:ptCount val="5"/>
                <c:pt idx="0">
                  <c:v>-13</c:v>
                </c:pt>
              </c:numCache>
            </c:numRef>
          </c:xVal>
          <c:yVal>
            <c:numRef>
              <c:f>Sheet1!$H$33:$L$33</c:f>
              <c:numCache>
                <c:formatCode>General</c:formatCode>
                <c:ptCount val="5"/>
                <c:pt idx="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619-424A-A6B2-B13B85D60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4832"/>
        <c:axId val="156025408"/>
      </c:scatterChart>
      <c:valAx>
        <c:axId val="15602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5408"/>
        <c:crosses val="autoZero"/>
        <c:crossBetween val="midCat"/>
      </c:valAx>
      <c:valAx>
        <c:axId val="156025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Sheet1!$AX$10:$AX$14</c:f>
                <c:numCache>
                  <c:formatCode>General</c:formatCode>
                  <c:ptCount val="5"/>
                  <c:pt idx="0">
                    <c:v>4.6992699735199119</c:v>
                  </c:pt>
                  <c:pt idx="1">
                    <c:v>11.877020662669361</c:v>
                  </c:pt>
                  <c:pt idx="2">
                    <c:v>10.507771514005094</c:v>
                  </c:pt>
                  <c:pt idx="3">
                    <c:v>0</c:v>
                  </c:pt>
                  <c:pt idx="4">
                    <c:v>7.5081813750025814</c:v>
                  </c:pt>
                </c:numCache>
              </c:numRef>
            </c:plus>
            <c:minus>
              <c:numRef>
                <c:f>Sheet1!$AX$10:$AX$14</c:f>
                <c:numCache>
                  <c:formatCode>General</c:formatCode>
                  <c:ptCount val="5"/>
                  <c:pt idx="0">
                    <c:v>4.6992699735199119</c:v>
                  </c:pt>
                  <c:pt idx="1">
                    <c:v>11.877020662669361</c:v>
                  </c:pt>
                  <c:pt idx="2">
                    <c:v>10.507771514005094</c:v>
                  </c:pt>
                  <c:pt idx="3">
                    <c:v>0</c:v>
                  </c:pt>
                  <c:pt idx="4">
                    <c:v>7.5081813750025814</c:v>
                  </c:pt>
                </c:numCache>
              </c:numRef>
            </c:minus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Sheet1!$AS$10:$AS$14</c:f>
              <c:numCache>
                <c:formatCode>0.00</c:formatCode>
                <c:ptCount val="5"/>
                <c:pt idx="0">
                  <c:v>30.50136864753415</c:v>
                </c:pt>
                <c:pt idx="1">
                  <c:v>22.889934559601084</c:v>
                </c:pt>
                <c:pt idx="2">
                  <c:v>22.037908027931564</c:v>
                </c:pt>
                <c:pt idx="3">
                  <c:v>0</c:v>
                </c:pt>
                <c:pt idx="4">
                  <c:v>32.956058167688255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6-43CE-BE52-4101E17AD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9856"/>
        <c:axId val="186890432"/>
      </c:scatterChart>
      <c:valAx>
        <c:axId val="18688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6890432"/>
        <c:crosses val="autoZero"/>
        <c:crossBetween val="midCat"/>
      </c:valAx>
      <c:valAx>
        <c:axId val="186890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6889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Left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Sheet1!$AY$10:$AY$14</c:f>
                <c:numCache>
                  <c:formatCode>General</c:formatCode>
                  <c:ptCount val="5"/>
                  <c:pt idx="0">
                    <c:v>15.48931083010269</c:v>
                  </c:pt>
                  <c:pt idx="1">
                    <c:v>6.8987188293049284</c:v>
                  </c:pt>
                  <c:pt idx="2">
                    <c:v>10.645137729461677</c:v>
                  </c:pt>
                  <c:pt idx="3">
                    <c:v>0</c:v>
                  </c:pt>
                  <c:pt idx="4">
                    <c:v>14.575321608801637</c:v>
                  </c:pt>
                </c:numCache>
              </c:numRef>
            </c:plus>
            <c:minus>
              <c:numRef>
                <c:f>Sheet1!$AY$10:$AY$14</c:f>
                <c:numCache>
                  <c:formatCode>General</c:formatCode>
                  <c:ptCount val="5"/>
                  <c:pt idx="0">
                    <c:v>15.48931083010269</c:v>
                  </c:pt>
                  <c:pt idx="1">
                    <c:v>6.8987188293049284</c:v>
                  </c:pt>
                  <c:pt idx="2">
                    <c:v>10.645137729461677</c:v>
                  </c:pt>
                  <c:pt idx="3">
                    <c:v>0</c:v>
                  </c:pt>
                  <c:pt idx="4">
                    <c:v>14.575321608801637</c:v>
                  </c:pt>
                </c:numCache>
              </c:numRef>
            </c:minus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Sheet1!$AT$10:$AT$14</c:f>
              <c:numCache>
                <c:formatCode>0.00</c:formatCode>
                <c:ptCount val="5"/>
                <c:pt idx="0">
                  <c:v>36.145054986910324</c:v>
                </c:pt>
                <c:pt idx="1">
                  <c:v>10.785459786738574</c:v>
                </c:pt>
                <c:pt idx="2">
                  <c:v>10.646353092802869</c:v>
                </c:pt>
                <c:pt idx="3">
                  <c:v>0</c:v>
                </c:pt>
                <c:pt idx="4">
                  <c:v>8.0677134307063731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C-445D-A0B9-0CA9E97FC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16640"/>
        <c:axId val="156017216"/>
      </c:scatterChart>
      <c:valAx>
        <c:axId val="15601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6017216"/>
        <c:crosses val="autoZero"/>
        <c:crossBetween val="midCat"/>
      </c:valAx>
      <c:valAx>
        <c:axId val="15601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56016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(Sheet1!$O$10,Sheet1!$O$15,Sheet1!$O$20,Sheet1!$O$25,Sheet1!$O$30)</c:f>
              <c:numCache>
                <c:formatCode>General</c:formatCode>
                <c:ptCount val="5"/>
                <c:pt idx="0">
                  <c:v>29.848283032697207</c:v>
                </c:pt>
                <c:pt idx="1">
                  <c:v>24.947945807220282</c:v>
                </c:pt>
                <c:pt idx="2">
                  <c:v>21.824756585125982</c:v>
                </c:pt>
                <c:pt idx="3">
                  <c:v>13.792751719653335</c:v>
                </c:pt>
                <c:pt idx="4">
                  <c:v>11.661903789690601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Forward</c:v>
                </c15:tx>
              </c15:filteredSeriesTitle>
            </c:ext>
            <c:ext xmlns:c16="http://schemas.microsoft.com/office/drawing/2014/chart" uri="{C3380CC4-5D6E-409C-BE32-E72D297353CC}">
              <c16:uniqueId val="{00000001-7ABD-4497-9189-CDDFB75FC5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(Sheet1!$O$11,Sheet1!$O$16,Sheet1!$O$21,Sheet1!$O$26,Sheet1!$O$31)</c:f>
              <c:numCache>
                <c:formatCode>General</c:formatCode>
                <c:ptCount val="5"/>
                <c:pt idx="0">
                  <c:v>13.102671483327359</c:v>
                </c:pt>
                <c:pt idx="1">
                  <c:v>9.6519428096109223</c:v>
                </c:pt>
                <c:pt idx="2">
                  <c:v>8.6092973000123525</c:v>
                </c:pt>
                <c:pt idx="3">
                  <c:v>6.3560994328282812</c:v>
                </c:pt>
                <c:pt idx="4">
                  <c:v>17.962182495454165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Backwards</c:v>
                </c15:tx>
              </c15:filteredSeriesTitle>
            </c:ext>
            <c:ext xmlns:c16="http://schemas.microsoft.com/office/drawing/2014/chart" uri="{C3380CC4-5D6E-409C-BE32-E72D297353CC}">
              <c16:uniqueId val="{00000002-7ABD-4497-9189-CDDFB75FC53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(Sheet1!$O$12,Sheet1!$O$17,Sheet1!$O$22,Sheet1!$O$27,Sheet1!$O$32)</c:f>
              <c:numCache>
                <c:formatCode>General</c:formatCode>
                <c:ptCount val="5"/>
                <c:pt idx="0">
                  <c:v>20.840345486579633</c:v>
                </c:pt>
                <c:pt idx="1">
                  <c:v>22.24230203913255</c:v>
                </c:pt>
                <c:pt idx="2">
                  <c:v>21.023796041628639</c:v>
                </c:pt>
                <c:pt idx="3">
                  <c:v>0</c:v>
                </c:pt>
                <c:pt idx="4">
                  <c:v>29.154759474226502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Right</c:v>
                </c15:tx>
              </c15:filteredSeriesTitle>
            </c:ext>
            <c:ext xmlns:c16="http://schemas.microsoft.com/office/drawing/2014/chart" uri="{C3380CC4-5D6E-409C-BE32-E72D297353CC}">
              <c16:uniqueId val="{00000003-7ABD-4497-9189-CDDFB75FC53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(Sheet1!$O$13,Sheet1!$O$18,Sheet1!$O$23,Sheet1!$O$28,Sheet1!$O$33)</c:f>
              <c:numCache>
                <c:formatCode>General</c:formatCode>
                <c:ptCount val="5"/>
                <c:pt idx="0">
                  <c:v>35.223855552735841</c:v>
                </c:pt>
                <c:pt idx="1">
                  <c:v>8.5510233305727805</c:v>
                </c:pt>
                <c:pt idx="2">
                  <c:v>8.6209048249009221</c:v>
                </c:pt>
                <c:pt idx="3">
                  <c:v>0</c:v>
                </c:pt>
                <c:pt idx="4">
                  <c:v>6.7230945255886443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Left</c:v>
                </c15:tx>
              </c15:filteredSeriesTitle>
            </c:ext>
            <c:ext xmlns:c16="http://schemas.microsoft.com/office/drawing/2014/chart" uri="{C3380CC4-5D6E-409C-BE32-E72D297353CC}">
              <c16:uniqueId val="{00000004-7ABD-4497-9189-CDDFB75FC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10656"/>
        <c:axId val="156027712"/>
      </c:lineChart>
      <c:catAx>
        <c:axId val="1863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7712"/>
        <c:crosses val="autoZero"/>
        <c:auto val="1"/>
        <c:lblAlgn val="ctr"/>
        <c:lblOffset val="100"/>
        <c:noMultiLvlLbl val="0"/>
      </c:catAx>
      <c:valAx>
        <c:axId val="1560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The difference between reached and desired goal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Sheet1!$AD:$AD</c:f>
              <c:numCache>
                <c:formatCode>General</c:formatCode>
                <c:ptCount val="1048576"/>
              </c:numCache>
            </c:numRef>
          </c:xVal>
          <c:yVal>
            <c:numRef>
              <c:f>Sheet1!$AE:$AE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C-4A9B-A428-ADA407BDD223}"/>
            </c:ext>
          </c:extLst>
        </c:ser>
        <c:ser>
          <c:idx val="1"/>
          <c:order val="1"/>
          <c:tx>
            <c:v>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Sheet1!$AD:$AD</c:f>
              <c:numCache>
                <c:formatCode>General</c:formatCode>
                <c:ptCount val="1048576"/>
              </c:numCache>
            </c:numRef>
          </c:xVal>
          <c:yVal>
            <c:numRef>
              <c:f>Sheet1!$AF:$AF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C-4A9B-A428-ADA407BDD223}"/>
            </c:ext>
          </c:extLst>
        </c:ser>
        <c:ser>
          <c:idx val="2"/>
          <c:order val="2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Sheet1!$AD:$AD</c:f>
              <c:numCache>
                <c:formatCode>General</c:formatCode>
                <c:ptCount val="1048576"/>
              </c:numCache>
            </c:numRef>
          </c:xVal>
          <c:yVal>
            <c:numRef>
              <c:f>Sheet1!$AG:$AG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5C-4A9B-A428-ADA407BDD223}"/>
            </c:ext>
          </c:extLst>
        </c:ser>
        <c:ser>
          <c:idx val="3"/>
          <c:order val="3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Sheet1!$AD$10:$AD$43</c:f>
              <c:numCache>
                <c:formatCode>General</c:formatCode>
                <c:ptCount val="34"/>
              </c:numCache>
            </c:numRef>
          </c:xVal>
          <c:yVal>
            <c:numRef>
              <c:f>Sheet1!$AH$10:$AH$43</c:f>
              <c:numCache>
                <c:formatCode>General</c:formatCode>
                <c:ptCount val="3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0016"/>
        <c:axId val="156030592"/>
      </c:scatterChart>
      <c:valAx>
        <c:axId val="15603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0592"/>
        <c:crosses val="autoZero"/>
        <c:crossBetween val="midCat"/>
      </c:valAx>
      <c:valAx>
        <c:axId val="1560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Sheet1!$AJ$10:$AJ$43</c:f>
              <c:numCache>
                <c:formatCode>General</c:formatCode>
                <c:ptCount val="3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xVal>
          <c:yVal>
            <c:numRef>
              <c:f>Sheet1!$AK$10:$AK$42</c:f>
              <c:numCache>
                <c:formatCode>0.00</c:formatCode>
                <c:ptCount val="33"/>
                <c:pt idx="0">
                  <c:v>33.105890714493697</c:v>
                </c:pt>
                <c:pt idx="1">
                  <c:v>11.704699910719626</c:v>
                </c:pt>
                <c:pt idx="2">
                  <c:v>43.324358044868937</c:v>
                </c:pt>
                <c:pt idx="3">
                  <c:v>46.61544808322666</c:v>
                </c:pt>
                <c:pt idx="4">
                  <c:v>33.105890714493697</c:v>
                </c:pt>
                <c:pt idx="7">
                  <c:v>32.649655434629018</c:v>
                </c:pt>
                <c:pt idx="8">
                  <c:v>30.413812651491099</c:v>
                </c:pt>
                <c:pt idx="9">
                  <c:v>18.439088914585774</c:v>
                </c:pt>
                <c:pt idx="10">
                  <c:v>30.463092423455635</c:v>
                </c:pt>
                <c:pt idx="11">
                  <c:v>25.931491087423133</c:v>
                </c:pt>
                <c:pt idx="14">
                  <c:v>12.529964086141668</c:v>
                </c:pt>
                <c:pt idx="15">
                  <c:v>13</c:v>
                </c:pt>
                <c:pt idx="16">
                  <c:v>34.481879299133332</c:v>
                </c:pt>
                <c:pt idx="17">
                  <c:v>38.013155617496423</c:v>
                </c:pt>
                <c:pt idx="18">
                  <c:v>16.124515496597098</c:v>
                </c:pt>
                <c:pt idx="21">
                  <c:v>20.124611797498108</c:v>
                </c:pt>
                <c:pt idx="22">
                  <c:v>7</c:v>
                </c:pt>
                <c:pt idx="23">
                  <c:v>10.04987562112089</c:v>
                </c:pt>
                <c:pt idx="24">
                  <c:v>15</c:v>
                </c:pt>
                <c:pt idx="25">
                  <c:v>27.202941017470888</c:v>
                </c:pt>
                <c:pt idx="28">
                  <c:v>16.124515496597098</c:v>
                </c:pt>
                <c:pt idx="29">
                  <c:v>22.472205054244231</c:v>
                </c:pt>
                <c:pt idx="30">
                  <c:v>16.15549442140351</c:v>
                </c:pt>
                <c:pt idx="31">
                  <c:v>15.556349186104045</c:v>
                </c:pt>
                <c:pt idx="32">
                  <c:v>11.401754250991379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4336"/>
        <c:axId val="186614912"/>
      </c:scatterChart>
      <c:valAx>
        <c:axId val="18661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</a:t>
                </a:r>
                <a:r>
                  <a:rPr lang="en-US" baseline="0"/>
                  <a:t> Size (m)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4912"/>
        <c:crosses val="autoZero"/>
        <c:crossBetween val="midCat"/>
      </c:valAx>
      <c:valAx>
        <c:axId val="1866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Sheet1!$AJ$10:$AJ$42</c:f>
              <c:numCache>
                <c:formatCode>General</c:formatCode>
                <c:ptCount val="3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xVal>
          <c:yVal>
            <c:numRef>
              <c:f>Sheet1!$AL$10:$AL$42</c:f>
              <c:numCache>
                <c:formatCode>0.00</c:formatCode>
                <c:ptCount val="33"/>
                <c:pt idx="0">
                  <c:v>20.09975124224178</c:v>
                </c:pt>
                <c:pt idx="1">
                  <c:v>9.4339811320566032</c:v>
                </c:pt>
                <c:pt idx="2">
                  <c:v>12.041594578792296</c:v>
                </c:pt>
                <c:pt idx="3">
                  <c:v>46.61544808322666</c:v>
                </c:pt>
                <c:pt idx="4">
                  <c:v>19.646882704388499</c:v>
                </c:pt>
                <c:pt idx="7">
                  <c:v>17.804493814764857</c:v>
                </c:pt>
                <c:pt idx="8">
                  <c:v>24.758836806279895</c:v>
                </c:pt>
                <c:pt idx="9">
                  <c:v>9.8994949366116654</c:v>
                </c:pt>
                <c:pt idx="10">
                  <c:v>38.897300677553446</c:v>
                </c:pt>
                <c:pt idx="11">
                  <c:v>8</c:v>
                </c:pt>
                <c:pt idx="14">
                  <c:v>18.027756377319946</c:v>
                </c:pt>
                <c:pt idx="15">
                  <c:v>17.720045146669349</c:v>
                </c:pt>
                <c:pt idx="16">
                  <c:v>2.2360679774997898</c:v>
                </c:pt>
                <c:pt idx="17">
                  <c:v>1</c:v>
                </c:pt>
                <c:pt idx="18">
                  <c:v>6</c:v>
                </c:pt>
                <c:pt idx="21">
                  <c:v>14.422205101855956</c:v>
                </c:pt>
                <c:pt idx="22">
                  <c:v>4</c:v>
                </c:pt>
                <c:pt idx="23">
                  <c:v>8</c:v>
                </c:pt>
                <c:pt idx="24">
                  <c:v>13.45362404707371</c:v>
                </c:pt>
                <c:pt idx="25">
                  <c:v>11</c:v>
                </c:pt>
                <c:pt idx="28">
                  <c:v>12.041594578792296</c:v>
                </c:pt>
                <c:pt idx="29">
                  <c:v>46.389654018972806</c:v>
                </c:pt>
                <c:pt idx="30">
                  <c:v>10.295630140987001</c:v>
                </c:pt>
                <c:pt idx="31">
                  <c:v>15.297058540778355</c:v>
                </c:pt>
                <c:pt idx="32">
                  <c:v>9.2195444572928871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6064"/>
        <c:axId val="186616640"/>
      </c:scatterChart>
      <c:valAx>
        <c:axId val="1866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6640"/>
        <c:crosses val="autoZero"/>
        <c:crossBetween val="midCat"/>
      </c:valAx>
      <c:valAx>
        <c:axId val="1866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Sheet1!$AJ$10:$AJ$42</c:f>
              <c:numCache>
                <c:formatCode>General</c:formatCode>
                <c:ptCount val="3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xVal>
          <c:yVal>
            <c:numRef>
              <c:f>Sheet1!$AM$10:$AM$42</c:f>
              <c:numCache>
                <c:formatCode>0.00</c:formatCode>
                <c:ptCount val="33"/>
                <c:pt idx="0">
                  <c:v>28</c:v>
                </c:pt>
                <c:pt idx="1">
                  <c:v>35</c:v>
                </c:pt>
                <c:pt idx="2">
                  <c:v>34.985711369071801</c:v>
                </c:pt>
                <c:pt idx="3">
                  <c:v>24.041630560342615</c:v>
                </c:pt>
                <c:pt idx="4">
                  <c:v>30.479501308256342</c:v>
                </c:pt>
                <c:pt idx="7">
                  <c:v>24.413111231467404</c:v>
                </c:pt>
                <c:pt idx="8">
                  <c:v>22.847319317591726</c:v>
                </c:pt>
                <c:pt idx="9">
                  <c:v>36.76955262170047</c:v>
                </c:pt>
                <c:pt idx="10">
                  <c:v>26.419689627245813</c:v>
                </c:pt>
                <c:pt idx="11">
                  <c:v>4</c:v>
                </c:pt>
                <c:pt idx="14">
                  <c:v>9.8994949366116654</c:v>
                </c:pt>
                <c:pt idx="15">
                  <c:v>18.027756377319946</c:v>
                </c:pt>
                <c:pt idx="16">
                  <c:v>28.861739379323623</c:v>
                </c:pt>
                <c:pt idx="17">
                  <c:v>36.400549446402593</c:v>
                </c:pt>
                <c:pt idx="18">
                  <c:v>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38.948684188300895</c:v>
                </c:pt>
                <c:pt idx="29">
                  <c:v>37.483329627982627</c:v>
                </c:pt>
                <c:pt idx="30">
                  <c:v>25</c:v>
                </c:pt>
                <c:pt idx="31">
                  <c:v>24.515301344262525</c:v>
                </c:pt>
                <c:pt idx="32">
                  <c:v>38.832975677895199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8368"/>
        <c:axId val="186618944"/>
      </c:scatterChart>
      <c:valAx>
        <c:axId val="1866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8944"/>
        <c:crosses val="autoZero"/>
        <c:crossBetween val="midCat"/>
      </c:valAx>
      <c:valAx>
        <c:axId val="1866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Sheet1!$AJ$10:$AJ$42</c:f>
              <c:numCache>
                <c:formatCode>General</c:formatCode>
                <c:ptCount val="3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</c:numCache>
            </c:numRef>
          </c:xVal>
          <c:yVal>
            <c:numRef>
              <c:f>Sheet1!$AN$10:$AN$42</c:f>
              <c:numCache>
                <c:formatCode>0.00</c:formatCode>
                <c:ptCount val="33"/>
                <c:pt idx="0">
                  <c:v>34.481879299133332</c:v>
                </c:pt>
                <c:pt idx="1">
                  <c:v>35.846896657869841</c:v>
                </c:pt>
                <c:pt idx="2">
                  <c:v>55.226805085936306</c:v>
                </c:pt>
                <c:pt idx="3">
                  <c:v>42.5205832509386</c:v>
                </c:pt>
                <c:pt idx="4">
                  <c:v>12.649110640673518</c:v>
                </c:pt>
                <c:pt idx="7">
                  <c:v>20</c:v>
                </c:pt>
                <c:pt idx="8">
                  <c:v>15.524174696260024</c:v>
                </c:pt>
                <c:pt idx="9">
                  <c:v>3</c:v>
                </c:pt>
                <c:pt idx="10">
                  <c:v>6.4031242374328485</c:v>
                </c:pt>
                <c:pt idx="11">
                  <c:v>9</c:v>
                </c:pt>
                <c:pt idx="14">
                  <c:v>6</c:v>
                </c:pt>
                <c:pt idx="15">
                  <c:v>5.0990195135927845</c:v>
                </c:pt>
                <c:pt idx="16">
                  <c:v>27</c:v>
                </c:pt>
                <c:pt idx="17">
                  <c:v>15.132745950421556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33.61547262794322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6.7230945255886443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20672"/>
        <c:axId val="186621248"/>
      </c:scatterChart>
      <c:valAx>
        <c:axId val="18662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1248"/>
        <c:crosses val="autoZero"/>
        <c:crossBetween val="midCat"/>
      </c:valAx>
      <c:valAx>
        <c:axId val="1866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(am)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Forwards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Sheet1!$AV$10:$AV$14</c:f>
                <c:numCache>
                  <c:formatCode>General</c:formatCode>
                  <c:ptCount val="5"/>
                  <c:pt idx="0">
                    <c:v>13.636837532079094</c:v>
                  </c:pt>
                  <c:pt idx="1">
                    <c:v>5.6638758320332245</c:v>
                  </c:pt>
                  <c:pt idx="2">
                    <c:v>12.389286378880856</c:v>
                  </c:pt>
                  <c:pt idx="3">
                    <c:v>8.0598506650974251</c:v>
                  </c:pt>
                  <c:pt idx="4">
                    <c:v>3.958685801148083</c:v>
                  </c:pt>
                </c:numCache>
              </c:numRef>
            </c:plus>
            <c:minus>
              <c:numRef>
                <c:f>Sheet1!$AV$10:$AV$14</c:f>
                <c:numCache>
                  <c:formatCode>General</c:formatCode>
                  <c:ptCount val="5"/>
                  <c:pt idx="0">
                    <c:v>13.636837532079094</c:v>
                  </c:pt>
                  <c:pt idx="1">
                    <c:v>5.6638758320332245</c:v>
                  </c:pt>
                  <c:pt idx="2">
                    <c:v>12.389286378880856</c:v>
                  </c:pt>
                  <c:pt idx="3">
                    <c:v>8.0598506650974251</c:v>
                  </c:pt>
                  <c:pt idx="4">
                    <c:v>3.958685801148083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Sheet1!$AQ$10:$AQ$14</c:f>
              <c:numCache>
                <c:formatCode>0.00</c:formatCode>
                <c:ptCount val="5"/>
                <c:pt idx="0">
                  <c:v>33.571257493560516</c:v>
                </c:pt>
                <c:pt idx="1">
                  <c:v>27.579428102316932</c:v>
                </c:pt>
                <c:pt idx="2">
                  <c:v>22.829902899873705</c:v>
                </c:pt>
                <c:pt idx="3">
                  <c:v>15.875485687217978</c:v>
                </c:pt>
                <c:pt idx="4">
                  <c:v>16.342063681868051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E-42A0-9838-C9CCF77C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5248"/>
        <c:axId val="186885824"/>
      </c:scatterChart>
      <c:valAx>
        <c:axId val="1868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6885824"/>
        <c:crosses val="autoZero"/>
        <c:crossBetween val="midCat"/>
      </c:valAx>
      <c:valAx>
        <c:axId val="186885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6885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Backwards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Sheet1!$AW$10:$AW$14</c:f>
                <c:numCache>
                  <c:formatCode>General</c:formatCode>
                  <c:ptCount val="5"/>
                  <c:pt idx="0">
                    <c:v>14.758115687645194</c:v>
                  </c:pt>
                  <c:pt idx="1">
                    <c:v>12.555009586860459</c:v>
                  </c:pt>
                  <c:pt idx="2">
                    <c:v>8.3109911703508637</c:v>
                  </c:pt>
                  <c:pt idx="3">
                    <c:v>4.2523523396404856</c:v>
                  </c:pt>
                  <c:pt idx="4">
                    <c:v>15.677456926419367</c:v>
                  </c:pt>
                </c:numCache>
              </c:numRef>
            </c:plus>
            <c:minus>
              <c:numRef>
                <c:f>Sheet1!$AW$10:$AW$14</c:f>
                <c:numCache>
                  <c:formatCode>General</c:formatCode>
                  <c:ptCount val="5"/>
                  <c:pt idx="0">
                    <c:v>14.758115687645194</c:v>
                  </c:pt>
                  <c:pt idx="1">
                    <c:v>12.555009586860459</c:v>
                  </c:pt>
                  <c:pt idx="2">
                    <c:v>8.3109911703508637</c:v>
                  </c:pt>
                  <c:pt idx="3">
                    <c:v>4.2523523396404856</c:v>
                  </c:pt>
                  <c:pt idx="4">
                    <c:v>15.677456926419367</c:v>
                  </c:pt>
                </c:numCache>
              </c:numRef>
            </c:minus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Sheet1!$AR$10:$AR$14</c:f>
              <c:numCache>
                <c:formatCode>0.00</c:formatCode>
                <c:ptCount val="5"/>
                <c:pt idx="0">
                  <c:v>21.567531548141169</c:v>
                </c:pt>
                <c:pt idx="1">
                  <c:v>19.872025247041972</c:v>
                </c:pt>
                <c:pt idx="2">
                  <c:v>8.996773900297816</c:v>
                </c:pt>
                <c:pt idx="3">
                  <c:v>10.175165829785934</c:v>
                </c:pt>
                <c:pt idx="4">
                  <c:v>18.64869634736467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4-483A-B862-B11ACBD15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7552"/>
        <c:axId val="186888128"/>
      </c:scatterChart>
      <c:valAx>
        <c:axId val="18688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6888128"/>
        <c:crosses val="autoZero"/>
        <c:crossBetween val="midCat"/>
      </c:valAx>
      <c:valAx>
        <c:axId val="186888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688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732367</xdr:colOff>
      <xdr:row>40</xdr:row>
      <xdr:rowOff>99382</xdr:rowOff>
    </xdr:from>
    <xdr:to>
      <xdr:col>14</xdr:col>
      <xdr:colOff>464976</xdr:colOff>
      <xdr:row>63</xdr:row>
      <xdr:rowOff>14810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158043</xdr:colOff>
      <xdr:row>39</xdr:row>
      <xdr:rowOff>127857</xdr:rowOff>
    </xdr:from>
    <xdr:to>
      <xdr:col>6</xdr:col>
      <xdr:colOff>621191</xdr:colOff>
      <xdr:row>57</xdr:row>
      <xdr:rowOff>68993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847412</xdr:colOff>
      <xdr:row>40</xdr:row>
      <xdr:rowOff>115061</xdr:rowOff>
    </xdr:from>
    <xdr:to>
      <xdr:col>21</xdr:col>
      <xdr:colOff>371609</xdr:colOff>
      <xdr:row>55</xdr:row>
      <xdr:rowOff>41007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554491</xdr:colOff>
      <xdr:row>57</xdr:row>
      <xdr:rowOff>30615</xdr:rowOff>
    </xdr:from>
    <xdr:to>
      <xdr:col>21</xdr:col>
      <xdr:colOff>85492</xdr:colOff>
      <xdr:row>71</xdr:row>
      <xdr:rowOff>147061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57</xdr:row>
      <xdr:rowOff>0</xdr:rowOff>
    </xdr:from>
    <xdr:to>
      <xdr:col>29</xdr:col>
      <xdr:colOff>333822</xdr:colOff>
      <xdr:row>71</xdr:row>
      <xdr:rowOff>116446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56</xdr:row>
      <xdr:rowOff>0</xdr:rowOff>
    </xdr:from>
    <xdr:to>
      <xdr:col>38</xdr:col>
      <xdr:colOff>333822</xdr:colOff>
      <xdr:row>70</xdr:row>
      <xdr:rowOff>116446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261937</xdr:colOff>
      <xdr:row>56</xdr:row>
      <xdr:rowOff>23812</xdr:rowOff>
    </xdr:from>
    <xdr:to>
      <xdr:col>47</xdr:col>
      <xdr:colOff>24259</xdr:colOff>
      <xdr:row>70</xdr:row>
      <xdr:rowOff>140258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550574</xdr:colOff>
      <xdr:row>73</xdr:row>
      <xdr:rowOff>70861</xdr:rowOff>
    </xdr:from>
    <xdr:to>
      <xdr:col>21</xdr:col>
      <xdr:colOff>47625</xdr:colOff>
      <xdr:row>87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23812</xdr:colOff>
      <xdr:row>73</xdr:row>
      <xdr:rowOff>119063</xdr:rowOff>
    </xdr:from>
    <xdr:to>
      <xdr:col>29</xdr:col>
      <xdr:colOff>285750</xdr:colOff>
      <xdr:row>87</xdr:row>
      <xdr:rowOff>23812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166688</xdr:colOff>
      <xdr:row>73</xdr:row>
      <xdr:rowOff>47625</xdr:rowOff>
    </xdr:from>
    <xdr:to>
      <xdr:col>37</xdr:col>
      <xdr:colOff>238125</xdr:colOff>
      <xdr:row>87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238125</xdr:colOff>
      <xdr:row>73</xdr:row>
      <xdr:rowOff>0</xdr:rowOff>
    </xdr:from>
    <xdr:to>
      <xdr:col>46</xdr:col>
      <xdr:colOff>500062</xdr:colOff>
      <xdr:row>87</xdr:row>
      <xdr:rowOff>119062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43"/>
  <sheetViews>
    <sheetView tabSelected="1" topLeftCell="A4" zoomScale="70" zoomScaleNormal="70" workbookViewId="0">
      <selection activeCell="I33" sqref="I33"/>
    </sheetView>
  </sheetViews>
  <sheetFormatPr defaultColWidth="8.6640625" defaultRowHeight="14.4" x14ac:dyDescent="0.3"/>
  <cols>
    <col min="1" max="1" width="8.5546875" customWidth="1"/>
    <col min="2" max="2" width="26.44140625" customWidth="1"/>
    <col min="3" max="3" width="14.88671875" customWidth="1"/>
    <col min="4" max="4" width="14.5546875" customWidth="1"/>
    <col min="5" max="5" width="13.5546875" customWidth="1"/>
    <col min="6" max="7" width="10.88671875" customWidth="1"/>
    <col min="8" max="8" width="14.44140625" customWidth="1"/>
    <col min="9" max="10" width="9.88671875" customWidth="1"/>
    <col min="11" max="11" width="10.109375" customWidth="1"/>
    <col min="12" max="12" width="10.5546875" customWidth="1"/>
    <col min="13" max="13" width="16.109375" bestFit="1" customWidth="1"/>
    <col min="14" max="14" width="16.44140625" bestFit="1" customWidth="1"/>
    <col min="15" max="15" width="20.88671875" bestFit="1" customWidth="1"/>
    <col min="16" max="1025" width="8.5546875" customWidth="1"/>
  </cols>
  <sheetData>
    <row r="1" spans="2:51" ht="15" thickBot="1" x14ac:dyDescent="0.35"/>
    <row r="2" spans="2:51" ht="15.6" thickTop="1" thickBot="1" x14ac:dyDescent="0.35">
      <c r="B2" s="89" t="s">
        <v>0</v>
      </c>
      <c r="C2" s="91" t="s">
        <v>1</v>
      </c>
      <c r="D2" s="91"/>
      <c r="E2" s="91"/>
      <c r="F2" s="91"/>
      <c r="G2" s="91"/>
      <c r="H2" s="91" t="s">
        <v>2</v>
      </c>
      <c r="I2" s="91"/>
      <c r="J2" s="91"/>
      <c r="K2" s="91"/>
      <c r="L2" s="91"/>
      <c r="M2" s="92" t="s">
        <v>18</v>
      </c>
      <c r="N2" s="87" t="s">
        <v>19</v>
      </c>
      <c r="O2" s="77" t="s">
        <v>21</v>
      </c>
      <c r="P2" s="68" t="s">
        <v>26</v>
      </c>
      <c r="Q2" s="69"/>
      <c r="R2" s="69"/>
      <c r="S2" s="69"/>
      <c r="T2" s="70"/>
      <c r="U2" s="66" t="s">
        <v>27</v>
      </c>
      <c r="V2" s="65" t="s">
        <v>29</v>
      </c>
    </row>
    <row r="3" spans="2:51" ht="15.6" thickTop="1" thickBot="1" x14ac:dyDescent="0.35">
      <c r="B3" s="90"/>
      <c r="C3" s="31" t="s">
        <v>3</v>
      </c>
      <c r="D3" s="32" t="s">
        <v>4</v>
      </c>
      <c r="E3" s="32" t="s">
        <v>5</v>
      </c>
      <c r="F3" s="32" t="s">
        <v>6</v>
      </c>
      <c r="G3" s="33" t="s">
        <v>7</v>
      </c>
      <c r="H3" s="34" t="s">
        <v>3</v>
      </c>
      <c r="I3" s="32" t="s">
        <v>4</v>
      </c>
      <c r="J3" s="32" t="s">
        <v>5</v>
      </c>
      <c r="K3" s="32" t="s">
        <v>6</v>
      </c>
      <c r="L3" s="33" t="s">
        <v>7</v>
      </c>
      <c r="M3" s="90"/>
      <c r="N3" s="88"/>
      <c r="O3" s="78"/>
      <c r="P3" s="71" t="s">
        <v>3</v>
      </c>
      <c r="Q3" s="71" t="s">
        <v>4</v>
      </c>
      <c r="R3" s="71" t="s">
        <v>5</v>
      </c>
      <c r="S3" s="71" t="s">
        <v>6</v>
      </c>
      <c r="T3" s="74" t="s">
        <v>7</v>
      </c>
      <c r="U3" s="67"/>
      <c r="V3" s="65"/>
    </row>
    <row r="4" spans="2:51" ht="15" thickBot="1" x14ac:dyDescent="0.35">
      <c r="B4" s="79" t="s">
        <v>20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6"/>
      <c r="P4" s="72"/>
      <c r="Q4" s="72"/>
      <c r="R4" s="72"/>
      <c r="S4" s="72"/>
      <c r="T4" s="75"/>
      <c r="U4" s="67"/>
      <c r="V4" s="65"/>
    </row>
    <row r="5" spans="2:51" x14ac:dyDescent="0.3">
      <c r="B5" s="18" t="s">
        <v>8</v>
      </c>
      <c r="C5" s="12"/>
      <c r="D5" s="4"/>
      <c r="E5" s="4"/>
      <c r="F5" s="4"/>
      <c r="G5" s="38"/>
      <c r="H5" s="12"/>
      <c r="I5" s="4"/>
      <c r="J5" s="4"/>
      <c r="K5" s="4"/>
      <c r="L5" s="39"/>
      <c r="M5" s="12">
        <f>SUM(C5:G5)/5</f>
        <v>0</v>
      </c>
      <c r="N5" s="42">
        <f>SUM(H5:L5)/5</f>
        <v>0</v>
      </c>
      <c r="O5" s="52">
        <f>SQRT(M5*M5+N5*N5)</f>
        <v>0</v>
      </c>
      <c r="P5" s="72"/>
      <c r="Q5" s="72"/>
      <c r="R5" s="72"/>
      <c r="S5" s="72"/>
      <c r="T5" s="75"/>
      <c r="U5" s="67"/>
      <c r="V5" s="65"/>
    </row>
    <row r="6" spans="2:51" x14ac:dyDescent="0.3">
      <c r="B6" s="19" t="s">
        <v>9</v>
      </c>
      <c r="C6" s="13"/>
      <c r="D6" s="5"/>
      <c r="E6" s="5"/>
      <c r="F6" s="5"/>
      <c r="G6" s="24"/>
      <c r="H6" s="13"/>
      <c r="I6" s="5"/>
      <c r="J6" s="5"/>
      <c r="K6" s="5"/>
      <c r="L6" s="15"/>
      <c r="M6" s="12">
        <f t="shared" ref="M6:M8" si="0">SUM(C6:G6)/5</f>
        <v>0</v>
      </c>
      <c r="N6" s="42">
        <f t="shared" ref="N6:N8" si="1">SUM(H6:L6)/5</f>
        <v>0</v>
      </c>
      <c r="O6" s="53">
        <f t="shared" ref="O6:O33" si="2">SQRT(M6*M6+N6*N6)</f>
        <v>0</v>
      </c>
      <c r="P6" s="72"/>
      <c r="Q6" s="72"/>
      <c r="R6" s="72"/>
      <c r="S6" s="72"/>
      <c r="T6" s="75"/>
      <c r="U6" s="67"/>
      <c r="V6" s="65"/>
    </row>
    <row r="7" spans="2:51" x14ac:dyDescent="0.3">
      <c r="B7" s="19" t="s">
        <v>10</v>
      </c>
      <c r="C7" s="13"/>
      <c r="D7" s="5"/>
      <c r="E7" s="5"/>
      <c r="F7" s="5"/>
      <c r="G7" s="24"/>
      <c r="H7" s="13"/>
      <c r="I7" s="5"/>
      <c r="J7" s="5"/>
      <c r="K7" s="5"/>
      <c r="L7" s="15"/>
      <c r="M7" s="12">
        <f t="shared" si="0"/>
        <v>0</v>
      </c>
      <c r="N7" s="42">
        <f t="shared" si="1"/>
        <v>0</v>
      </c>
      <c r="O7" s="53">
        <f t="shared" si="2"/>
        <v>0</v>
      </c>
      <c r="P7" s="72"/>
      <c r="Q7" s="72"/>
      <c r="R7" s="72"/>
      <c r="S7" s="72"/>
      <c r="T7" s="75"/>
      <c r="U7" s="67"/>
      <c r="V7" s="65"/>
    </row>
    <row r="8" spans="2:51" ht="15" thickBot="1" x14ac:dyDescent="0.35">
      <c r="B8" s="20" t="s">
        <v>11</v>
      </c>
      <c r="C8" s="14"/>
      <c r="D8" s="6"/>
      <c r="E8" s="6"/>
      <c r="F8" s="6"/>
      <c r="G8" s="25"/>
      <c r="H8" s="14"/>
      <c r="I8" s="6"/>
      <c r="J8" s="6"/>
      <c r="K8" s="6"/>
      <c r="L8" s="35"/>
      <c r="M8" s="36">
        <f t="shared" si="0"/>
        <v>0</v>
      </c>
      <c r="N8" s="43">
        <f t="shared" si="1"/>
        <v>0</v>
      </c>
      <c r="O8" s="54">
        <f t="shared" si="2"/>
        <v>0</v>
      </c>
      <c r="P8" s="72"/>
      <c r="Q8" s="72"/>
      <c r="R8" s="72"/>
      <c r="S8" s="72"/>
      <c r="T8" s="75"/>
      <c r="U8" s="67"/>
      <c r="V8" s="65"/>
      <c r="AK8" s="61"/>
      <c r="AL8" s="63" t="s">
        <v>26</v>
      </c>
      <c r="AM8" s="61"/>
      <c r="AN8" s="61"/>
      <c r="AP8" s="61"/>
      <c r="AQ8" s="61"/>
      <c r="AR8" s="63" t="s">
        <v>30</v>
      </c>
      <c r="AS8" s="61"/>
    </row>
    <row r="9" spans="2:51" ht="15" thickBot="1" x14ac:dyDescent="0.35">
      <c r="B9" s="82" t="s">
        <v>12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5"/>
      <c r="P9" s="73"/>
      <c r="Q9" s="73"/>
      <c r="R9" s="73"/>
      <c r="S9" s="73"/>
      <c r="T9" s="76"/>
      <c r="U9" s="67"/>
      <c r="V9" s="65"/>
      <c r="W9">
        <v>1</v>
      </c>
      <c r="X9">
        <v>2</v>
      </c>
      <c r="Y9">
        <v>3</v>
      </c>
      <c r="Z9">
        <v>4</v>
      </c>
      <c r="AA9">
        <v>5</v>
      </c>
      <c r="AJ9" s="63" t="s">
        <v>28</v>
      </c>
      <c r="AK9" s="64" t="s">
        <v>22</v>
      </c>
      <c r="AL9" s="64" t="s">
        <v>23</v>
      </c>
      <c r="AM9" s="64" t="s">
        <v>24</v>
      </c>
      <c r="AN9" s="64" t="s">
        <v>25</v>
      </c>
      <c r="AP9" s="63" t="s">
        <v>28</v>
      </c>
      <c r="AQ9" s="64" t="s">
        <v>22</v>
      </c>
      <c r="AR9" s="64" t="s">
        <v>23</v>
      </c>
      <c r="AS9" s="64" t="s">
        <v>24</v>
      </c>
      <c r="AT9" s="64" t="s">
        <v>25</v>
      </c>
      <c r="AV9" s="61" t="s">
        <v>22</v>
      </c>
      <c r="AW9" s="61" t="s">
        <v>23</v>
      </c>
      <c r="AX9" s="61" t="s">
        <v>24</v>
      </c>
      <c r="AY9" s="61" t="s">
        <v>25</v>
      </c>
    </row>
    <row r="10" spans="2:51" x14ac:dyDescent="0.3">
      <c r="B10" s="21" t="s">
        <v>8</v>
      </c>
      <c r="C10" s="7">
        <v>-30</v>
      </c>
      <c r="D10" s="2">
        <v>-11</v>
      </c>
      <c r="E10" s="2">
        <v>-14</v>
      </c>
      <c r="F10" s="2">
        <v>-18</v>
      </c>
      <c r="G10" s="40">
        <v>-30</v>
      </c>
      <c r="H10" s="7">
        <v>14</v>
      </c>
      <c r="I10" s="2">
        <v>-4</v>
      </c>
      <c r="J10" s="2">
        <v>41</v>
      </c>
      <c r="K10" s="2">
        <v>43</v>
      </c>
      <c r="L10" s="41">
        <v>14</v>
      </c>
      <c r="M10" s="7">
        <f>SUM(C10:G10)/5</f>
        <v>-20.6</v>
      </c>
      <c r="N10" s="44">
        <f>SUM(H10:L10)/5</f>
        <v>21.6</v>
      </c>
      <c r="O10" s="55">
        <f t="shared" si="2"/>
        <v>29.848283032697207</v>
      </c>
      <c r="P10" s="58">
        <f>SQRT((C10)^2+(H10)^2)</f>
        <v>33.105890714493697</v>
      </c>
      <c r="Q10" s="59">
        <f t="shared" ref="Q10:T10" si="3">SQRT((D10)^2+(I10)^2)</f>
        <v>11.704699910719626</v>
      </c>
      <c r="R10" s="59">
        <f t="shared" si="3"/>
        <v>43.324358044868937</v>
      </c>
      <c r="S10" s="59">
        <f t="shared" si="3"/>
        <v>46.61544808322666</v>
      </c>
      <c r="T10" s="59">
        <f t="shared" si="3"/>
        <v>33.105890714493697</v>
      </c>
      <c r="U10" s="60">
        <f>AVERAGE(P10:T10)</f>
        <v>33.571257493560516</v>
      </c>
      <c r="W10" s="62">
        <v>1.1805555555555555E-2</v>
      </c>
      <c r="Y10" s="62">
        <v>1.2499999999999999E-2</v>
      </c>
      <c r="AJ10">
        <v>5</v>
      </c>
      <c r="AK10" s="51">
        <f>P10</f>
        <v>33.105890714493697</v>
      </c>
      <c r="AL10" s="51">
        <f>P11</f>
        <v>20.09975124224178</v>
      </c>
      <c r="AM10" s="51">
        <f>P12</f>
        <v>28</v>
      </c>
      <c r="AN10" s="51">
        <f>P13</f>
        <v>34.481879299133332</v>
      </c>
      <c r="AP10">
        <v>5</v>
      </c>
      <c r="AQ10" s="51">
        <f>AVERAGE(AK10:AK14)</f>
        <v>33.571257493560516</v>
      </c>
      <c r="AR10" s="51">
        <f>AVERAGE(AL10:AL14)</f>
        <v>21.567531548141169</v>
      </c>
      <c r="AS10" s="51">
        <f>AVERAGE(AM10:AM14)</f>
        <v>30.50136864753415</v>
      </c>
      <c r="AT10" s="51">
        <f>AVERAGE(AN10:AN14)</f>
        <v>36.145054986910324</v>
      </c>
      <c r="AV10" s="51">
        <f>STDEV(AK10:AK14)</f>
        <v>13.636837532079094</v>
      </c>
      <c r="AW10" s="51">
        <f t="shared" ref="AW10:AX10" si="4">STDEV(AL10:AL14)</f>
        <v>14.758115687645194</v>
      </c>
      <c r="AX10" s="51">
        <f t="shared" si="4"/>
        <v>4.6992699735199119</v>
      </c>
      <c r="AY10" s="51">
        <f>STDEV(AN10:AN14)</f>
        <v>15.48931083010269</v>
      </c>
    </row>
    <row r="11" spans="2:51" x14ac:dyDescent="0.3">
      <c r="B11" s="22" t="s">
        <v>9</v>
      </c>
      <c r="C11" s="8">
        <v>2</v>
      </c>
      <c r="D11" s="1">
        <v>5</v>
      </c>
      <c r="E11" s="1">
        <v>8</v>
      </c>
      <c r="F11" s="1">
        <v>14</v>
      </c>
      <c r="G11" s="10">
        <v>5</v>
      </c>
      <c r="H11" s="8">
        <v>20</v>
      </c>
      <c r="I11" s="1">
        <v>8</v>
      </c>
      <c r="J11" s="1">
        <v>9</v>
      </c>
      <c r="K11" s="1">
        <v>0</v>
      </c>
      <c r="L11" s="16">
        <v>19</v>
      </c>
      <c r="M11" s="7">
        <f t="shared" ref="M11:M13" si="5">SUM(C11:G11)/5</f>
        <v>6.8</v>
      </c>
      <c r="N11" s="44">
        <f t="shared" ref="N11:N13" si="6">SUM(H11:L11)/5</f>
        <v>11.2</v>
      </c>
      <c r="O11" s="56">
        <f t="shared" si="2"/>
        <v>13.102671483327359</v>
      </c>
      <c r="P11" s="58">
        <f t="shared" ref="P11:P33" si="7">SQRT((C11)^2+(H11)^2)</f>
        <v>20.09975124224178</v>
      </c>
      <c r="Q11" s="59">
        <f t="shared" ref="Q11:Q33" si="8">SQRT((D11)^2+(I11)^2)</f>
        <v>9.4339811320566032</v>
      </c>
      <c r="R11" s="59">
        <f t="shared" ref="R11:R33" si="9">SQRT((E11)^2+(J11)^2)</f>
        <v>12.041594578792296</v>
      </c>
      <c r="S11" s="59">
        <f t="shared" ref="S11:S33" si="10">SQRT((F11)^2+(K11)^2)</f>
        <v>14</v>
      </c>
      <c r="T11" s="59">
        <f t="shared" ref="T11:T33" si="11">SQRT((G11)^2+(L11)^2)</f>
        <v>19.646882704388499</v>
      </c>
      <c r="U11" s="60">
        <f t="shared" ref="U11:U33" si="12">AVERAGE(P11:T11)</f>
        <v>15.044441931495836</v>
      </c>
      <c r="V11" s="62"/>
      <c r="X11" s="62">
        <v>1.2499999999999999E-2</v>
      </c>
      <c r="AJ11">
        <v>5</v>
      </c>
      <c r="AK11" s="51">
        <f>Q10</f>
        <v>11.704699910719626</v>
      </c>
      <c r="AL11" s="51">
        <f>Q11</f>
        <v>9.4339811320566032</v>
      </c>
      <c r="AM11" s="51">
        <f>Q12</f>
        <v>35</v>
      </c>
      <c r="AN11" s="51">
        <f>Q13</f>
        <v>35.846896657869841</v>
      </c>
      <c r="AP11" s="51">
        <v>2.5</v>
      </c>
      <c r="AQ11" s="51">
        <f>AVERAGE(AK17:AK21)</f>
        <v>27.579428102316932</v>
      </c>
      <c r="AR11" s="51">
        <f>AVERAGE(AL17:AL21)</f>
        <v>19.872025247041972</v>
      </c>
      <c r="AS11" s="51">
        <f>AVERAGE(AM17:AM21)</f>
        <v>22.889934559601084</v>
      </c>
      <c r="AT11" s="51">
        <f>AVERAGE(AN17:AN21)</f>
        <v>10.785459786738574</v>
      </c>
      <c r="AV11" s="51">
        <f>STDEV(AK17:AK21)</f>
        <v>5.6638758320332245</v>
      </c>
      <c r="AW11" s="51">
        <f t="shared" ref="AW11:AY11" si="13">STDEV(AL17:AL21)</f>
        <v>12.555009586860459</v>
      </c>
      <c r="AX11" s="51">
        <f t="shared" si="13"/>
        <v>11.877020662669361</v>
      </c>
      <c r="AY11" s="51">
        <f t="shared" si="13"/>
        <v>6.8987188293049284</v>
      </c>
    </row>
    <row r="12" spans="2:51" x14ac:dyDescent="0.3">
      <c r="B12" s="22" t="s">
        <v>10</v>
      </c>
      <c r="C12" s="8">
        <v>28</v>
      </c>
      <c r="D12" s="1">
        <v>-21</v>
      </c>
      <c r="E12" s="8">
        <v>-30</v>
      </c>
      <c r="F12" s="1">
        <v>-17</v>
      </c>
      <c r="G12" s="10">
        <v>-23</v>
      </c>
      <c r="H12" s="8">
        <v>0</v>
      </c>
      <c r="I12" s="1">
        <v>28</v>
      </c>
      <c r="J12" s="8">
        <v>18</v>
      </c>
      <c r="K12" s="1">
        <v>17</v>
      </c>
      <c r="L12" s="16">
        <v>20</v>
      </c>
      <c r="M12" s="7">
        <f>SUM(C12:G12)/5</f>
        <v>-12.6</v>
      </c>
      <c r="N12" s="44">
        <f t="shared" si="6"/>
        <v>16.600000000000001</v>
      </c>
      <c r="O12" s="56">
        <f t="shared" si="2"/>
        <v>20.840345486579633</v>
      </c>
      <c r="P12" s="58">
        <f>SQRT((C12)^2+(H12)^2)</f>
        <v>28</v>
      </c>
      <c r="Q12" s="59">
        <f>SQRT((D12)^2+(I12)^2)</f>
        <v>35</v>
      </c>
      <c r="R12" s="59">
        <f>SQRT((E12)^2+(J12)^2)</f>
        <v>34.985711369071801</v>
      </c>
      <c r="S12" s="59">
        <f t="shared" si="10"/>
        <v>24.041630560342615</v>
      </c>
      <c r="T12" s="59">
        <f t="shared" si="11"/>
        <v>30.479501308256342</v>
      </c>
      <c r="U12" s="60">
        <f t="shared" si="12"/>
        <v>30.50136864753415</v>
      </c>
      <c r="AJ12">
        <v>5</v>
      </c>
      <c r="AK12" s="51">
        <f>R10</f>
        <v>43.324358044868937</v>
      </c>
      <c r="AL12" s="51">
        <f>R11</f>
        <v>12.041594578792296</v>
      </c>
      <c r="AM12" s="51">
        <f>R12</f>
        <v>34.985711369071801</v>
      </c>
      <c r="AN12" s="51">
        <f>R13</f>
        <v>55.226805085936306</v>
      </c>
      <c r="AP12" s="51">
        <v>1</v>
      </c>
      <c r="AQ12" s="51">
        <f>AVERAGE(AK24:AK28)</f>
        <v>22.829902899873705</v>
      </c>
      <c r="AR12" s="51">
        <f t="shared" ref="AR12:AS12" si="14">AVERAGE(AL24:AL28)</f>
        <v>8.996773900297816</v>
      </c>
      <c r="AS12" s="51">
        <f t="shared" si="14"/>
        <v>22.037908027931564</v>
      </c>
      <c r="AT12" s="51">
        <f>AVERAGE(AN24:AN28)</f>
        <v>10.646353092802869</v>
      </c>
      <c r="AV12" s="51">
        <f>STDEV(AK24:AK28)</f>
        <v>12.389286378880856</v>
      </c>
      <c r="AW12" s="51">
        <f t="shared" ref="AW12:AY12" si="15">STDEV(AL24:AL28)</f>
        <v>8.3109911703508637</v>
      </c>
      <c r="AX12" s="51">
        <f t="shared" si="15"/>
        <v>10.507771514005094</v>
      </c>
      <c r="AY12" s="51">
        <f t="shared" si="15"/>
        <v>10.645137729461677</v>
      </c>
    </row>
    <row r="13" spans="2:51" ht="15" thickBot="1" x14ac:dyDescent="0.35">
      <c r="B13" s="23" t="s">
        <v>11</v>
      </c>
      <c r="C13" s="9">
        <v>-33</v>
      </c>
      <c r="D13" s="3">
        <v>-33</v>
      </c>
      <c r="E13" s="3">
        <v>-37</v>
      </c>
      <c r="F13" s="3">
        <v>-32</v>
      </c>
      <c r="G13" s="11">
        <v>-12</v>
      </c>
      <c r="H13" s="9">
        <v>10</v>
      </c>
      <c r="I13" s="3">
        <v>14</v>
      </c>
      <c r="J13" s="3">
        <v>41</v>
      </c>
      <c r="K13" s="3">
        <v>28</v>
      </c>
      <c r="L13" s="17">
        <v>4</v>
      </c>
      <c r="M13" s="37">
        <f t="shared" si="5"/>
        <v>-29.4</v>
      </c>
      <c r="N13" s="45">
        <f t="shared" si="6"/>
        <v>19.399999999999999</v>
      </c>
      <c r="O13" s="57">
        <f t="shared" si="2"/>
        <v>35.223855552735841</v>
      </c>
      <c r="P13" s="58">
        <f t="shared" si="7"/>
        <v>34.481879299133332</v>
      </c>
      <c r="Q13" s="59">
        <f t="shared" si="8"/>
        <v>35.846896657869841</v>
      </c>
      <c r="R13" s="59">
        <f t="shared" si="9"/>
        <v>55.226805085936306</v>
      </c>
      <c r="S13" s="59">
        <f t="shared" si="10"/>
        <v>42.5205832509386</v>
      </c>
      <c r="T13" s="59">
        <f t="shared" si="11"/>
        <v>12.649110640673518</v>
      </c>
      <c r="U13" s="60">
        <f t="shared" si="12"/>
        <v>36.145054986910324</v>
      </c>
      <c r="AJ13">
        <v>5</v>
      </c>
      <c r="AK13" s="51">
        <f>S10</f>
        <v>46.61544808322666</v>
      </c>
      <c r="AL13" s="51">
        <f>S10</f>
        <v>46.61544808322666</v>
      </c>
      <c r="AM13" s="51">
        <f>S12</f>
        <v>24.041630560342615</v>
      </c>
      <c r="AN13" s="51">
        <f>S13</f>
        <v>42.5205832509386</v>
      </c>
      <c r="AP13" s="51">
        <v>0.5</v>
      </c>
      <c r="AQ13" s="51">
        <f>AVERAGE(AK31:AK35)</f>
        <v>15.875485687217978</v>
      </c>
      <c r="AR13" s="51">
        <f t="shared" ref="AR13:AT13" si="16">AVERAGE(AL31:AL35)</f>
        <v>10.175165829785934</v>
      </c>
      <c r="AS13" s="51">
        <f t="shared" si="16"/>
        <v>0</v>
      </c>
      <c r="AT13" s="51">
        <f t="shared" si="16"/>
        <v>0</v>
      </c>
      <c r="AV13" s="51">
        <f>STDEV(AK31:AK35)</f>
        <v>8.0598506650974251</v>
      </c>
      <c r="AW13" s="51">
        <f t="shared" ref="AW13:AY13" si="17">STDEV(AL31:AL35)</f>
        <v>4.2523523396404856</v>
      </c>
      <c r="AX13" s="51">
        <f t="shared" si="17"/>
        <v>0</v>
      </c>
      <c r="AY13" s="51">
        <f t="shared" si="17"/>
        <v>0</v>
      </c>
    </row>
    <row r="14" spans="2:51" ht="15" thickBot="1" x14ac:dyDescent="0.35">
      <c r="B14" s="82" t="s">
        <v>16</v>
      </c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4"/>
      <c r="P14" s="51"/>
      <c r="Q14" s="51"/>
      <c r="R14" s="51"/>
      <c r="S14" s="51"/>
      <c r="T14" s="51"/>
      <c r="U14" s="51"/>
      <c r="AJ14">
        <v>5</v>
      </c>
      <c r="AK14" s="51">
        <f>T10</f>
        <v>33.105890714493697</v>
      </c>
      <c r="AL14" s="51">
        <f>T11</f>
        <v>19.646882704388499</v>
      </c>
      <c r="AM14" s="51">
        <f>T12</f>
        <v>30.479501308256342</v>
      </c>
      <c r="AN14" s="51">
        <f>T13</f>
        <v>12.649110640673518</v>
      </c>
      <c r="AP14" s="51">
        <v>0.25</v>
      </c>
      <c r="AQ14" s="51">
        <f>AVERAGE(AK38:AK42)</f>
        <v>16.342063681868051</v>
      </c>
      <c r="AR14" s="51">
        <f t="shared" ref="AR14:AT14" si="18">AVERAGE(AL38:AL42)</f>
        <v>18.64869634736467</v>
      </c>
      <c r="AS14" s="51">
        <f t="shared" si="18"/>
        <v>32.956058167688255</v>
      </c>
      <c r="AT14" s="51">
        <f t="shared" si="18"/>
        <v>8.0677134307063731</v>
      </c>
      <c r="AV14" s="51">
        <f>STDEV(AK38:AK42)</f>
        <v>3.958685801148083</v>
      </c>
      <c r="AW14" s="51">
        <f t="shared" ref="AW14:AY14" si="19">STDEV(AL38:AL42)</f>
        <v>15.677456926419367</v>
      </c>
      <c r="AX14" s="51">
        <f t="shared" si="19"/>
        <v>7.5081813750025814</v>
      </c>
      <c r="AY14" s="51">
        <f t="shared" si="19"/>
        <v>14.575321608801637</v>
      </c>
    </row>
    <row r="15" spans="2:51" x14ac:dyDescent="0.3">
      <c r="B15" s="21" t="s">
        <v>8</v>
      </c>
      <c r="C15" s="7">
        <v>-29</v>
      </c>
      <c r="D15" s="2">
        <v>-14</v>
      </c>
      <c r="E15" s="2">
        <v>-14</v>
      </c>
      <c r="F15" s="2">
        <v>-12</v>
      </c>
      <c r="G15" s="40">
        <v>-13</v>
      </c>
      <c r="H15" s="7">
        <v>15</v>
      </c>
      <c r="I15" s="2">
        <v>27</v>
      </c>
      <c r="J15" s="2">
        <v>12</v>
      </c>
      <c r="K15" s="2">
        <v>28</v>
      </c>
      <c r="L15" s="41">
        <v>12</v>
      </c>
      <c r="M15" s="7">
        <f>SUM(C15:G15)/5</f>
        <v>-16.399999999999999</v>
      </c>
      <c r="N15" s="44">
        <f>SUM(H15:L15)/5</f>
        <v>18.8</v>
      </c>
      <c r="O15" s="55">
        <f t="shared" si="2"/>
        <v>24.947945807220282</v>
      </c>
      <c r="P15" s="58">
        <f t="shared" si="7"/>
        <v>32.649655434629018</v>
      </c>
      <c r="Q15" s="59">
        <f t="shared" si="8"/>
        <v>30.413812651491099</v>
      </c>
      <c r="R15" s="59">
        <f t="shared" si="9"/>
        <v>18.439088914585774</v>
      </c>
      <c r="S15" s="59">
        <f t="shared" si="10"/>
        <v>30.463092423455635</v>
      </c>
      <c r="T15" s="59">
        <f t="shared" si="11"/>
        <v>17.691806012954132</v>
      </c>
      <c r="U15" s="60">
        <f t="shared" si="12"/>
        <v>25.931491087423133</v>
      </c>
      <c r="X15" s="62">
        <v>2.013888888888889E-2</v>
      </c>
      <c r="AK15" s="51"/>
      <c r="AL15" s="51"/>
      <c r="AM15" s="51"/>
      <c r="AN15" s="51"/>
    </row>
    <row r="16" spans="2:51" x14ac:dyDescent="0.3">
      <c r="B16" s="22" t="s">
        <v>9</v>
      </c>
      <c r="C16" s="8">
        <v>11</v>
      </c>
      <c r="D16" s="1">
        <v>18</v>
      </c>
      <c r="E16" s="1">
        <v>7</v>
      </c>
      <c r="F16" s="1">
        <v>12</v>
      </c>
      <c r="G16" s="10">
        <v>0</v>
      </c>
      <c r="H16" s="8">
        <v>-14</v>
      </c>
      <c r="I16" s="1">
        <v>-17</v>
      </c>
      <c r="J16" s="1">
        <v>7</v>
      </c>
      <c r="K16" s="1">
        <v>37</v>
      </c>
      <c r="L16" s="16">
        <v>-8</v>
      </c>
      <c r="M16" s="7">
        <f t="shared" ref="M16:M18" si="20">SUM(C16:G16)/5</f>
        <v>9.6</v>
      </c>
      <c r="N16" s="44">
        <f t="shared" ref="N16:N18" si="21">SUM(H16:L16)/5</f>
        <v>1</v>
      </c>
      <c r="O16" s="56">
        <f t="shared" si="2"/>
        <v>9.6519428096109223</v>
      </c>
      <c r="P16" s="58">
        <f t="shared" si="7"/>
        <v>17.804493814764857</v>
      </c>
      <c r="Q16" s="59">
        <f t="shared" si="8"/>
        <v>24.758836806279895</v>
      </c>
      <c r="R16" s="59">
        <f t="shared" si="9"/>
        <v>9.8994949366116654</v>
      </c>
      <c r="S16" s="59">
        <f t="shared" si="10"/>
        <v>38.897300677553446</v>
      </c>
      <c r="T16" s="59">
        <f t="shared" si="11"/>
        <v>8</v>
      </c>
      <c r="U16" s="60">
        <f t="shared" si="12"/>
        <v>19.872025247041972</v>
      </c>
      <c r="X16" s="62">
        <v>2.0833333333333332E-2</v>
      </c>
      <c r="AK16" s="51"/>
      <c r="AL16" s="51"/>
      <c r="AM16" s="51"/>
      <c r="AN16" s="51"/>
    </row>
    <row r="17" spans="2:42" x14ac:dyDescent="0.3">
      <c r="B17" s="22" t="s">
        <v>10</v>
      </c>
      <c r="C17" s="8">
        <v>-14</v>
      </c>
      <c r="D17" s="1">
        <v>-21</v>
      </c>
      <c r="E17" s="1">
        <v>-26</v>
      </c>
      <c r="F17" s="1">
        <v>-23</v>
      </c>
      <c r="G17" s="10">
        <v>-4</v>
      </c>
      <c r="H17" s="8">
        <v>20</v>
      </c>
      <c r="I17" s="1">
        <v>9</v>
      </c>
      <c r="J17" s="1">
        <v>26</v>
      </c>
      <c r="K17" s="1">
        <v>13</v>
      </c>
      <c r="L17" s="16">
        <v>0</v>
      </c>
      <c r="M17" s="7">
        <f t="shared" si="20"/>
        <v>-17.600000000000001</v>
      </c>
      <c r="N17" s="44">
        <f t="shared" si="21"/>
        <v>13.6</v>
      </c>
      <c r="O17" s="49">
        <f t="shared" si="2"/>
        <v>22.24230203913255</v>
      </c>
      <c r="P17" s="58">
        <f>SQRT((C17)^2+(H17)^2)</f>
        <v>24.413111231467404</v>
      </c>
      <c r="Q17" s="59">
        <f>SQRT((D17)^2+(I17)^2)</f>
        <v>22.847319317591726</v>
      </c>
      <c r="R17" s="59">
        <f t="shared" si="9"/>
        <v>36.76955262170047</v>
      </c>
      <c r="S17" s="59">
        <f t="shared" si="10"/>
        <v>26.419689627245813</v>
      </c>
      <c r="T17" s="59">
        <f t="shared" si="11"/>
        <v>4</v>
      </c>
      <c r="U17" s="60">
        <f t="shared" si="12"/>
        <v>22.889934559601084</v>
      </c>
      <c r="X17" s="62">
        <v>1.9444444444444445E-2</v>
      </c>
      <c r="AJ17">
        <v>2.5</v>
      </c>
      <c r="AK17" s="51">
        <f>P15</f>
        <v>32.649655434629018</v>
      </c>
      <c r="AL17" s="51">
        <f>P16</f>
        <v>17.804493814764857</v>
      </c>
      <c r="AM17" s="51">
        <f>P17</f>
        <v>24.413111231467404</v>
      </c>
      <c r="AN17" s="51">
        <f>P18</f>
        <v>20</v>
      </c>
    </row>
    <row r="18" spans="2:42" ht="15" thickBot="1" x14ac:dyDescent="0.35">
      <c r="B18" s="23" t="s">
        <v>11</v>
      </c>
      <c r="C18" s="9">
        <v>-20</v>
      </c>
      <c r="D18" s="3">
        <v>-15</v>
      </c>
      <c r="E18" s="3">
        <v>-3</v>
      </c>
      <c r="F18" s="3">
        <v>5</v>
      </c>
      <c r="G18" s="11">
        <v>-9</v>
      </c>
      <c r="H18" s="9">
        <v>0</v>
      </c>
      <c r="I18" s="3">
        <v>-4</v>
      </c>
      <c r="J18" s="3">
        <v>0</v>
      </c>
      <c r="K18" s="3">
        <v>-4</v>
      </c>
      <c r="L18" s="17">
        <v>0</v>
      </c>
      <c r="M18" s="37">
        <f t="shared" si="20"/>
        <v>-8.4</v>
      </c>
      <c r="N18" s="45">
        <f t="shared" si="21"/>
        <v>-1.6</v>
      </c>
      <c r="O18" s="50">
        <f t="shared" si="2"/>
        <v>8.5510233305727805</v>
      </c>
      <c r="P18" s="58">
        <f t="shared" si="7"/>
        <v>20</v>
      </c>
      <c r="Q18" s="59">
        <f t="shared" si="8"/>
        <v>15.524174696260024</v>
      </c>
      <c r="R18" s="59">
        <f t="shared" si="9"/>
        <v>3</v>
      </c>
      <c r="S18" s="59">
        <f t="shared" si="10"/>
        <v>6.4031242374328485</v>
      </c>
      <c r="T18" s="59">
        <f t="shared" si="11"/>
        <v>9</v>
      </c>
      <c r="U18" s="60">
        <f t="shared" si="12"/>
        <v>10.785459786738574</v>
      </c>
      <c r="AJ18">
        <v>2.5</v>
      </c>
      <c r="AK18" s="51">
        <f>Q15</f>
        <v>30.413812651491099</v>
      </c>
      <c r="AL18" s="51">
        <f>Q16</f>
        <v>24.758836806279895</v>
      </c>
      <c r="AM18" s="51">
        <f>Q17</f>
        <v>22.847319317591726</v>
      </c>
      <c r="AN18" s="51">
        <f>Q18</f>
        <v>15.524174696260024</v>
      </c>
    </row>
    <row r="19" spans="2:42" ht="15" thickBot="1" x14ac:dyDescent="0.35">
      <c r="B19" s="82" t="s">
        <v>13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4"/>
      <c r="P19" s="51"/>
      <c r="Q19" s="51"/>
      <c r="R19" s="51"/>
      <c r="S19" s="51"/>
      <c r="T19" s="51"/>
      <c r="U19" s="51"/>
      <c r="AJ19">
        <v>2.5</v>
      </c>
      <c r="AK19" s="51">
        <f>R15</f>
        <v>18.439088914585774</v>
      </c>
      <c r="AL19" s="51">
        <f>R16</f>
        <v>9.8994949366116654</v>
      </c>
      <c r="AM19" s="51">
        <f>R17</f>
        <v>36.76955262170047</v>
      </c>
      <c r="AN19" s="51">
        <f>R18</f>
        <v>3</v>
      </c>
    </row>
    <row r="20" spans="2:42" x14ac:dyDescent="0.3">
      <c r="B20" s="21" t="s">
        <v>8</v>
      </c>
      <c r="C20" s="7">
        <v>-6</v>
      </c>
      <c r="D20" s="2">
        <v>-5</v>
      </c>
      <c r="E20" s="2">
        <v>-30</v>
      </c>
      <c r="F20" s="2">
        <v>-17</v>
      </c>
      <c r="G20" s="40">
        <v>-14</v>
      </c>
      <c r="H20" s="7">
        <v>11</v>
      </c>
      <c r="I20" s="2">
        <v>12</v>
      </c>
      <c r="J20" s="2">
        <v>17</v>
      </c>
      <c r="K20" s="2">
        <v>34</v>
      </c>
      <c r="L20" s="41">
        <v>8</v>
      </c>
      <c r="M20" s="7">
        <f>SUM(C20:G20)/5</f>
        <v>-14.4</v>
      </c>
      <c r="N20" s="44">
        <f>SUM(H20:L20)/5</f>
        <v>16.399999999999999</v>
      </c>
      <c r="O20" s="48">
        <f t="shared" si="2"/>
        <v>21.824756585125982</v>
      </c>
      <c r="P20" s="58">
        <f t="shared" si="7"/>
        <v>12.529964086141668</v>
      </c>
      <c r="Q20" s="59">
        <f t="shared" si="8"/>
        <v>13</v>
      </c>
      <c r="R20" s="59">
        <f t="shared" si="9"/>
        <v>34.481879299133332</v>
      </c>
      <c r="S20" s="59">
        <f t="shared" si="10"/>
        <v>38.013155617496423</v>
      </c>
      <c r="T20" s="59">
        <f t="shared" si="11"/>
        <v>16.124515496597098</v>
      </c>
      <c r="U20" s="60">
        <f t="shared" si="12"/>
        <v>22.829902899873705</v>
      </c>
      <c r="X20" s="62">
        <v>4.3055555555555562E-2</v>
      </c>
      <c r="AJ20">
        <v>2.5</v>
      </c>
      <c r="AK20" s="51">
        <f>S15</f>
        <v>30.463092423455635</v>
      </c>
      <c r="AL20" s="51">
        <f>S16</f>
        <v>38.897300677553446</v>
      </c>
      <c r="AM20" s="51">
        <f>S17</f>
        <v>26.419689627245813</v>
      </c>
      <c r="AN20" s="51">
        <f>S18</f>
        <v>6.4031242374328485</v>
      </c>
      <c r="AP20" s="51"/>
    </row>
    <row r="21" spans="2:42" x14ac:dyDescent="0.3">
      <c r="B21" s="22" t="s">
        <v>9</v>
      </c>
      <c r="C21" s="8">
        <v>-1</v>
      </c>
      <c r="D21" s="1">
        <v>5</v>
      </c>
      <c r="E21" s="1">
        <v>-1</v>
      </c>
      <c r="F21" s="1">
        <v>-1</v>
      </c>
      <c r="G21" s="10">
        <v>0</v>
      </c>
      <c r="H21" s="8">
        <v>18</v>
      </c>
      <c r="I21" s="1">
        <v>17</v>
      </c>
      <c r="J21" s="1">
        <v>2</v>
      </c>
      <c r="K21" s="1">
        <v>0</v>
      </c>
      <c r="L21" s="16">
        <v>6</v>
      </c>
      <c r="M21" s="7">
        <f t="shared" ref="M21:M23" si="22">SUM(C21:G21)/5</f>
        <v>0.4</v>
      </c>
      <c r="N21" s="44">
        <f t="shared" ref="N21:N23" si="23">SUM(H21:L21)/5</f>
        <v>8.6</v>
      </c>
      <c r="O21" s="49">
        <f t="shared" si="2"/>
        <v>8.6092973000123525</v>
      </c>
      <c r="P21" s="58">
        <f t="shared" si="7"/>
        <v>18.027756377319946</v>
      </c>
      <c r="Q21" s="59">
        <f t="shared" si="8"/>
        <v>17.720045146669349</v>
      </c>
      <c r="R21" s="59">
        <f t="shared" si="9"/>
        <v>2.2360679774997898</v>
      </c>
      <c r="S21" s="59">
        <f t="shared" si="10"/>
        <v>1</v>
      </c>
      <c r="T21" s="59">
        <f t="shared" si="11"/>
        <v>6</v>
      </c>
      <c r="U21" s="60">
        <f t="shared" si="12"/>
        <v>8.996773900297816</v>
      </c>
      <c r="X21" s="62">
        <v>3.9583333333333331E-2</v>
      </c>
      <c r="AJ21">
        <v>2.5</v>
      </c>
      <c r="AK21" s="51">
        <f>U15</f>
        <v>25.931491087423133</v>
      </c>
      <c r="AL21" s="51">
        <f>T16</f>
        <v>8</v>
      </c>
      <c r="AM21" s="51">
        <f>T17</f>
        <v>4</v>
      </c>
      <c r="AN21" s="51">
        <f>T18</f>
        <v>9</v>
      </c>
    </row>
    <row r="22" spans="2:42" x14ac:dyDescent="0.3">
      <c r="B22" s="22" t="s">
        <v>10</v>
      </c>
      <c r="C22" s="8">
        <v>-7</v>
      </c>
      <c r="D22" s="1">
        <v>-10</v>
      </c>
      <c r="E22" s="1">
        <v>-7</v>
      </c>
      <c r="F22" s="1">
        <v>-10</v>
      </c>
      <c r="G22" s="10">
        <v>-15</v>
      </c>
      <c r="H22" s="8">
        <v>7</v>
      </c>
      <c r="I22" s="1">
        <v>15</v>
      </c>
      <c r="J22" s="1">
        <v>28</v>
      </c>
      <c r="K22" s="1">
        <v>35</v>
      </c>
      <c r="L22" s="16">
        <v>8</v>
      </c>
      <c r="M22" s="7">
        <f t="shared" si="22"/>
        <v>-9.8000000000000007</v>
      </c>
      <c r="N22" s="44">
        <f t="shared" si="23"/>
        <v>18.600000000000001</v>
      </c>
      <c r="O22" s="49">
        <f t="shared" si="2"/>
        <v>21.023796041628639</v>
      </c>
      <c r="P22" s="58">
        <f t="shared" si="7"/>
        <v>9.8994949366116654</v>
      </c>
      <c r="Q22" s="59">
        <f t="shared" si="8"/>
        <v>18.027756377319946</v>
      </c>
      <c r="R22" s="59">
        <f t="shared" si="9"/>
        <v>28.861739379323623</v>
      </c>
      <c r="S22" s="59">
        <f t="shared" si="10"/>
        <v>36.400549446402593</v>
      </c>
      <c r="T22" s="59">
        <f t="shared" si="11"/>
        <v>17</v>
      </c>
      <c r="U22" s="60">
        <f t="shared" si="12"/>
        <v>22.037908027931564</v>
      </c>
      <c r="AK22" s="51"/>
      <c r="AL22" s="51"/>
      <c r="AM22" s="51"/>
      <c r="AN22" s="51"/>
    </row>
    <row r="23" spans="2:42" ht="15" thickBot="1" x14ac:dyDescent="0.35">
      <c r="B23" s="23" t="s">
        <v>11</v>
      </c>
      <c r="C23" s="9">
        <v>-6</v>
      </c>
      <c r="D23" s="3">
        <v>5</v>
      </c>
      <c r="E23" s="3">
        <v>0</v>
      </c>
      <c r="F23" s="3">
        <v>-2</v>
      </c>
      <c r="G23" s="11"/>
      <c r="H23" s="9">
        <v>0</v>
      </c>
      <c r="I23" s="3">
        <v>1</v>
      </c>
      <c r="J23" s="3">
        <v>27</v>
      </c>
      <c r="K23" s="3">
        <v>15</v>
      </c>
      <c r="L23" s="17"/>
      <c r="M23" s="37">
        <f t="shared" si="22"/>
        <v>-0.6</v>
      </c>
      <c r="N23" s="45">
        <f t="shared" si="23"/>
        <v>8.6</v>
      </c>
      <c r="O23" s="50">
        <f t="shared" si="2"/>
        <v>8.6209048249009221</v>
      </c>
      <c r="P23" s="58">
        <f t="shared" si="7"/>
        <v>6</v>
      </c>
      <c r="Q23" s="59">
        <f t="shared" si="8"/>
        <v>5.0990195135927845</v>
      </c>
      <c r="R23" s="59">
        <f t="shared" si="9"/>
        <v>27</v>
      </c>
      <c r="S23" s="59">
        <f t="shared" si="10"/>
        <v>15.132745950421556</v>
      </c>
      <c r="T23" s="59">
        <f t="shared" si="11"/>
        <v>0</v>
      </c>
      <c r="U23" s="60">
        <f t="shared" si="12"/>
        <v>10.646353092802869</v>
      </c>
      <c r="AK23" s="51"/>
      <c r="AL23" s="51"/>
      <c r="AM23" s="51"/>
      <c r="AN23" s="51"/>
    </row>
    <row r="24" spans="2:42" ht="15" thickBot="1" x14ac:dyDescent="0.35">
      <c r="B24" s="82" t="s">
        <v>14</v>
      </c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4"/>
      <c r="P24" s="51"/>
      <c r="Q24" s="51"/>
      <c r="R24" s="51"/>
      <c r="S24" s="51"/>
      <c r="T24" s="51"/>
      <c r="U24" s="51"/>
      <c r="AJ24">
        <v>1</v>
      </c>
      <c r="AK24" s="51">
        <f>P20</f>
        <v>12.529964086141668</v>
      </c>
      <c r="AL24" s="51">
        <f>P21</f>
        <v>18.027756377319946</v>
      </c>
      <c r="AM24" s="51">
        <f>P22</f>
        <v>9.8994949366116654</v>
      </c>
      <c r="AN24" s="51">
        <f>P23</f>
        <v>6</v>
      </c>
    </row>
    <row r="25" spans="2:42" x14ac:dyDescent="0.3">
      <c r="B25" s="21" t="s">
        <v>8</v>
      </c>
      <c r="C25" s="7">
        <v>-9</v>
      </c>
      <c r="D25" s="2">
        <v>-7</v>
      </c>
      <c r="E25" s="2">
        <v>-10</v>
      </c>
      <c r="F25" s="2">
        <v>0</v>
      </c>
      <c r="G25" s="40">
        <v>-8</v>
      </c>
      <c r="H25" s="7">
        <v>18</v>
      </c>
      <c r="I25" s="2">
        <v>0</v>
      </c>
      <c r="J25" s="2">
        <v>1</v>
      </c>
      <c r="K25" s="2">
        <v>15</v>
      </c>
      <c r="L25" s="41">
        <v>26</v>
      </c>
      <c r="M25" s="7">
        <f>SUM(C25:G25)/5</f>
        <v>-6.8</v>
      </c>
      <c r="N25" s="44">
        <f>SUM(H25:L25)/5</f>
        <v>12</v>
      </c>
      <c r="O25" s="55">
        <f t="shared" si="2"/>
        <v>13.792751719653335</v>
      </c>
      <c r="P25" s="58">
        <f t="shared" si="7"/>
        <v>20.124611797498108</v>
      </c>
      <c r="Q25" s="59">
        <f t="shared" si="8"/>
        <v>7</v>
      </c>
      <c r="R25" s="59">
        <f t="shared" si="9"/>
        <v>10.04987562112089</v>
      </c>
      <c r="S25" s="59">
        <f t="shared" si="10"/>
        <v>15</v>
      </c>
      <c r="T25" s="59">
        <f t="shared" si="11"/>
        <v>27.202941017470888</v>
      </c>
      <c r="U25" s="60">
        <f t="shared" si="12"/>
        <v>15.875485687217978</v>
      </c>
      <c r="W25" s="62">
        <v>6.8749999999999992E-2</v>
      </c>
      <c r="AJ25">
        <v>1</v>
      </c>
      <c r="AK25" s="51">
        <f>Q20</f>
        <v>13</v>
      </c>
      <c r="AL25" s="51">
        <f>Q21</f>
        <v>17.720045146669349</v>
      </c>
      <c r="AM25" s="51">
        <f>Q22</f>
        <v>18.027756377319946</v>
      </c>
      <c r="AN25" s="51">
        <f>Q23</f>
        <v>5.0990195135927845</v>
      </c>
    </row>
    <row r="26" spans="2:42" x14ac:dyDescent="0.3">
      <c r="B26" s="22" t="s">
        <v>9</v>
      </c>
      <c r="C26" s="8">
        <v>-8</v>
      </c>
      <c r="D26" s="1">
        <v>-4</v>
      </c>
      <c r="E26" s="1">
        <v>-8</v>
      </c>
      <c r="F26" s="1">
        <v>-9</v>
      </c>
      <c r="G26" s="10">
        <v>0</v>
      </c>
      <c r="H26" s="8">
        <v>12</v>
      </c>
      <c r="I26" s="1">
        <v>0</v>
      </c>
      <c r="J26" s="1">
        <v>0</v>
      </c>
      <c r="K26" s="1">
        <v>-10</v>
      </c>
      <c r="L26" s="16">
        <v>11</v>
      </c>
      <c r="M26" s="7">
        <f t="shared" ref="M26:M28" si="24">SUM(C26:G26)/5</f>
        <v>-5.8</v>
      </c>
      <c r="N26" s="44">
        <f t="shared" ref="N26:N28" si="25">SUM(H26:L26)/5</f>
        <v>2.6</v>
      </c>
      <c r="O26" s="56">
        <f t="shared" si="2"/>
        <v>6.3560994328282812</v>
      </c>
      <c r="P26" s="58">
        <f t="shared" si="7"/>
        <v>14.422205101855956</v>
      </c>
      <c r="Q26" s="59">
        <f t="shared" si="8"/>
        <v>4</v>
      </c>
      <c r="R26" s="59">
        <f t="shared" si="9"/>
        <v>8</v>
      </c>
      <c r="S26" s="59">
        <f t="shared" si="10"/>
        <v>13.45362404707371</v>
      </c>
      <c r="T26" s="59">
        <f t="shared" si="11"/>
        <v>11</v>
      </c>
      <c r="U26" s="60">
        <f t="shared" si="12"/>
        <v>10.175165829785934</v>
      </c>
      <c r="X26" s="62">
        <v>7.013888888888889E-2</v>
      </c>
      <c r="AJ26">
        <v>1</v>
      </c>
      <c r="AK26" s="51">
        <f>R20</f>
        <v>34.481879299133332</v>
      </c>
      <c r="AL26" s="51">
        <f>R21</f>
        <v>2.2360679774997898</v>
      </c>
      <c r="AM26" s="51">
        <f>R22</f>
        <v>28.861739379323623</v>
      </c>
      <c r="AN26" s="51">
        <f>R23</f>
        <v>27</v>
      </c>
      <c r="AP26" s="51"/>
    </row>
    <row r="27" spans="2:42" x14ac:dyDescent="0.3">
      <c r="B27" s="22" t="s">
        <v>10</v>
      </c>
      <c r="C27" s="8"/>
      <c r="D27" s="1"/>
      <c r="E27" s="1"/>
      <c r="F27" s="1"/>
      <c r="G27" s="10"/>
      <c r="H27" s="8"/>
      <c r="I27" s="1"/>
      <c r="J27" s="1"/>
      <c r="K27" s="1"/>
      <c r="L27" s="16"/>
      <c r="M27" s="7">
        <f t="shared" si="24"/>
        <v>0</v>
      </c>
      <c r="N27" s="44">
        <f t="shared" si="25"/>
        <v>0</v>
      </c>
      <c r="O27" s="56">
        <f t="shared" si="2"/>
        <v>0</v>
      </c>
      <c r="P27" s="58">
        <f t="shared" si="7"/>
        <v>0</v>
      </c>
      <c r="Q27" s="59">
        <f t="shared" si="8"/>
        <v>0</v>
      </c>
      <c r="R27" s="59">
        <f t="shared" si="9"/>
        <v>0</v>
      </c>
      <c r="S27" s="59">
        <f t="shared" si="10"/>
        <v>0</v>
      </c>
      <c r="T27" s="59">
        <f t="shared" si="11"/>
        <v>0</v>
      </c>
      <c r="U27" s="60">
        <f t="shared" si="12"/>
        <v>0</v>
      </c>
      <c r="AJ27">
        <v>1</v>
      </c>
      <c r="AK27" s="51">
        <f>S20</f>
        <v>38.013155617496423</v>
      </c>
      <c r="AL27" s="51">
        <f>S21</f>
        <v>1</v>
      </c>
      <c r="AM27" s="51">
        <f>S22</f>
        <v>36.400549446402593</v>
      </c>
      <c r="AN27" s="51">
        <f>S23</f>
        <v>15.132745950421556</v>
      </c>
    </row>
    <row r="28" spans="2:42" ht="15" thickBot="1" x14ac:dyDescent="0.35">
      <c r="B28" s="23" t="s">
        <v>11</v>
      </c>
      <c r="C28" s="9"/>
      <c r="D28" s="3"/>
      <c r="E28" s="3"/>
      <c r="F28" s="3"/>
      <c r="G28" s="11"/>
      <c r="H28" s="9"/>
      <c r="I28" s="3"/>
      <c r="J28" s="3"/>
      <c r="K28" s="3"/>
      <c r="L28" s="17"/>
      <c r="M28" s="37">
        <f t="shared" si="24"/>
        <v>0</v>
      </c>
      <c r="N28" s="45">
        <f t="shared" si="25"/>
        <v>0</v>
      </c>
      <c r="O28" s="57">
        <f t="shared" si="2"/>
        <v>0</v>
      </c>
      <c r="P28" s="58">
        <f t="shared" si="7"/>
        <v>0</v>
      </c>
      <c r="Q28" s="59">
        <f t="shared" si="8"/>
        <v>0</v>
      </c>
      <c r="R28" s="59">
        <f t="shared" si="9"/>
        <v>0</v>
      </c>
      <c r="S28" s="59">
        <f t="shared" si="10"/>
        <v>0</v>
      </c>
      <c r="T28" s="59">
        <f t="shared" si="11"/>
        <v>0</v>
      </c>
      <c r="U28" s="60">
        <f t="shared" si="12"/>
        <v>0</v>
      </c>
      <c r="AJ28">
        <v>1</v>
      </c>
      <c r="AK28" s="51">
        <f>T20</f>
        <v>16.124515496597098</v>
      </c>
      <c r="AL28" s="51">
        <f>T21</f>
        <v>6</v>
      </c>
      <c r="AM28" s="51">
        <f>T22</f>
        <v>17</v>
      </c>
      <c r="AN28" s="51">
        <f>T23</f>
        <v>0</v>
      </c>
    </row>
    <row r="29" spans="2:42" ht="15" thickBot="1" x14ac:dyDescent="0.35">
      <c r="B29" s="82" t="s">
        <v>17</v>
      </c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4"/>
      <c r="P29" s="51"/>
      <c r="Q29" s="51"/>
      <c r="R29" s="51"/>
      <c r="S29" s="51"/>
      <c r="T29" s="51"/>
      <c r="U29" s="51"/>
      <c r="AK29" s="51"/>
      <c r="AL29" s="51"/>
      <c r="AM29" s="51"/>
      <c r="AN29" s="51"/>
    </row>
    <row r="30" spans="2:42" x14ac:dyDescent="0.3">
      <c r="B30" s="21" t="s">
        <v>8</v>
      </c>
      <c r="C30" s="7">
        <v>-8</v>
      </c>
      <c r="D30" s="2">
        <v>-12</v>
      </c>
      <c r="E30" s="2">
        <v>-6</v>
      </c>
      <c r="F30" s="2">
        <v>-11</v>
      </c>
      <c r="G30" s="40">
        <v>7</v>
      </c>
      <c r="H30" s="7">
        <v>14</v>
      </c>
      <c r="I30" s="2">
        <v>19</v>
      </c>
      <c r="J30" s="2">
        <v>15</v>
      </c>
      <c r="K30" s="2">
        <v>11</v>
      </c>
      <c r="L30" s="41">
        <v>-9</v>
      </c>
      <c r="M30" s="7">
        <f>SUM(C30:G30)/5</f>
        <v>-6</v>
      </c>
      <c r="N30" s="44">
        <f>SUM(H30:L30)/5</f>
        <v>10</v>
      </c>
      <c r="O30" s="55">
        <f t="shared" si="2"/>
        <v>11.661903789690601</v>
      </c>
      <c r="P30" s="58">
        <f t="shared" si="7"/>
        <v>16.124515496597098</v>
      </c>
      <c r="Q30" s="59">
        <f>SQRT((D30)^2+(I30)^2)</f>
        <v>22.472205054244231</v>
      </c>
      <c r="R30" s="59">
        <f t="shared" si="9"/>
        <v>16.15549442140351</v>
      </c>
      <c r="S30" s="59">
        <f t="shared" si="10"/>
        <v>15.556349186104045</v>
      </c>
      <c r="T30" s="59">
        <f t="shared" si="11"/>
        <v>11.401754250991379</v>
      </c>
      <c r="U30" s="60">
        <f t="shared" si="12"/>
        <v>16.342063681868051</v>
      </c>
      <c r="W30" s="62">
        <v>0.11875000000000001</v>
      </c>
      <c r="AK30" s="51"/>
      <c r="AL30" s="51"/>
      <c r="AM30" s="51"/>
      <c r="AN30" s="51"/>
    </row>
    <row r="31" spans="2:42" x14ac:dyDescent="0.3">
      <c r="B31" s="22" t="s">
        <v>9</v>
      </c>
      <c r="C31" s="8">
        <v>8</v>
      </c>
      <c r="D31" s="1">
        <v>46</v>
      </c>
      <c r="E31" s="1">
        <v>9</v>
      </c>
      <c r="F31" s="1">
        <v>15</v>
      </c>
      <c r="G31" s="10">
        <v>7</v>
      </c>
      <c r="H31" s="8">
        <v>-9</v>
      </c>
      <c r="I31" s="1">
        <v>-6</v>
      </c>
      <c r="J31" s="1">
        <v>-5</v>
      </c>
      <c r="K31" s="1">
        <v>-3</v>
      </c>
      <c r="L31" s="16">
        <v>-6</v>
      </c>
      <c r="M31" s="7">
        <f t="shared" ref="M31:M33" si="26">SUM(C31:G31)/5</f>
        <v>17</v>
      </c>
      <c r="N31" s="44">
        <f t="shared" ref="N31:N33" si="27">SUM(H31:L31)/5</f>
        <v>-5.8</v>
      </c>
      <c r="O31" s="56">
        <f t="shared" si="2"/>
        <v>17.962182495454165</v>
      </c>
      <c r="P31" s="58">
        <f t="shared" si="7"/>
        <v>12.041594578792296</v>
      </c>
      <c r="Q31" s="59">
        <f t="shared" si="8"/>
        <v>46.389654018972806</v>
      </c>
      <c r="R31" s="59">
        <f t="shared" si="9"/>
        <v>10.295630140987001</v>
      </c>
      <c r="S31" s="59">
        <f t="shared" si="10"/>
        <v>15.297058540778355</v>
      </c>
      <c r="T31" s="59">
        <f t="shared" si="11"/>
        <v>9.2195444572928871</v>
      </c>
      <c r="U31" s="60">
        <f t="shared" si="12"/>
        <v>18.64869634736467</v>
      </c>
      <c r="AJ31">
        <v>0.5</v>
      </c>
      <c r="AK31" s="51">
        <f>P25</f>
        <v>20.124611797498108</v>
      </c>
      <c r="AL31" s="51">
        <f>P26</f>
        <v>14.422205101855956</v>
      </c>
      <c r="AM31" s="51">
        <f>P27</f>
        <v>0</v>
      </c>
      <c r="AN31" s="51">
        <f>P28</f>
        <v>0</v>
      </c>
    </row>
    <row r="32" spans="2:42" x14ac:dyDescent="0.3">
      <c r="B32" s="22" t="s">
        <v>10</v>
      </c>
      <c r="C32" s="8">
        <v>-29</v>
      </c>
      <c r="D32" s="1">
        <v>-26</v>
      </c>
      <c r="E32" s="1">
        <v>-25</v>
      </c>
      <c r="F32" s="1">
        <v>5</v>
      </c>
      <c r="G32" s="10">
        <v>-32</v>
      </c>
      <c r="H32" s="8">
        <v>26</v>
      </c>
      <c r="I32" s="1">
        <v>27</v>
      </c>
      <c r="J32" s="1">
        <v>0</v>
      </c>
      <c r="K32" s="1">
        <v>24</v>
      </c>
      <c r="L32" s="16">
        <v>22</v>
      </c>
      <c r="M32" s="7">
        <f t="shared" si="26"/>
        <v>-21.4</v>
      </c>
      <c r="N32" s="44">
        <f t="shared" si="27"/>
        <v>19.8</v>
      </c>
      <c r="O32" s="56">
        <f t="shared" si="2"/>
        <v>29.154759474226502</v>
      </c>
      <c r="P32" s="58">
        <f t="shared" si="7"/>
        <v>38.948684188300895</v>
      </c>
      <c r="Q32" s="59">
        <f t="shared" si="8"/>
        <v>37.483329627982627</v>
      </c>
      <c r="R32" s="59">
        <f t="shared" si="9"/>
        <v>25</v>
      </c>
      <c r="S32" s="59">
        <f t="shared" si="10"/>
        <v>24.515301344262525</v>
      </c>
      <c r="T32" s="59">
        <f t="shared" si="11"/>
        <v>38.832975677895199</v>
      </c>
      <c r="U32" s="60">
        <f t="shared" si="12"/>
        <v>32.956058167688255</v>
      </c>
      <c r="AJ32">
        <v>0.5</v>
      </c>
      <c r="AK32" s="51">
        <f>Q25</f>
        <v>7</v>
      </c>
      <c r="AL32" s="51">
        <f>Q26</f>
        <v>4</v>
      </c>
      <c r="AM32" s="51">
        <f>Q27</f>
        <v>0</v>
      </c>
      <c r="AN32" s="51">
        <f>Q28</f>
        <v>0</v>
      </c>
    </row>
    <row r="33" spans="2:42" ht="15" thickBot="1" x14ac:dyDescent="0.35">
      <c r="B33" s="23" t="s">
        <v>11</v>
      </c>
      <c r="C33" s="9">
        <v>-13</v>
      </c>
      <c r="D33" s="3"/>
      <c r="E33" s="3"/>
      <c r="F33" s="3"/>
      <c r="G33" s="11"/>
      <c r="H33" s="9">
        <v>31</v>
      </c>
      <c r="I33" s="3"/>
      <c r="J33" s="3"/>
      <c r="K33" s="3"/>
      <c r="L33" s="17"/>
      <c r="M33" s="37">
        <f t="shared" si="26"/>
        <v>-2.6</v>
      </c>
      <c r="N33" s="45">
        <f t="shared" si="27"/>
        <v>6.2</v>
      </c>
      <c r="O33" s="57">
        <f t="shared" si="2"/>
        <v>6.7230945255886443</v>
      </c>
      <c r="P33" s="58">
        <f t="shared" si="7"/>
        <v>33.61547262794322</v>
      </c>
      <c r="Q33" s="59">
        <f t="shared" si="8"/>
        <v>0</v>
      </c>
      <c r="R33" s="59">
        <f t="shared" si="9"/>
        <v>0</v>
      </c>
      <c r="S33" s="59">
        <f t="shared" si="10"/>
        <v>0</v>
      </c>
      <c r="T33" s="59">
        <f t="shared" si="11"/>
        <v>0</v>
      </c>
      <c r="U33" s="60">
        <f t="shared" si="12"/>
        <v>6.7230945255886443</v>
      </c>
      <c r="AJ33">
        <v>0.5</v>
      </c>
      <c r="AK33" s="51">
        <f>R25</f>
        <v>10.04987562112089</v>
      </c>
      <c r="AL33" s="51">
        <f>R26</f>
        <v>8</v>
      </c>
      <c r="AM33" s="51">
        <f>R27</f>
        <v>0</v>
      </c>
      <c r="AN33" s="51">
        <f>R28</f>
        <v>0</v>
      </c>
      <c r="AP33" s="51"/>
    </row>
    <row r="34" spans="2:42" ht="15" thickBot="1" x14ac:dyDescent="0.35">
      <c r="B34" s="79" t="s">
        <v>15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1"/>
      <c r="AJ34">
        <v>0.5</v>
      </c>
      <c r="AK34" s="51">
        <f>S25</f>
        <v>15</v>
      </c>
      <c r="AL34" s="51">
        <f>S26</f>
        <v>13.45362404707371</v>
      </c>
      <c r="AM34" s="51">
        <f>S27</f>
        <v>0</v>
      </c>
      <c r="AN34" s="51">
        <f>S28</f>
        <v>0</v>
      </c>
    </row>
    <row r="35" spans="2:42" x14ac:dyDescent="0.3">
      <c r="B35" s="18" t="s">
        <v>8</v>
      </c>
      <c r="C35" s="12"/>
      <c r="D35" s="4"/>
      <c r="E35" s="4"/>
      <c r="F35" s="4"/>
      <c r="G35" s="38"/>
      <c r="H35" s="12"/>
      <c r="I35" s="4"/>
      <c r="J35" s="4"/>
      <c r="K35" s="4"/>
      <c r="L35" s="39"/>
      <c r="M35" s="12"/>
      <c r="N35" s="42"/>
      <c r="O35" s="48"/>
      <c r="AJ35">
        <v>0.5</v>
      </c>
      <c r="AK35" s="51">
        <f>T25</f>
        <v>27.202941017470888</v>
      </c>
      <c r="AL35" s="51">
        <f>T26</f>
        <v>11</v>
      </c>
      <c r="AM35" s="51">
        <f>T27</f>
        <v>0</v>
      </c>
      <c r="AN35" s="51">
        <f>T28</f>
        <v>0</v>
      </c>
    </row>
    <row r="36" spans="2:42" x14ac:dyDescent="0.3">
      <c r="B36" s="19" t="s">
        <v>9</v>
      </c>
      <c r="C36" s="13"/>
      <c r="D36" s="5"/>
      <c r="E36" s="5"/>
      <c r="F36" s="5"/>
      <c r="G36" s="24"/>
      <c r="H36" s="13"/>
      <c r="I36" s="5"/>
      <c r="J36" s="5"/>
      <c r="K36" s="5"/>
      <c r="L36" s="15"/>
      <c r="M36" s="13"/>
      <c r="N36" s="46"/>
      <c r="O36" s="49"/>
      <c r="AK36" s="51"/>
      <c r="AL36" s="51"/>
      <c r="AM36" s="51"/>
      <c r="AN36" s="51"/>
    </row>
    <row r="37" spans="2:42" x14ac:dyDescent="0.3">
      <c r="B37" s="19" t="s">
        <v>10</v>
      </c>
      <c r="C37" s="13"/>
      <c r="D37" s="5"/>
      <c r="E37" s="5"/>
      <c r="F37" s="5"/>
      <c r="G37" s="24"/>
      <c r="H37" s="13"/>
      <c r="I37" s="5"/>
      <c r="J37" s="5"/>
      <c r="K37" s="5"/>
      <c r="L37" s="15"/>
      <c r="M37" s="13"/>
      <c r="N37" s="46"/>
      <c r="O37" s="49"/>
      <c r="AK37" s="51"/>
      <c r="AL37" s="51"/>
      <c r="AM37" s="51"/>
      <c r="AN37" s="51"/>
    </row>
    <row r="38" spans="2:42" ht="15" thickBot="1" x14ac:dyDescent="0.35">
      <c r="B38" s="30" t="s">
        <v>11</v>
      </c>
      <c r="C38" s="26"/>
      <c r="D38" s="27"/>
      <c r="E38" s="27"/>
      <c r="F38" s="27"/>
      <c r="G38" s="28"/>
      <c r="H38" s="26"/>
      <c r="I38" s="27"/>
      <c r="J38" s="27"/>
      <c r="K38" s="27"/>
      <c r="L38" s="29"/>
      <c r="M38" s="26"/>
      <c r="N38" s="47"/>
      <c r="O38" s="50"/>
      <c r="AJ38">
        <v>0.25</v>
      </c>
      <c r="AK38" s="51">
        <f>P30</f>
        <v>16.124515496597098</v>
      </c>
      <c r="AL38" s="51">
        <f>P31</f>
        <v>12.041594578792296</v>
      </c>
      <c r="AM38" s="51">
        <f>P32</f>
        <v>38.948684188300895</v>
      </c>
      <c r="AN38" s="51">
        <f>P33</f>
        <v>33.61547262794322</v>
      </c>
    </row>
    <row r="39" spans="2:42" x14ac:dyDescent="0.3">
      <c r="AJ39">
        <v>0.25</v>
      </c>
      <c r="AK39" s="51">
        <f>Q30</f>
        <v>22.472205054244231</v>
      </c>
      <c r="AL39" s="51">
        <f>Q31</f>
        <v>46.389654018972806</v>
      </c>
      <c r="AM39" s="51">
        <f>Q32</f>
        <v>37.483329627982627</v>
      </c>
      <c r="AN39" s="51">
        <f>Q33</f>
        <v>0</v>
      </c>
    </row>
    <row r="40" spans="2:42" x14ac:dyDescent="0.3">
      <c r="AJ40">
        <v>0.25</v>
      </c>
      <c r="AK40" s="51">
        <f>R30</f>
        <v>16.15549442140351</v>
      </c>
      <c r="AL40" s="51">
        <f>R31</f>
        <v>10.295630140987001</v>
      </c>
      <c r="AM40" s="51">
        <f>R32</f>
        <v>25</v>
      </c>
      <c r="AN40" s="51">
        <f>R33</f>
        <v>0</v>
      </c>
    </row>
    <row r="41" spans="2:42" x14ac:dyDescent="0.3">
      <c r="AJ41">
        <v>0.25</v>
      </c>
      <c r="AK41" s="51">
        <f>S30</f>
        <v>15.556349186104045</v>
      </c>
      <c r="AL41" s="51">
        <f>S31</f>
        <v>15.297058540778355</v>
      </c>
      <c r="AM41" s="51">
        <f>S32</f>
        <v>24.515301344262525</v>
      </c>
      <c r="AN41" s="51">
        <f>S33</f>
        <v>0</v>
      </c>
      <c r="AP41" s="51"/>
    </row>
    <row r="42" spans="2:42" x14ac:dyDescent="0.3">
      <c r="AJ42">
        <v>0.25</v>
      </c>
      <c r="AK42" s="51">
        <f>T30</f>
        <v>11.401754250991379</v>
      </c>
      <c r="AL42" s="51">
        <f>T31</f>
        <v>9.2195444572928871</v>
      </c>
      <c r="AM42" s="51">
        <f>T32</f>
        <v>38.832975677895199</v>
      </c>
      <c r="AN42" s="51">
        <f>U33</f>
        <v>6.7230945255886443</v>
      </c>
    </row>
    <row r="43" spans="2:42" x14ac:dyDescent="0.3">
      <c r="AE43" s="51"/>
      <c r="AF43" s="51"/>
      <c r="AG43" s="51"/>
      <c r="AH43" s="51"/>
    </row>
  </sheetData>
  <mergeCells count="21">
    <mergeCell ref="O2:O3"/>
    <mergeCell ref="B34:O34"/>
    <mergeCell ref="B29:O29"/>
    <mergeCell ref="B24:O24"/>
    <mergeCell ref="B19:O19"/>
    <mergeCell ref="B14:O14"/>
    <mergeCell ref="B9:O9"/>
    <mergeCell ref="B4:O4"/>
    <mergeCell ref="N2:N3"/>
    <mergeCell ref="B2:B3"/>
    <mergeCell ref="C2:G2"/>
    <mergeCell ref="H2:L2"/>
    <mergeCell ref="M2:M3"/>
    <mergeCell ref="V2:V9"/>
    <mergeCell ref="U2:U9"/>
    <mergeCell ref="P2:T2"/>
    <mergeCell ref="P3:P9"/>
    <mergeCell ref="Q3:Q9"/>
    <mergeCell ref="R3:R9"/>
    <mergeCell ref="S3:S9"/>
    <mergeCell ref="T3:T9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mafadami</dc:creator>
  <cp:lastModifiedBy>Maryam Fadami</cp:lastModifiedBy>
  <cp:revision>1</cp:revision>
  <dcterms:created xsi:type="dcterms:W3CDTF">2019-06-20T08:15:57Z</dcterms:created>
  <dcterms:modified xsi:type="dcterms:W3CDTF">2019-07-30T10:53:18Z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