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H-41356 inner race narrow 16mm sheave\"/>
    </mc:Choice>
  </mc:AlternateContent>
  <xr:revisionPtr revIDLastSave="0" documentId="13_ncr:1_{56F62276-AF95-44D8-89E9-6959B5318BCF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FAI!$A$4:$M$35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3" l="1"/>
  <c r="L12" i="3"/>
  <c r="K12" i="3"/>
  <c r="J12" i="3"/>
  <c r="I12" i="3"/>
  <c r="F1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</calcChain>
</file>

<file path=xl/sharedStrings.xml><?xml version="1.0" encoding="utf-8"?>
<sst xmlns="http://schemas.openxmlformats.org/spreadsheetml/2006/main" count="46" uniqueCount="35">
  <si>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</si>
  <si>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</si>
  <si>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</si>
  <si>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</si>
  <si>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</si>
  <si>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</si>
  <si>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</si>
  <si>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</si>
  <si>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</si>
  <si>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</si>
  <si>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</si>
  <si>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</si>
  <si>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</si>
  <si>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</si>
  <si>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</si>
  <si>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</si>
  <si>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</si>
  <si>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</si>
  <si>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</si>
  <si>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</si>
  <si>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</si>
  <si>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</si>
  <si>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</si>
  <si>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</si>
  <si>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</si>
  <si>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</si>
  <si>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 xml:space="preserve"> </t>
  </si>
  <si>
    <t>H-41256</t>
  </si>
  <si>
    <t>Inner Race Narrow 16 Sheave</t>
  </si>
  <si>
    <t>5852</t>
  </si>
  <si>
    <t>Radius</t>
  </si>
  <si>
    <t>Surface smoothness</t>
  </si>
  <si>
    <t>Micrometer</t>
  </si>
  <si>
    <t>Caliper</t>
  </si>
  <si>
    <t>VMM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</si>
</sst>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258657</xdr:colOff>
      <xdr:row>42</xdr:row>
      <xdr:rowOff>124959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570FF0-154F-D172-3A36-E11B663BE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21857" cy="8125959"/>
        </a:xfrm>
        <a:prstGeom prst="rect">
          <a:avLst/>
        </a:prstGeom>
      </xdr:spPr>
    </xdr:pic>
    <xdr:clientData/>
  </xdr:twoCellAnchor>
  <xdr:oneCellAnchor>
    <xdr:from>
      <xdr:col>10</xdr:col>
      <xdr:colOff>323850</xdr:colOff>
      <xdr:row>4</xdr:row>
      <xdr:rowOff>95250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6419850" y="8572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11</xdr:col>
      <xdr:colOff>171450</xdr:colOff>
      <xdr:row>4</xdr:row>
      <xdr:rowOff>85725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6877050" y="8477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7</xdr:col>
      <xdr:colOff>409575</xdr:colOff>
      <xdr:row>13</xdr:row>
      <xdr:rowOff>19050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AF31EE-93F9-4E17-BEC2-A416C1A58C2E}"/>
            </a:ext>
          </a:extLst>
        </xdr:cNvPr>
        <xdr:cNvSpPr txBox="1"/>
      </xdr:nvSpPr>
      <xdr:spPr>
        <a:xfrm>
          <a:off x="4676775" y="24955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</a:t>
          </a:r>
        </a:p>
      </xdr:txBody>
    </xdr:sp>
    <xdr:clientData/>
  </xdr:oneCellAnchor>
  <xdr:oneCellAnchor>
    <xdr:from>
      <xdr:col>6</xdr:col>
      <xdr:colOff>47625</xdr:colOff>
      <xdr:row>10</xdr:row>
      <xdr:rowOff>19050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3705225" y="19240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11</xdr:col>
      <xdr:colOff>590550</xdr:colOff>
      <xdr:row>7</xdr:row>
      <xdr:rowOff>47625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7296150" y="13811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11</xdr:col>
      <xdr:colOff>600075</xdr:colOff>
      <xdr:row>17</xdr:row>
      <xdr:rowOff>152400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7305675" y="33909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8</xdr:col>
      <xdr:colOff>85725</xdr:colOff>
      <xdr:row>7</xdr:row>
      <xdr:rowOff>9525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4962525" y="13430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</a:t>
          </a:r>
        </a:p>
      </xdr:txBody>
    </xdr:sp>
    <xdr:clientData/>
  </xdr:oneCellAnchor>
  <xdr:oneCellAnchor>
    <xdr:from>
      <xdr:col>6</xdr:col>
      <xdr:colOff>28575</xdr:colOff>
      <xdr:row>13</xdr:row>
      <xdr:rowOff>180975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3686175" y="26574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twoCellAnchor>
    <xdr:from>
      <xdr:col>10</xdr:col>
      <xdr:colOff>323850</xdr:colOff>
      <xdr:row>5</xdr:row>
      <xdr:rowOff>159785</xdr:rowOff>
    </xdr:from>
    <xdr:to>
      <xdr:col>11</xdr:col>
      <xdr:colOff>299530</xdr:colOff>
      <xdr:row>7</xdr:row>
      <xdr:rowOff>142875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697BBE77-5817-B49F-928C-85CD54258817}"/>
            </a:ext>
          </a:extLst>
        </xdr:cNvPr>
        <xdr:cNvCxnSpPr>
          <a:stCxn id="5" idx="2"/>
        </xdr:cNvCxnSpPr>
      </xdr:nvCxnSpPr>
      <xdr:spPr>
        <a:xfrm flipH="1">
          <a:off x="6419850" y="1112285"/>
          <a:ext cx="585280" cy="3640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11</xdr:col>
      <xdr:colOff>123825</xdr:colOff>
      <xdr:row>23</xdr:row>
      <xdr:rowOff>19050</xdr:rowOff>
    </xdr:from>
    <xdr:ext cx="256160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4376C4B-E5D3-4950-9B7E-8F5D587EB503}"/>
            </a:ext>
          </a:extLst>
        </xdr:cNvPr>
        <xdr:cNvSpPr txBox="1"/>
      </xdr:nvSpPr>
      <xdr:spPr>
        <a:xfrm>
          <a:off x="6829425" y="44005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9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3"/>
  <sheetViews>
    <sheetView tabSelected="1" zoomScale="115" zoomScaleNormal="115" workbookViewId="0">
      <pane ySplit="4" topLeftCell="A5" activePane="bottomLeft" state="frozen"/>
      <selection pane="bottomLeft" activeCell="C19" sqref="C19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15</v>
      </c>
      <c r="D1" s="24" t="s">
        <v>29</v>
      </c>
      <c r="E1" s="25" t="s">
        <v>1</v>
      </c>
      <c r="F1" s="34">
        <f ca="1">TODAY()</f>
        <v>46119</v>
      </c>
      <c r="G1" s="36" t="s">
        <v>20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28</v>
      </c>
      <c r="C2" s="9" t="s">
        <v>16</v>
      </c>
      <c r="D2" s="13">
        <v>5</v>
      </c>
      <c r="E2" s="19" t="s">
        <v>3</v>
      </c>
      <c r="F2" s="11" t="s">
        <v>24</v>
      </c>
      <c r="G2" s="37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27</v>
      </c>
      <c r="C3" s="20" t="s">
        <v>21</v>
      </c>
      <c r="D3" s="14" t="s">
        <v>25</v>
      </c>
      <c r="E3" s="10" t="s">
        <v>5</v>
      </c>
      <c r="F3" s="12">
        <v>3</v>
      </c>
      <c r="G3" s="38"/>
      <c r="H3" s="18"/>
      <c r="I3" s="16"/>
      <c r="J3" s="16"/>
      <c r="K3" s="16"/>
      <c r="L3" s="22"/>
      <c r="M3" s="16"/>
    </row>
    <row r="4" spans="1:14" ht="45" x14ac:dyDescent="0.25">
      <c r="A4" s="27" t="s">
        <v>26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5" t="s">
        <v>17</v>
      </c>
      <c r="J4" s="35" t="s">
        <v>18</v>
      </c>
      <c r="K4" s="35" t="s">
        <v>19</v>
      </c>
      <c r="L4" s="35" t="s">
        <v>22</v>
      </c>
      <c r="M4" s="35" t="s">
        <v>23</v>
      </c>
      <c r="N4" s="1" t="s">
        <v>26</v>
      </c>
    </row>
    <row r="5" spans="1:14" x14ac:dyDescent="0.25">
      <c r="A5" s="4">
        <v>1</v>
      </c>
      <c r="B5" s="5" t="s">
        <v>12</v>
      </c>
      <c r="C5" s="6">
        <v>0.312</v>
      </c>
      <c r="D5" s="3">
        <v>3.0000000000000001E-3</v>
      </c>
      <c r="E5" s="3">
        <v>3.0000000000000001E-3</v>
      </c>
      <c r="F5" s="3">
        <f>C5+D5</f>
        <v>0.315</v>
      </c>
      <c r="G5" s="3">
        <f>C5-E5</f>
        <v>0.309</v>
      </c>
      <c r="H5" s="3" t="s">
        <v>32</v>
      </c>
      <c r="I5" s="2">
        <v>0.31190000000000001</v>
      </c>
      <c r="J5" s="2">
        <v>0.31180000000000002</v>
      </c>
      <c r="K5" s="2">
        <v>0.31314999999999998</v>
      </c>
      <c r="L5" s="2">
        <v>0.31219999999999998</v>
      </c>
      <c r="M5" s="2">
        <v>0.31204999999999999</v>
      </c>
    </row>
    <row r="6" spans="1:14" x14ac:dyDescent="0.25">
      <c r="A6" s="4">
        <v>2</v>
      </c>
      <c r="B6" s="5" t="s">
        <v>12</v>
      </c>
      <c r="C6" s="6">
        <v>0.191</v>
      </c>
      <c r="D6" s="3">
        <v>2E-3</v>
      </c>
      <c r="E6" s="3">
        <v>2E-3</v>
      </c>
      <c r="F6" s="3">
        <f>C6+D6</f>
        <v>0.193</v>
      </c>
      <c r="G6" s="3">
        <f>C6-E6</f>
        <v>0.189</v>
      </c>
      <c r="H6" s="3" t="s">
        <v>33</v>
      </c>
      <c r="I6" s="2">
        <v>0.1895</v>
      </c>
      <c r="J6" s="2">
        <v>0.1895</v>
      </c>
      <c r="K6" s="2">
        <v>0.1895</v>
      </c>
      <c r="L6" s="2">
        <v>0.189</v>
      </c>
      <c r="M6" s="2">
        <v>0.189</v>
      </c>
    </row>
    <row r="7" spans="1:14" x14ac:dyDescent="0.25">
      <c r="A7" s="4">
        <v>3</v>
      </c>
      <c r="B7" s="5" t="s">
        <v>13</v>
      </c>
      <c r="C7" s="6">
        <v>0.25800000000000001</v>
      </c>
      <c r="D7" s="3">
        <v>2E-3</v>
      </c>
      <c r="E7" s="3">
        <v>2E-3</v>
      </c>
      <c r="F7" s="3">
        <f t="shared" ref="F7:F11" si="0">C7+D7</f>
        <v>0.26</v>
      </c>
      <c r="G7" s="3">
        <f t="shared" ref="G7:G11" si="1">C7-E7</f>
        <v>0.25600000000000001</v>
      </c>
      <c r="H7" s="3" t="s">
        <v>32</v>
      </c>
      <c r="I7" s="2">
        <v>0.25729999999999997</v>
      </c>
      <c r="J7" s="2">
        <v>0.25785000000000002</v>
      </c>
      <c r="K7" s="2">
        <v>0.25874999999999998</v>
      </c>
      <c r="L7" s="2">
        <v>0.25850000000000001</v>
      </c>
      <c r="M7" s="2">
        <v>0.2581</v>
      </c>
    </row>
    <row r="8" spans="1:14" x14ac:dyDescent="0.25">
      <c r="A8" s="4">
        <v>4</v>
      </c>
      <c r="B8" s="5" t="s">
        <v>13</v>
      </c>
      <c r="C8" s="6">
        <v>0.14599999999999999</v>
      </c>
      <c r="D8" s="3">
        <v>3.0000000000000001E-3</v>
      </c>
      <c r="E8" s="3">
        <v>3.0000000000000001E-3</v>
      </c>
      <c r="F8" s="3">
        <f t="shared" si="0"/>
        <v>0.14899999999999999</v>
      </c>
      <c r="G8" s="3">
        <f t="shared" si="1"/>
        <v>0.14299999999999999</v>
      </c>
      <c r="H8" s="3" t="s">
        <v>34</v>
      </c>
      <c r="I8" s="2">
        <v>0.14599999999999999</v>
      </c>
      <c r="J8" s="2">
        <v>0.14560000000000001</v>
      </c>
      <c r="K8" s="2">
        <v>0.14580000000000001</v>
      </c>
      <c r="L8" s="2">
        <v>0.1459</v>
      </c>
      <c r="M8" s="2">
        <v>0.1457</v>
      </c>
    </row>
    <row r="9" spans="1:14" x14ac:dyDescent="0.25">
      <c r="A9" s="4">
        <v>5</v>
      </c>
      <c r="B9" s="5" t="s">
        <v>30</v>
      </c>
      <c r="C9" s="32">
        <v>0.05</v>
      </c>
      <c r="D9" s="33">
        <v>3.0000000000000001E-3</v>
      </c>
      <c r="E9" s="33">
        <v>3.0000000000000001E-3</v>
      </c>
      <c r="F9" s="3">
        <f t="shared" si="0"/>
        <v>5.3000000000000005E-2</v>
      </c>
      <c r="G9" s="3">
        <f t="shared" si="1"/>
        <v>4.7E-2</v>
      </c>
      <c r="H9" s="3" t="s">
        <v>34</v>
      </c>
      <c r="I9" s="2">
        <v>4.7699999999999999E-2</v>
      </c>
      <c r="J9" s="2">
        <v>4.4400000000000002E-2</v>
      </c>
      <c r="K9" s="2">
        <v>4.7899999999999998E-2</v>
      </c>
      <c r="L9" s="2">
        <v>4.7699999999999999E-2</v>
      </c>
      <c r="M9" s="2">
        <v>4.7800000000000002E-2</v>
      </c>
    </row>
    <row r="10" spans="1:14" x14ac:dyDescent="0.25">
      <c r="A10" s="4">
        <v>6</v>
      </c>
      <c r="B10" s="5" t="s">
        <v>12</v>
      </c>
      <c r="C10" s="6">
        <v>0.27300000000000002</v>
      </c>
      <c r="D10" s="3">
        <v>1E-3</v>
      </c>
      <c r="E10" s="3">
        <v>1E-3</v>
      </c>
      <c r="F10" s="3">
        <f t="shared" si="0"/>
        <v>0.27400000000000002</v>
      </c>
      <c r="G10" s="3">
        <f t="shared" si="1"/>
        <v>0.27200000000000002</v>
      </c>
      <c r="H10" s="3" t="s">
        <v>33</v>
      </c>
      <c r="I10" s="2">
        <v>0.27300000000000002</v>
      </c>
      <c r="J10" s="2">
        <v>0.27250000000000002</v>
      </c>
      <c r="K10" s="2">
        <v>0.27300000000000002</v>
      </c>
      <c r="L10" s="2">
        <v>0.27250000000000002</v>
      </c>
      <c r="M10" s="2">
        <v>0.27250000000000002</v>
      </c>
    </row>
    <row r="11" spans="1:14" x14ac:dyDescent="0.25">
      <c r="A11" s="4">
        <v>7</v>
      </c>
      <c r="B11" s="5" t="s">
        <v>13</v>
      </c>
      <c r="C11" s="6">
        <v>5.6000000000000001E-2</v>
      </c>
      <c r="D11" s="3">
        <v>3.0000000000000001E-3</v>
      </c>
      <c r="E11" s="3">
        <v>3.0000000000000001E-3</v>
      </c>
      <c r="F11" s="3">
        <f t="shared" si="0"/>
        <v>5.9000000000000004E-2</v>
      </c>
      <c r="G11" s="3">
        <f t="shared" si="1"/>
        <v>5.2999999999999999E-2</v>
      </c>
      <c r="H11" s="3" t="s">
        <v>34</v>
      </c>
      <c r="I11" s="2">
        <v>5.5800000000000002E-2</v>
      </c>
      <c r="J11" s="2">
        <v>5.6399999999999999E-2</v>
      </c>
      <c r="K11" s="2">
        <v>5.5899999999999998E-2</v>
      </c>
      <c r="L11" s="2">
        <v>5.5300000000000002E-2</v>
      </c>
      <c r="M11" s="2">
        <v>5.5399999999999998E-2</v>
      </c>
    </row>
    <row r="12" spans="1:14" x14ac:dyDescent="0.25">
      <c r="A12" s="4">
        <v>8</v>
      </c>
      <c r="B12" s="5" t="s">
        <v>13</v>
      </c>
      <c r="C12" s="6">
        <v>0.187</v>
      </c>
      <c r="D12" s="3">
        <v>3.0000000000000001E-3</v>
      </c>
      <c r="E12" s="3">
        <v>3.0000000000000001E-3</v>
      </c>
      <c r="F12" s="3">
        <f t="shared" ref="F12:F13" si="2">C12+D12</f>
        <v>0.19</v>
      </c>
      <c r="G12" s="3">
        <f t="shared" ref="G12:G13" si="3">C12-E12</f>
        <v>0.184</v>
      </c>
      <c r="H12" s="3" t="s">
        <v>34</v>
      </c>
      <c r="I12" s="2">
        <f>0.3662/2</f>
        <v>0.18310000000000001</v>
      </c>
      <c r="J12" s="2">
        <f>0.3661/2</f>
        <v>0.18304999999999999</v>
      </c>
      <c r="K12" s="2">
        <f>0.364/2</f>
        <v>0.182</v>
      </c>
      <c r="L12" s="2">
        <f>0.3657/2</f>
        <v>0.18285000000000001</v>
      </c>
      <c r="M12" s="2">
        <f>0.366/2</f>
        <v>0.183</v>
      </c>
    </row>
    <row r="13" spans="1:14" x14ac:dyDescent="0.25">
      <c r="A13" s="4">
        <v>9</v>
      </c>
      <c r="B13" s="5" t="s">
        <v>31</v>
      </c>
      <c r="C13" s="6">
        <v>63</v>
      </c>
      <c r="D13" s="3"/>
      <c r="E13" s="3"/>
      <c r="F13" s="3">
        <f t="shared" si="2"/>
        <v>63</v>
      </c>
      <c r="G13" s="3">
        <f t="shared" si="3"/>
        <v>63</v>
      </c>
      <c r="H13" s="3"/>
      <c r="I13" s="2"/>
      <c r="J13" s="2"/>
      <c r="K13" s="2"/>
      <c r="L13" s="2"/>
      <c r="M13" s="2"/>
    </row>
  </sheetData>
  <mergeCells count="1">
    <mergeCell ref="G1:G3"/>
  </mergeCells>
  <conditionalFormatting sqref="I5:M11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opLeftCell="A10" zoomScaleNormal="100" workbookViewId="0">
      <selection activeCell="X11" sqref="X11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H2" sqref="H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2026-04-07T16:26:05Z</cp:lastPrinted>
  <dcterms:created xsi:type="dcterms:W3CDTF">2025-12-24T14:13:31Z</dcterms:created>
  <dcterms:modified xsi:type="dcterms:W3CDTF">2026-04-07T16:56:24Z</dcterms:modified>
</cp:coreProperties>
</file>