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C6462020106 Ring harness\"/>
    </mc:Choice>
  </mc:AlternateContent>
  <xr:revisionPtr revIDLastSave="0" documentId="13_ncr:1_{650E1E16-CB80-48B7-83D5-6C2A4A2E3839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1">'Print Page 1'!$A$1:$Q$43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" i="3" l="1"/>
  <c r="Q10" i="3"/>
  <c r="P10" i="3"/>
  <c r="O10" i="3"/>
  <c r="N10" i="3"/>
  <c r="M10" i="3"/>
  <c r="L10" i="3"/>
  <c r="K10" i="3"/>
  <c r="J10" i="3"/>
  <c r="I10" i="3"/>
  <c r="G29" i="3"/>
  <c r="F2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30" i="3"/>
  <c r="G30" i="3"/>
  <c r="G9" i="3"/>
  <c r="F9" i="3"/>
  <c r="G8" i="3"/>
  <c r="F8" i="3"/>
  <c r="G7" i="3"/>
  <c r="F7" i="3"/>
  <c r="G6" i="3"/>
  <c r="F6" i="3"/>
  <c r="G5" i="3"/>
  <c r="F5" i="3"/>
</calcChain>
</file>

<file path=xl/sharedStrings.xml><?xml version="1.0" encoding="utf-8"?>
<sst xmlns="http://schemas.openxmlformats.org/spreadsheetml/2006/main" count="86" uniqueCount="44">
  <si>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</si>
  <si>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</si>
  <si>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</si>
  <si>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</si>
  <si>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</si>
  <si>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</si>
  <si>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</si>
  <si>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</si>
  <si>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</si>
  <si>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</si>
  <si>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</si>
  <si>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</si>
  <si>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</si>
  <si>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</si>
  <si>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</si>
  <si>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</si>
  <si>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</si>
  <si>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</si>
  <si>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</si>
  <si>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</si>
  <si>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</si>
  <si>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</si>
  <si>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</si>
  <si>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</si>
  <si>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mm</t>
  </si>
  <si>
    <t>Mfg. Sample 
8</t>
  </si>
  <si>
    <t>Mfg. Sample 6</t>
  </si>
  <si>
    <t>Mfg. Sample
7</t>
  </si>
  <si>
    <t>Mfg. Sample 
9</t>
  </si>
  <si>
    <t>Mfg. Sample 
10</t>
  </si>
  <si>
    <t>C6462020106</t>
  </si>
  <si>
    <t>Ring Harness</t>
  </si>
  <si>
    <t>2/10/2026</t>
  </si>
  <si>
    <t>Caliper</t>
  </si>
  <si>
    <t>Diameter</t>
  </si>
  <si>
    <t>Length (gap)</t>
  </si>
  <si>
    <t>Length (height)</t>
  </si>
  <si>
    <t>Radius</t>
  </si>
  <si>
    <t>Length (width)</t>
  </si>
  <si>
    <t>Length</t>
  </si>
  <si>
    <t>Length (thickness)</t>
  </si>
  <si>
    <t>Radius (Fillet)</t>
  </si>
  <si>
    <t>VMM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</si>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</sst>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49" fontId="6" fillId="2" borderId="3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1" fontId="4" fillId="3" borderId="14" xfId="0" quotePrefix="1" applyNumberFormat="1" applyFont="1" applyFill="1" applyBorder="1" applyAlignment="1">
      <alignment horizontal="center" vertical="center" wrapText="1"/>
    </xf>
    <xf numFmtId="166" fontId="7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072848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495299</xdr:colOff>
      <xdr:row>41</xdr:row>
      <xdr:rowOff>5673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755BCE-A53A-02CD-72EB-2E615F3A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80983" cy="7816173"/>
        </a:xfrm>
        <a:prstGeom prst="rect">
          <a:avLst/>
        </a:prstGeom>
      </xdr:spPr>
    </xdr:pic>
    <xdr:clientData/>
  </xdr:twoCellAnchor>
  <xdr:oneCellAnchor>
    <xdr:from>
      <xdr:col>4</xdr:col>
      <xdr:colOff>476250</xdr:colOff>
      <xdr:row>2</xdr:row>
      <xdr:rowOff>161925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02422C8-6BAF-DE41-D50A-D13F4E3BE2B6}"/>
            </a:ext>
          </a:extLst>
        </xdr:cNvPr>
        <xdr:cNvSpPr txBox="1"/>
      </xdr:nvSpPr>
      <xdr:spPr>
        <a:xfrm>
          <a:off x="2914650" y="5429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</a:t>
          </a:r>
        </a:p>
      </xdr:txBody>
    </xdr:sp>
    <xdr:clientData/>
  </xdr:oneCellAnchor>
  <xdr:oneCellAnchor>
    <xdr:from>
      <xdr:col>8</xdr:col>
      <xdr:colOff>371475</xdr:colOff>
      <xdr:row>3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F27DDC6-1B0F-44CF-B6FF-F9D662964E82}"/>
            </a:ext>
          </a:extLst>
        </xdr:cNvPr>
        <xdr:cNvSpPr txBox="1"/>
      </xdr:nvSpPr>
      <xdr:spPr>
        <a:xfrm>
          <a:off x="5248275" y="62865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</a:t>
          </a:r>
        </a:p>
      </xdr:txBody>
    </xdr:sp>
    <xdr:clientData/>
  </xdr:oneCellAnchor>
  <xdr:oneCellAnchor>
    <xdr:from>
      <xdr:col>0</xdr:col>
      <xdr:colOff>323850</xdr:colOff>
      <xdr:row>9</xdr:row>
      <xdr:rowOff>47625</xdr:rowOff>
    </xdr:from>
    <xdr:ext cx="25616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AA423B4-A746-432D-B9C0-EC6D756BDC07}"/>
            </a:ext>
          </a:extLst>
        </xdr:cNvPr>
        <xdr:cNvSpPr txBox="1"/>
      </xdr:nvSpPr>
      <xdr:spPr>
        <a:xfrm>
          <a:off x="323850" y="17621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3</a:t>
          </a:r>
        </a:p>
      </xdr:txBody>
    </xdr:sp>
    <xdr:clientData/>
  </xdr:oneCellAnchor>
  <xdr:oneCellAnchor>
    <xdr:from>
      <xdr:col>0</xdr:col>
      <xdr:colOff>361950</xdr:colOff>
      <xdr:row>19</xdr:row>
      <xdr:rowOff>38100</xdr:rowOff>
    </xdr:from>
    <xdr:ext cx="256160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BE24B24-A3C2-4396-AE39-2FD1853B312E}"/>
            </a:ext>
          </a:extLst>
        </xdr:cNvPr>
        <xdr:cNvSpPr txBox="1"/>
      </xdr:nvSpPr>
      <xdr:spPr>
        <a:xfrm>
          <a:off x="361950" y="365760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4</a:t>
          </a:r>
        </a:p>
      </xdr:txBody>
    </xdr:sp>
    <xdr:clientData/>
  </xdr:oneCellAnchor>
  <xdr:oneCellAnchor>
    <xdr:from>
      <xdr:col>4</xdr:col>
      <xdr:colOff>361950</xdr:colOff>
      <xdr:row>12</xdr:row>
      <xdr:rowOff>142875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4075D56-D86D-4EFD-8CEB-69E1BF079145}"/>
            </a:ext>
          </a:extLst>
        </xdr:cNvPr>
        <xdr:cNvSpPr txBox="1"/>
      </xdr:nvSpPr>
      <xdr:spPr>
        <a:xfrm>
          <a:off x="2800350" y="242887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5</a:t>
          </a:r>
        </a:p>
      </xdr:txBody>
    </xdr:sp>
    <xdr:clientData/>
  </xdr:oneCellAnchor>
  <xdr:twoCellAnchor>
    <xdr:from>
      <xdr:col>5</xdr:col>
      <xdr:colOff>8510</xdr:colOff>
      <xdr:row>13</xdr:row>
      <xdr:rowOff>84655</xdr:rowOff>
    </xdr:from>
    <xdr:to>
      <xdr:col>5</xdr:col>
      <xdr:colOff>457200</xdr:colOff>
      <xdr:row>14</xdr:row>
      <xdr:rowOff>28575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C01018E-DE86-9EC4-1900-FE2870BC7196}"/>
            </a:ext>
          </a:extLst>
        </xdr:cNvPr>
        <xdr:cNvCxnSpPr>
          <a:stCxn id="8" idx="3"/>
        </xdr:cNvCxnSpPr>
      </xdr:nvCxnSpPr>
      <xdr:spPr>
        <a:xfrm>
          <a:off x="3056510" y="2561155"/>
          <a:ext cx="448690" cy="1344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400050</xdr:colOff>
      <xdr:row>17</xdr:row>
      <xdr:rowOff>114300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B737B6-17F2-4672-AE54-D51E625D0BD5}"/>
            </a:ext>
          </a:extLst>
        </xdr:cNvPr>
        <xdr:cNvSpPr txBox="1"/>
      </xdr:nvSpPr>
      <xdr:spPr>
        <a:xfrm>
          <a:off x="2838450" y="335280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8</a:t>
          </a:r>
        </a:p>
      </xdr:txBody>
    </xdr:sp>
    <xdr:clientData/>
  </xdr:oneCellAnchor>
  <xdr:twoCellAnchor>
    <xdr:from>
      <xdr:col>5</xdr:col>
      <xdr:colOff>46610</xdr:colOff>
      <xdr:row>17</xdr:row>
      <xdr:rowOff>142875</xdr:rowOff>
    </xdr:from>
    <xdr:to>
      <xdr:col>5</xdr:col>
      <xdr:colOff>495300</xdr:colOff>
      <xdr:row>18</xdr:row>
      <xdr:rowOff>56080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2FD35AC-CF54-4B4F-A2AE-2F7AABDC73FD}"/>
            </a:ext>
          </a:extLst>
        </xdr:cNvPr>
        <xdr:cNvCxnSpPr>
          <a:stCxn id="11" idx="3"/>
        </xdr:cNvCxnSpPr>
      </xdr:nvCxnSpPr>
      <xdr:spPr>
        <a:xfrm flipV="1">
          <a:off x="3094610" y="3381375"/>
          <a:ext cx="448690" cy="10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352425</xdr:colOff>
      <xdr:row>15</xdr:row>
      <xdr:rowOff>171450</xdr:rowOff>
    </xdr:from>
    <xdr:ext cx="25616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43CDD49-0FF8-40A7-BEF1-BF0248BD1E7A}"/>
            </a:ext>
          </a:extLst>
        </xdr:cNvPr>
        <xdr:cNvSpPr txBox="1"/>
      </xdr:nvSpPr>
      <xdr:spPr>
        <a:xfrm>
          <a:off x="2790825" y="302895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7</a:t>
          </a:r>
        </a:p>
      </xdr:txBody>
    </xdr:sp>
    <xdr:clientData/>
  </xdr:oneCellAnchor>
  <xdr:twoCellAnchor>
    <xdr:from>
      <xdr:col>4</xdr:col>
      <xdr:colOff>608585</xdr:colOff>
      <xdr:row>16</xdr:row>
      <xdr:rowOff>113230</xdr:rowOff>
    </xdr:from>
    <xdr:to>
      <xdr:col>5</xdr:col>
      <xdr:colOff>476250</xdr:colOff>
      <xdr:row>16</xdr:row>
      <xdr:rowOff>180975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C9A53032-D5FC-46CD-9C1E-59B21E79C05C}"/>
            </a:ext>
          </a:extLst>
        </xdr:cNvPr>
        <xdr:cNvCxnSpPr>
          <a:stCxn id="15" idx="3"/>
        </xdr:cNvCxnSpPr>
      </xdr:nvCxnSpPr>
      <xdr:spPr>
        <a:xfrm>
          <a:off x="3046985" y="3161230"/>
          <a:ext cx="477265" cy="677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351410</xdr:colOff>
      <xdr:row>14</xdr:row>
      <xdr:rowOff>56080</xdr:rowOff>
    </xdr:from>
    <xdr:ext cx="256160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9488386-6A6A-495B-8C29-B09CFC968CED}"/>
            </a:ext>
          </a:extLst>
        </xdr:cNvPr>
        <xdr:cNvSpPr txBox="1"/>
      </xdr:nvSpPr>
      <xdr:spPr>
        <a:xfrm>
          <a:off x="2789810" y="2723080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6</a:t>
          </a:r>
        </a:p>
      </xdr:txBody>
    </xdr:sp>
    <xdr:clientData/>
  </xdr:oneCellAnchor>
  <xdr:twoCellAnchor>
    <xdr:from>
      <xdr:col>4</xdr:col>
      <xdr:colOff>607570</xdr:colOff>
      <xdr:row>14</xdr:row>
      <xdr:rowOff>142875</xdr:rowOff>
    </xdr:from>
    <xdr:to>
      <xdr:col>5</xdr:col>
      <xdr:colOff>247650</xdr:colOff>
      <xdr:row>14</xdr:row>
      <xdr:rowOff>188360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5AFD8E4-981E-412E-B509-B339B9E16BFD}"/>
            </a:ext>
          </a:extLst>
        </xdr:cNvPr>
        <xdr:cNvCxnSpPr>
          <a:stCxn id="19" idx="3"/>
        </xdr:cNvCxnSpPr>
      </xdr:nvCxnSpPr>
      <xdr:spPr>
        <a:xfrm flipV="1">
          <a:off x="3045970" y="2809875"/>
          <a:ext cx="249680" cy="454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504825</xdr:colOff>
      <xdr:row>24</xdr:row>
      <xdr:rowOff>161925</xdr:rowOff>
    </xdr:from>
    <xdr:ext cx="25616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E16F00-4618-4DB3-9E30-B9765B240F72}"/>
            </a:ext>
          </a:extLst>
        </xdr:cNvPr>
        <xdr:cNvSpPr txBox="1"/>
      </xdr:nvSpPr>
      <xdr:spPr>
        <a:xfrm>
          <a:off x="2943225" y="4733925"/>
          <a:ext cx="256160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9</a:t>
          </a:r>
        </a:p>
      </xdr:txBody>
    </xdr:sp>
    <xdr:clientData/>
  </xdr:oneCellAnchor>
  <xdr:twoCellAnchor>
    <xdr:from>
      <xdr:col>5</xdr:col>
      <xdr:colOff>151385</xdr:colOff>
      <xdr:row>25</xdr:row>
      <xdr:rowOff>0</xdr:rowOff>
    </xdr:from>
    <xdr:to>
      <xdr:col>5</xdr:col>
      <xdr:colOff>600075</xdr:colOff>
      <xdr:row>25</xdr:row>
      <xdr:rowOff>103705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5A5C2E5-1ACC-4E2A-9F90-DFDC933DE813}"/>
            </a:ext>
          </a:extLst>
        </xdr:cNvPr>
        <xdr:cNvCxnSpPr>
          <a:stCxn id="2" idx="3"/>
        </xdr:cNvCxnSpPr>
      </xdr:nvCxnSpPr>
      <xdr:spPr>
        <a:xfrm flipV="1">
          <a:off x="3199385" y="4762500"/>
          <a:ext cx="448690" cy="10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4</xdr:col>
      <xdr:colOff>438150</xdr:colOff>
      <xdr:row>26</xdr:row>
      <xdr:rowOff>171450</xdr:rowOff>
    </xdr:from>
    <xdr:ext cx="341885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1F627B9-DD3E-48C0-BF7D-05BF0A0E9BFF}"/>
            </a:ext>
          </a:extLst>
        </xdr:cNvPr>
        <xdr:cNvSpPr txBox="1"/>
      </xdr:nvSpPr>
      <xdr:spPr>
        <a:xfrm>
          <a:off x="2876550" y="5124450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10</a:t>
          </a:r>
        </a:p>
      </xdr:txBody>
    </xdr:sp>
    <xdr:clientData/>
  </xdr:oneCellAnchor>
  <xdr:twoCellAnchor>
    <xdr:from>
      <xdr:col>5</xdr:col>
      <xdr:colOff>170435</xdr:colOff>
      <xdr:row>26</xdr:row>
      <xdr:rowOff>38100</xdr:rowOff>
    </xdr:from>
    <xdr:to>
      <xdr:col>5</xdr:col>
      <xdr:colOff>542925</xdr:colOff>
      <xdr:row>27</xdr:row>
      <xdr:rowOff>113230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889B3788-3287-489C-82D4-15B8430B4C13}"/>
            </a:ext>
          </a:extLst>
        </xdr:cNvPr>
        <xdr:cNvCxnSpPr>
          <a:stCxn id="13" idx="3"/>
        </xdr:cNvCxnSpPr>
      </xdr:nvCxnSpPr>
      <xdr:spPr>
        <a:xfrm flipV="1">
          <a:off x="3218435" y="4991100"/>
          <a:ext cx="372490" cy="2656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9</xdr:col>
      <xdr:colOff>228600</xdr:colOff>
      <xdr:row>4</xdr:row>
      <xdr:rowOff>47625</xdr:rowOff>
    </xdr:from>
    <xdr:ext cx="341885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5C672B2-02B7-4D7A-85E0-69CD03AC2BE0}"/>
            </a:ext>
          </a:extLst>
        </xdr:cNvPr>
        <xdr:cNvSpPr txBox="1"/>
      </xdr:nvSpPr>
      <xdr:spPr>
        <a:xfrm>
          <a:off x="5715000" y="8096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11</a:t>
          </a:r>
        </a:p>
      </xdr:txBody>
    </xdr:sp>
    <xdr:clientData/>
  </xdr:oneCellAnchor>
  <xdr:twoCellAnchor>
    <xdr:from>
      <xdr:col>9</xdr:col>
      <xdr:colOff>399543</xdr:colOff>
      <xdr:row>5</xdr:row>
      <xdr:rowOff>121685</xdr:rowOff>
    </xdr:from>
    <xdr:to>
      <xdr:col>9</xdr:col>
      <xdr:colOff>504825</xdr:colOff>
      <xdr:row>6</xdr:row>
      <xdr:rowOff>171450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23F0C20D-2704-4BC6-813E-D2DF5F12E9E4}"/>
            </a:ext>
          </a:extLst>
        </xdr:cNvPr>
        <xdr:cNvCxnSpPr>
          <a:stCxn id="21" idx="2"/>
        </xdr:cNvCxnSpPr>
      </xdr:nvCxnSpPr>
      <xdr:spPr>
        <a:xfrm>
          <a:off x="5885943" y="1074185"/>
          <a:ext cx="105282" cy="2402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295275</xdr:colOff>
      <xdr:row>7</xdr:row>
      <xdr:rowOff>47625</xdr:rowOff>
    </xdr:from>
    <xdr:ext cx="341885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3C98CA2-21D4-48D0-9DE7-09AC343608F4}"/>
            </a:ext>
          </a:extLst>
        </xdr:cNvPr>
        <xdr:cNvSpPr txBox="1"/>
      </xdr:nvSpPr>
      <xdr:spPr>
        <a:xfrm>
          <a:off x="5172075" y="13811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12</a:t>
          </a:r>
        </a:p>
      </xdr:txBody>
    </xdr:sp>
    <xdr:clientData/>
  </xdr:oneCellAnchor>
  <xdr:twoCellAnchor>
    <xdr:from>
      <xdr:col>9</xdr:col>
      <xdr:colOff>27560</xdr:colOff>
      <xdr:row>7</xdr:row>
      <xdr:rowOff>179905</xdr:rowOff>
    </xdr:from>
    <xdr:to>
      <xdr:col>9</xdr:col>
      <xdr:colOff>295275</xdr:colOff>
      <xdr:row>8</xdr:row>
      <xdr:rowOff>142875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376EB10C-E85E-4DEB-95E2-9670BDD0DF83}"/>
            </a:ext>
          </a:extLst>
        </xdr:cNvPr>
        <xdr:cNvCxnSpPr>
          <a:stCxn id="29" idx="3"/>
        </xdr:cNvCxnSpPr>
      </xdr:nvCxnSpPr>
      <xdr:spPr>
        <a:xfrm>
          <a:off x="5513960" y="1513405"/>
          <a:ext cx="267715" cy="1534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11</xdr:col>
      <xdr:colOff>561975</xdr:colOff>
      <xdr:row>6</xdr:row>
      <xdr:rowOff>133350</xdr:rowOff>
    </xdr:from>
    <xdr:ext cx="327654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924FE277-2BB9-47C2-8DC8-2BCC30A5F6E2}"/>
            </a:ext>
          </a:extLst>
        </xdr:cNvPr>
        <xdr:cNvSpPr txBox="1"/>
      </xdr:nvSpPr>
      <xdr:spPr>
        <a:xfrm>
          <a:off x="7267575" y="1276350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13</a:t>
          </a:r>
        </a:p>
      </xdr:txBody>
    </xdr:sp>
    <xdr:clientData/>
  </xdr:oneCellAnchor>
  <xdr:twoCellAnchor>
    <xdr:from>
      <xdr:col>11</xdr:col>
      <xdr:colOff>514350</xdr:colOff>
      <xdr:row>8</xdr:row>
      <xdr:rowOff>16910</xdr:rowOff>
    </xdr:from>
    <xdr:to>
      <xdr:col>12</xdr:col>
      <xdr:colOff>116202</xdr:colOff>
      <xdr:row>9</xdr:row>
      <xdr:rowOff>152400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CEA6AD89-CA62-4BA0-9E8A-ECECC11F24D6}"/>
            </a:ext>
          </a:extLst>
        </xdr:cNvPr>
        <xdr:cNvCxnSpPr>
          <a:stCxn id="33" idx="2"/>
        </xdr:cNvCxnSpPr>
      </xdr:nvCxnSpPr>
      <xdr:spPr>
        <a:xfrm flipH="1">
          <a:off x="7219950" y="1540910"/>
          <a:ext cx="211452" cy="3259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11</xdr:col>
      <xdr:colOff>438150</xdr:colOff>
      <xdr:row>12</xdr:row>
      <xdr:rowOff>104775</xdr:rowOff>
    </xdr:from>
    <xdr:ext cx="327654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E7CD186-51C2-4EC2-97EF-F2F06B0A6DC2}"/>
            </a:ext>
          </a:extLst>
        </xdr:cNvPr>
        <xdr:cNvSpPr txBox="1"/>
      </xdr:nvSpPr>
      <xdr:spPr>
        <a:xfrm>
          <a:off x="7143750" y="2390775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14</a:t>
          </a:r>
        </a:p>
      </xdr:txBody>
    </xdr:sp>
    <xdr:clientData/>
  </xdr:oneCellAnchor>
  <xdr:twoCellAnchor>
    <xdr:from>
      <xdr:col>11</xdr:col>
      <xdr:colOff>371475</xdr:colOff>
      <xdr:row>13</xdr:row>
      <xdr:rowOff>178835</xdr:rowOff>
    </xdr:from>
    <xdr:to>
      <xdr:col>11</xdr:col>
      <xdr:colOff>601977</xdr:colOff>
      <xdr:row>15</xdr:row>
      <xdr:rowOff>28575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630CF0CA-306E-490A-A802-C4E34BF33DE5}"/>
            </a:ext>
          </a:extLst>
        </xdr:cNvPr>
        <xdr:cNvCxnSpPr>
          <a:stCxn id="37" idx="2"/>
        </xdr:cNvCxnSpPr>
      </xdr:nvCxnSpPr>
      <xdr:spPr>
        <a:xfrm flipH="1">
          <a:off x="7077075" y="2655335"/>
          <a:ext cx="230502" cy="230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561975</xdr:colOff>
      <xdr:row>14</xdr:row>
      <xdr:rowOff>9525</xdr:rowOff>
    </xdr:from>
    <xdr:ext cx="341885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D9F9D493-FB56-427C-813A-D2FD8E0937BD}"/>
            </a:ext>
          </a:extLst>
        </xdr:cNvPr>
        <xdr:cNvSpPr txBox="1"/>
      </xdr:nvSpPr>
      <xdr:spPr>
        <a:xfrm>
          <a:off x="5438775" y="2676525"/>
          <a:ext cx="341885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15</a:t>
          </a:r>
        </a:p>
      </xdr:txBody>
    </xdr:sp>
    <xdr:clientData/>
  </xdr:oneCellAnchor>
  <xdr:twoCellAnchor>
    <xdr:from>
      <xdr:col>9</xdr:col>
      <xdr:colOff>294260</xdr:colOff>
      <xdr:row>14</xdr:row>
      <xdr:rowOff>141805</xdr:rowOff>
    </xdr:from>
    <xdr:to>
      <xdr:col>9</xdr:col>
      <xdr:colOff>552450</xdr:colOff>
      <xdr:row>16</xdr:row>
      <xdr:rowOff>142875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372DD3BB-2A68-46B5-B410-A95F04071F3E}"/>
            </a:ext>
          </a:extLst>
        </xdr:cNvPr>
        <xdr:cNvCxnSpPr>
          <a:stCxn id="42" idx="3"/>
        </xdr:cNvCxnSpPr>
      </xdr:nvCxnSpPr>
      <xdr:spPr>
        <a:xfrm>
          <a:off x="5780660" y="2808805"/>
          <a:ext cx="258190" cy="38207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80211</xdr:colOff>
      <xdr:row>14</xdr:row>
      <xdr:rowOff>130342</xdr:rowOff>
    </xdr:from>
    <xdr:ext cx="327654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1E6E115-F169-4944-8ED5-17A9B3687EDB}"/>
            </a:ext>
          </a:extLst>
        </xdr:cNvPr>
        <xdr:cNvSpPr txBox="1"/>
      </xdr:nvSpPr>
      <xdr:spPr>
        <a:xfrm>
          <a:off x="7419474" y="2797342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16</a:t>
          </a:r>
        </a:p>
      </xdr:txBody>
    </xdr:sp>
    <xdr:clientData/>
  </xdr:oneCellAnchor>
  <xdr:twoCellAnchor>
    <xdr:from>
      <xdr:col>11</xdr:col>
      <xdr:colOff>320842</xdr:colOff>
      <xdr:row>15</xdr:row>
      <xdr:rowOff>72122</xdr:rowOff>
    </xdr:from>
    <xdr:to>
      <xdr:col>12</xdr:col>
      <xdr:colOff>80211</xdr:colOff>
      <xdr:row>16</xdr:row>
      <xdr:rowOff>185487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7653B5BA-3C2A-4D91-B15B-C570D13C0129}"/>
            </a:ext>
          </a:extLst>
        </xdr:cNvPr>
        <xdr:cNvCxnSpPr>
          <a:stCxn id="46" idx="1"/>
        </xdr:cNvCxnSpPr>
      </xdr:nvCxnSpPr>
      <xdr:spPr>
        <a:xfrm flipH="1">
          <a:off x="7048500" y="2929622"/>
          <a:ext cx="370974" cy="30386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401051</xdr:colOff>
      <xdr:row>16</xdr:row>
      <xdr:rowOff>105276</xdr:rowOff>
    </xdr:from>
    <xdr:ext cx="345909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3FD498B-7390-44E3-A7D9-E4020F8A605A}"/>
            </a:ext>
          </a:extLst>
        </xdr:cNvPr>
        <xdr:cNvSpPr txBox="1"/>
      </xdr:nvSpPr>
      <xdr:spPr>
        <a:xfrm>
          <a:off x="7740314" y="3153276"/>
          <a:ext cx="345909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17</a:t>
          </a:r>
        </a:p>
      </xdr:txBody>
    </xdr:sp>
    <xdr:clientData/>
  </xdr:oneCellAnchor>
  <xdr:twoCellAnchor>
    <xdr:from>
      <xdr:col>12</xdr:col>
      <xdr:colOff>120316</xdr:colOff>
      <xdr:row>17</xdr:row>
      <xdr:rowOff>47056</xdr:rowOff>
    </xdr:from>
    <xdr:to>
      <xdr:col>12</xdr:col>
      <xdr:colOff>401051</xdr:colOff>
      <xdr:row>18</xdr:row>
      <xdr:rowOff>75197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37121318-9F70-4D9E-BE65-4D7120EC3836}"/>
            </a:ext>
          </a:extLst>
        </xdr:cNvPr>
        <xdr:cNvCxnSpPr>
          <a:stCxn id="50" idx="1"/>
        </xdr:cNvCxnSpPr>
      </xdr:nvCxnSpPr>
      <xdr:spPr>
        <a:xfrm flipH="1">
          <a:off x="7459579" y="3285556"/>
          <a:ext cx="280735" cy="2186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411079</xdr:colOff>
      <xdr:row>19</xdr:row>
      <xdr:rowOff>175461</xdr:rowOff>
    </xdr:from>
    <xdr:ext cx="327654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2CABC064-45D1-48AC-8024-2AD9205C87C8}"/>
            </a:ext>
          </a:extLst>
        </xdr:cNvPr>
        <xdr:cNvSpPr txBox="1"/>
      </xdr:nvSpPr>
      <xdr:spPr>
        <a:xfrm>
          <a:off x="7750342" y="3794961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18</a:t>
          </a:r>
        </a:p>
      </xdr:txBody>
    </xdr:sp>
    <xdr:clientData/>
  </xdr:oneCellAnchor>
  <xdr:twoCellAnchor>
    <xdr:from>
      <xdr:col>12</xdr:col>
      <xdr:colOff>160421</xdr:colOff>
      <xdr:row>20</xdr:row>
      <xdr:rowOff>117241</xdr:rowOff>
    </xdr:from>
    <xdr:to>
      <xdr:col>12</xdr:col>
      <xdr:colOff>411079</xdr:colOff>
      <xdr:row>21</xdr:row>
      <xdr:rowOff>60158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2CED8579-BF0F-4C9D-A0DF-57EB88DBC18E}"/>
            </a:ext>
          </a:extLst>
        </xdr:cNvPr>
        <xdr:cNvCxnSpPr>
          <a:stCxn id="56" idx="1"/>
        </xdr:cNvCxnSpPr>
      </xdr:nvCxnSpPr>
      <xdr:spPr>
        <a:xfrm flipH="1">
          <a:off x="7499684" y="3927241"/>
          <a:ext cx="250658" cy="1334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8</xdr:col>
      <xdr:colOff>140368</xdr:colOff>
      <xdr:row>20</xdr:row>
      <xdr:rowOff>110289</xdr:rowOff>
    </xdr:from>
    <xdr:ext cx="327654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FC50EB8-4D7D-4D20-B0F0-60F07D7ADD19}"/>
            </a:ext>
          </a:extLst>
        </xdr:cNvPr>
        <xdr:cNvSpPr txBox="1"/>
      </xdr:nvSpPr>
      <xdr:spPr>
        <a:xfrm>
          <a:off x="5033210" y="3920289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19</a:t>
          </a:r>
        </a:p>
      </xdr:txBody>
    </xdr:sp>
    <xdr:clientData/>
  </xdr:oneCellAnchor>
  <xdr:twoCellAnchor>
    <xdr:from>
      <xdr:col>8</xdr:col>
      <xdr:colOff>468022</xdr:colOff>
      <xdr:row>21</xdr:row>
      <xdr:rowOff>52069</xdr:rowOff>
    </xdr:from>
    <xdr:to>
      <xdr:col>9</xdr:col>
      <xdr:colOff>130342</xdr:colOff>
      <xdr:row>22</xdr:row>
      <xdr:rowOff>60158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C4927BCC-AF4A-47B8-8C73-6FE7A571F7AD}"/>
            </a:ext>
          </a:extLst>
        </xdr:cNvPr>
        <xdr:cNvCxnSpPr>
          <a:stCxn id="60" idx="3"/>
        </xdr:cNvCxnSpPr>
      </xdr:nvCxnSpPr>
      <xdr:spPr>
        <a:xfrm>
          <a:off x="5360864" y="4052569"/>
          <a:ext cx="273925" cy="19858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12</xdr:col>
      <xdr:colOff>195513</xdr:colOff>
      <xdr:row>23</xdr:row>
      <xdr:rowOff>70184</xdr:rowOff>
    </xdr:from>
    <xdr:ext cx="327654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4973A9F-C773-4F1C-B2F9-2E4C3B10227D}"/>
            </a:ext>
          </a:extLst>
        </xdr:cNvPr>
        <xdr:cNvSpPr txBox="1"/>
      </xdr:nvSpPr>
      <xdr:spPr>
        <a:xfrm>
          <a:off x="7534776" y="4451684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20</a:t>
          </a:r>
        </a:p>
      </xdr:txBody>
    </xdr:sp>
    <xdr:clientData/>
  </xdr:oneCellAnchor>
  <xdr:twoCellAnchor>
    <xdr:from>
      <xdr:col>11</xdr:col>
      <xdr:colOff>381000</xdr:colOff>
      <xdr:row>23</xdr:row>
      <xdr:rowOff>5013</xdr:rowOff>
    </xdr:from>
    <xdr:to>
      <xdr:col>12</xdr:col>
      <xdr:colOff>195513</xdr:colOff>
      <xdr:row>24</xdr:row>
      <xdr:rowOff>11964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647E410B-5DA9-42EC-BD32-A190DD3763CE}"/>
            </a:ext>
          </a:extLst>
        </xdr:cNvPr>
        <xdr:cNvCxnSpPr>
          <a:stCxn id="63" idx="1"/>
        </xdr:cNvCxnSpPr>
      </xdr:nvCxnSpPr>
      <xdr:spPr>
        <a:xfrm flipH="1" flipV="1">
          <a:off x="7108658" y="4386513"/>
          <a:ext cx="426118" cy="1974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115304</xdr:colOff>
      <xdr:row>3</xdr:row>
      <xdr:rowOff>35092</xdr:rowOff>
    </xdr:from>
    <xdr:ext cx="327654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4DA5653-9C2D-47F9-ABFD-4692F641287C}"/>
            </a:ext>
          </a:extLst>
        </xdr:cNvPr>
        <xdr:cNvSpPr txBox="1"/>
      </xdr:nvSpPr>
      <xdr:spPr>
        <a:xfrm>
          <a:off x="9900988" y="606592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21</a:t>
          </a:r>
        </a:p>
      </xdr:txBody>
    </xdr:sp>
    <xdr:clientData/>
  </xdr:oneCellAnchor>
  <xdr:twoCellAnchor>
    <xdr:from>
      <xdr:col>15</xdr:col>
      <xdr:colOff>230605</xdr:colOff>
      <xdr:row>3</xdr:row>
      <xdr:rowOff>167372</xdr:rowOff>
    </xdr:from>
    <xdr:to>
      <xdr:col>16</xdr:col>
      <xdr:colOff>115304</xdr:colOff>
      <xdr:row>4</xdr:row>
      <xdr:rowOff>165434</xdr:rowOff>
    </xdr:to>
    <xdr:cxnSp macro="">
      <xdr:nvCxnSpPr>
        <xdr:cNvPr id="68" name="Straight Arrow Connector 67">
          <a:extLst>
            <a:ext uri="{FF2B5EF4-FFF2-40B4-BE49-F238E27FC236}">
              <a16:creationId xmlns:a16="http://schemas.microsoft.com/office/drawing/2014/main" id="{A43AF935-8788-43AB-A5BA-F92922CE5CC5}"/>
            </a:ext>
          </a:extLst>
        </xdr:cNvPr>
        <xdr:cNvCxnSpPr>
          <a:stCxn id="67" idx="1"/>
        </xdr:cNvCxnSpPr>
      </xdr:nvCxnSpPr>
      <xdr:spPr>
        <a:xfrm flipH="1">
          <a:off x="9404684" y="738872"/>
          <a:ext cx="496304" cy="188562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110290</xdr:colOff>
      <xdr:row>4</xdr:row>
      <xdr:rowOff>150395</xdr:rowOff>
    </xdr:from>
    <xdr:ext cx="327654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B823DEE1-DCCA-4514-AB4F-0598B9B5EB87}"/>
            </a:ext>
          </a:extLst>
        </xdr:cNvPr>
        <xdr:cNvSpPr txBox="1"/>
      </xdr:nvSpPr>
      <xdr:spPr>
        <a:xfrm>
          <a:off x="9895974" y="912395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22</a:t>
          </a:r>
        </a:p>
      </xdr:txBody>
    </xdr:sp>
    <xdr:clientData/>
  </xdr:oneCellAnchor>
  <xdr:twoCellAnchor>
    <xdr:from>
      <xdr:col>15</xdr:col>
      <xdr:colOff>401053</xdr:colOff>
      <xdr:row>5</xdr:row>
      <xdr:rowOff>92175</xdr:rowOff>
    </xdr:from>
    <xdr:to>
      <xdr:col>16</xdr:col>
      <xdr:colOff>110290</xdr:colOff>
      <xdr:row>6</xdr:row>
      <xdr:rowOff>70184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794B72C4-DCDC-4B4D-AAE5-F69E8180FB9D}"/>
            </a:ext>
          </a:extLst>
        </xdr:cNvPr>
        <xdr:cNvCxnSpPr>
          <a:stCxn id="71" idx="1"/>
        </xdr:cNvCxnSpPr>
      </xdr:nvCxnSpPr>
      <xdr:spPr>
        <a:xfrm flipH="1">
          <a:off x="9575132" y="1044675"/>
          <a:ext cx="320842" cy="168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17046</xdr:colOff>
      <xdr:row>13</xdr:row>
      <xdr:rowOff>7019</xdr:rowOff>
    </xdr:from>
    <xdr:ext cx="327654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62D67698-D5AE-4F05-A56D-2628EB8CEA34}"/>
            </a:ext>
          </a:extLst>
        </xdr:cNvPr>
        <xdr:cNvSpPr txBox="1"/>
      </xdr:nvSpPr>
      <xdr:spPr>
        <a:xfrm>
          <a:off x="9802730" y="2483519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23</a:t>
          </a:r>
        </a:p>
      </xdr:txBody>
    </xdr:sp>
    <xdr:clientData/>
  </xdr:oneCellAnchor>
  <xdr:twoCellAnchor>
    <xdr:from>
      <xdr:col>15</xdr:col>
      <xdr:colOff>307809</xdr:colOff>
      <xdr:row>13</xdr:row>
      <xdr:rowOff>139299</xdr:rowOff>
    </xdr:from>
    <xdr:to>
      <xdr:col>16</xdr:col>
      <xdr:colOff>17046</xdr:colOff>
      <xdr:row>14</xdr:row>
      <xdr:rowOff>117308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0A0DC733-D8F1-4885-928B-3C0DD37A3D83}"/>
            </a:ext>
          </a:extLst>
        </xdr:cNvPr>
        <xdr:cNvCxnSpPr>
          <a:stCxn id="76" idx="1"/>
        </xdr:cNvCxnSpPr>
      </xdr:nvCxnSpPr>
      <xdr:spPr>
        <a:xfrm flipH="1">
          <a:off x="9481888" y="2615799"/>
          <a:ext cx="320842" cy="16850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75197</xdr:colOff>
      <xdr:row>17</xdr:row>
      <xdr:rowOff>45118</xdr:rowOff>
    </xdr:from>
    <xdr:ext cx="327654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E4DDD5CF-C757-4F4C-AEBD-DA5003FD4AF5}"/>
            </a:ext>
          </a:extLst>
        </xdr:cNvPr>
        <xdr:cNvSpPr txBox="1"/>
      </xdr:nvSpPr>
      <xdr:spPr>
        <a:xfrm>
          <a:off x="9860881" y="3283618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24</a:t>
          </a:r>
        </a:p>
      </xdr:txBody>
    </xdr:sp>
    <xdr:clientData/>
  </xdr:oneCellAnchor>
  <xdr:twoCellAnchor>
    <xdr:from>
      <xdr:col>16</xdr:col>
      <xdr:colOff>70184</xdr:colOff>
      <xdr:row>18</xdr:row>
      <xdr:rowOff>119178</xdr:rowOff>
    </xdr:from>
    <xdr:to>
      <xdr:col>16</xdr:col>
      <xdr:colOff>239024</xdr:colOff>
      <xdr:row>19</xdr:row>
      <xdr:rowOff>170447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2874824F-DA76-4B40-A2E4-D2036DA3CB9D}"/>
            </a:ext>
          </a:extLst>
        </xdr:cNvPr>
        <xdr:cNvCxnSpPr>
          <a:stCxn id="78" idx="2"/>
        </xdr:cNvCxnSpPr>
      </xdr:nvCxnSpPr>
      <xdr:spPr>
        <a:xfrm flipH="1">
          <a:off x="9855868" y="3548178"/>
          <a:ext cx="168840" cy="241769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16</xdr:col>
      <xdr:colOff>125328</xdr:colOff>
      <xdr:row>24</xdr:row>
      <xdr:rowOff>40106</xdr:rowOff>
    </xdr:from>
    <xdr:ext cx="327654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AB098873-4E49-4007-97AD-CEC913E7B9DE}"/>
            </a:ext>
          </a:extLst>
        </xdr:cNvPr>
        <xdr:cNvSpPr txBox="1"/>
      </xdr:nvSpPr>
      <xdr:spPr>
        <a:xfrm>
          <a:off x="9911012" y="4612106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25</a:t>
          </a:r>
        </a:p>
      </xdr:txBody>
    </xdr:sp>
    <xdr:clientData/>
  </xdr:oneCellAnchor>
  <xdr:twoCellAnchor>
    <xdr:from>
      <xdr:col>15</xdr:col>
      <xdr:colOff>606592</xdr:colOff>
      <xdr:row>23</xdr:row>
      <xdr:rowOff>105276</xdr:rowOff>
    </xdr:from>
    <xdr:to>
      <xdr:col>16</xdr:col>
      <xdr:colOff>125328</xdr:colOff>
      <xdr:row>24</xdr:row>
      <xdr:rowOff>172386</xdr:rowOff>
    </xdr:to>
    <xdr:cxnSp macro="">
      <xdr:nvCxnSpPr>
        <xdr:cNvPr id="83" name="Straight Arrow Connector 82">
          <a:extLst>
            <a:ext uri="{FF2B5EF4-FFF2-40B4-BE49-F238E27FC236}">
              <a16:creationId xmlns:a16="http://schemas.microsoft.com/office/drawing/2014/main" id="{30519E3E-4316-4033-9EB3-CCFECB316DD6}"/>
            </a:ext>
          </a:extLst>
        </xdr:cNvPr>
        <xdr:cNvCxnSpPr>
          <a:stCxn id="82" idx="1"/>
        </xdr:cNvCxnSpPr>
      </xdr:nvCxnSpPr>
      <xdr:spPr>
        <a:xfrm flipH="1" flipV="1">
          <a:off x="9780671" y="4486776"/>
          <a:ext cx="130341" cy="2576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190500</xdr:colOff>
      <xdr:row>18</xdr:row>
      <xdr:rowOff>60158</xdr:rowOff>
    </xdr:from>
    <xdr:ext cx="327654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150C47AB-4007-4574-B835-99A28DACD395}"/>
            </a:ext>
          </a:extLst>
        </xdr:cNvPr>
        <xdr:cNvSpPr txBox="1"/>
      </xdr:nvSpPr>
      <xdr:spPr>
        <a:xfrm>
          <a:off x="8141368" y="3489158"/>
          <a:ext cx="327654" cy="264560"/>
        </a:xfrm>
        <a:prstGeom prst="rect">
          <a:avLst/>
        </a:prstGeom>
        <a:noFill/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accent6">
                  <a:lumMod val="75000"/>
                </a:schemeClr>
              </a:solidFill>
            </a:rPr>
            <a:t>26</a:t>
          </a:r>
        </a:p>
      </xdr:txBody>
    </xdr:sp>
    <xdr:clientData/>
  </xdr:oneCellAnchor>
  <xdr:twoCellAnchor>
    <xdr:from>
      <xdr:col>13</xdr:col>
      <xdr:colOff>354327</xdr:colOff>
      <xdr:row>19</xdr:row>
      <xdr:rowOff>134218</xdr:rowOff>
    </xdr:from>
    <xdr:to>
      <xdr:col>13</xdr:col>
      <xdr:colOff>416093</xdr:colOff>
      <xdr:row>21</xdr:row>
      <xdr:rowOff>10026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794F8A0E-569D-48C7-A1E0-D8A046E72AFA}"/>
            </a:ext>
          </a:extLst>
        </xdr:cNvPr>
        <xdr:cNvCxnSpPr>
          <a:stCxn id="85" idx="2"/>
        </xdr:cNvCxnSpPr>
      </xdr:nvCxnSpPr>
      <xdr:spPr>
        <a:xfrm>
          <a:off x="8305195" y="3753718"/>
          <a:ext cx="61766" cy="256808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590550</xdr:colOff>
      <xdr:row>15</xdr:row>
      <xdr:rowOff>142690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B2B736-9549-47FD-F06F-3B81DC574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67350" cy="3000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S30"/>
  <sheetViews>
    <sheetView tabSelected="1" zoomScale="115" zoomScaleNormal="115" workbookViewId="0">
      <pane ySplit="4" topLeftCell="A5" activePane="bottomLeft" state="frozen"/>
      <selection pane="bottomLeft" activeCell="T26" sqref="T2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8.7109375" style="1" customWidth="1"/>
    <col min="14" max="16384" width="8.7109375" style="1"/>
  </cols>
  <sheetData>
    <row r="1" spans="1:18" ht="27.75" customHeight="1" x14ac:dyDescent="0.25">
      <c r="A1" s="23" t="s">
        <v>0</v>
      </c>
      <c r="B1" s="8"/>
      <c r="C1" s="9" t="s">
        <v>14</v>
      </c>
      <c r="D1" s="24"/>
      <c r="E1" s="25" t="s">
        <v>1</v>
      </c>
      <c r="F1" s="26" t="s">
        <v>32</v>
      </c>
      <c r="G1" s="33" t="s">
        <v>19</v>
      </c>
      <c r="H1" s="17"/>
      <c r="I1" s="15"/>
      <c r="J1" s="15"/>
      <c r="K1" s="15"/>
      <c r="L1" s="21"/>
      <c r="M1" s="15"/>
      <c r="N1" s="15"/>
      <c r="O1" s="15"/>
      <c r="P1" s="15"/>
      <c r="Q1" s="21"/>
      <c r="R1" s="15"/>
    </row>
    <row r="2" spans="1:18" ht="27.75" customHeight="1" x14ac:dyDescent="0.25">
      <c r="A2" s="23" t="s">
        <v>2</v>
      </c>
      <c r="B2" s="8" t="s">
        <v>31</v>
      </c>
      <c r="C2" s="9" t="s">
        <v>15</v>
      </c>
      <c r="D2" s="13">
        <v>10</v>
      </c>
      <c r="E2" s="19" t="s">
        <v>3</v>
      </c>
      <c r="F2" s="11" t="s">
        <v>23</v>
      </c>
      <c r="G2" s="33"/>
      <c r="H2" s="17"/>
      <c r="I2" s="15"/>
      <c r="J2" s="15"/>
      <c r="K2" s="15"/>
      <c r="L2" s="21"/>
      <c r="M2" s="15"/>
      <c r="N2" s="15"/>
      <c r="O2" s="15"/>
      <c r="P2" s="15"/>
      <c r="Q2" s="21"/>
      <c r="R2" s="15"/>
    </row>
    <row r="3" spans="1:18" ht="30.75" thickBot="1" x14ac:dyDescent="0.3">
      <c r="A3" s="27" t="s">
        <v>4</v>
      </c>
      <c r="B3" s="8" t="s">
        <v>30</v>
      </c>
      <c r="C3" s="20" t="s">
        <v>20</v>
      </c>
      <c r="D3" s="14" t="s">
        <v>24</v>
      </c>
      <c r="E3" s="10" t="s">
        <v>5</v>
      </c>
      <c r="F3" s="12">
        <v>1</v>
      </c>
      <c r="G3" s="33"/>
      <c r="H3" s="18"/>
      <c r="I3" s="16"/>
      <c r="J3" s="16"/>
      <c r="K3" s="16"/>
      <c r="L3" s="22"/>
      <c r="M3" s="16"/>
      <c r="N3" s="16"/>
      <c r="O3" s="16"/>
      <c r="P3" s="16"/>
      <c r="Q3" s="22"/>
      <c r="R3" s="16"/>
    </row>
    <row r="4" spans="1:18" ht="60" x14ac:dyDescent="0.25">
      <c r="A4" s="28" t="s">
        <v>13</v>
      </c>
      <c r="B4" s="29" t="s">
        <v>12</v>
      </c>
      <c r="C4" s="28" t="s">
        <v>6</v>
      </c>
      <c r="D4" s="30" t="s">
        <v>7</v>
      </c>
      <c r="E4" s="30" t="s">
        <v>8</v>
      </c>
      <c r="F4" s="28" t="s">
        <v>9</v>
      </c>
      <c r="G4" s="31" t="s">
        <v>10</v>
      </c>
      <c r="H4" s="31" t="s">
        <v>11</v>
      </c>
      <c r="I4" s="32" t="s">
        <v>16</v>
      </c>
      <c r="J4" s="32" t="s">
        <v>17</v>
      </c>
      <c r="K4" s="32" t="s">
        <v>18</v>
      </c>
      <c r="L4" s="32" t="s">
        <v>21</v>
      </c>
      <c r="M4" s="32" t="s">
        <v>22</v>
      </c>
      <c r="N4" s="32" t="s">
        <v>26</v>
      </c>
      <c r="O4" s="32" t="s">
        <v>27</v>
      </c>
      <c r="P4" s="32" t="s">
        <v>25</v>
      </c>
      <c r="Q4" s="32" t="s">
        <v>28</v>
      </c>
      <c r="R4" s="32" t="s">
        <v>29</v>
      </c>
    </row>
    <row r="5" spans="1:18" x14ac:dyDescent="0.25">
      <c r="A5" s="4">
        <v>1</v>
      </c>
      <c r="B5" s="5" t="s">
        <v>34</v>
      </c>
      <c r="C5" s="6">
        <v>32</v>
      </c>
      <c r="D5" s="3">
        <v>0.4</v>
      </c>
      <c r="E5" s="3">
        <v>0.4</v>
      </c>
      <c r="F5" s="3">
        <f>C5+D5</f>
        <v>32.4</v>
      </c>
      <c r="G5" s="3">
        <f>C5-E5</f>
        <v>31.6</v>
      </c>
      <c r="H5" s="3" t="s">
        <v>33</v>
      </c>
      <c r="I5" s="2">
        <v>31.71</v>
      </c>
      <c r="J5" s="2">
        <v>31.95</v>
      </c>
      <c r="K5" s="2">
        <v>31.76</v>
      </c>
      <c r="L5" s="2">
        <v>31.96</v>
      </c>
      <c r="M5" s="2">
        <v>31.75</v>
      </c>
      <c r="N5" s="2">
        <v>31.9</v>
      </c>
      <c r="O5" s="2">
        <v>31.89</v>
      </c>
      <c r="P5" s="2">
        <v>31.91</v>
      </c>
      <c r="Q5" s="2">
        <v>32.06</v>
      </c>
      <c r="R5" s="2">
        <v>31.83</v>
      </c>
    </row>
    <row r="6" spans="1:18" x14ac:dyDescent="0.25">
      <c r="A6" s="4">
        <v>2</v>
      </c>
      <c r="B6" s="5" t="s">
        <v>34</v>
      </c>
      <c r="C6" s="6">
        <v>5</v>
      </c>
      <c r="D6" s="3">
        <v>0.4</v>
      </c>
      <c r="E6" s="3">
        <v>0.4</v>
      </c>
      <c r="F6" s="3">
        <f>C6+D6</f>
        <v>5.4</v>
      </c>
      <c r="G6" s="3">
        <f>C6-E6</f>
        <v>4.5999999999999996</v>
      </c>
      <c r="H6" s="3" t="s">
        <v>33</v>
      </c>
      <c r="I6" s="2">
        <v>5</v>
      </c>
      <c r="J6" s="2">
        <v>5.04</v>
      </c>
      <c r="K6" s="2">
        <v>5.05</v>
      </c>
      <c r="L6" s="2">
        <v>5.03</v>
      </c>
      <c r="M6" s="2">
        <v>5.04</v>
      </c>
      <c r="N6" s="2">
        <v>5.05</v>
      </c>
      <c r="O6" s="2">
        <v>5.05</v>
      </c>
      <c r="P6" s="2">
        <v>5.04</v>
      </c>
      <c r="Q6" s="2">
        <v>5.03</v>
      </c>
      <c r="R6" s="2">
        <v>5.04</v>
      </c>
    </row>
    <row r="7" spans="1:18" x14ac:dyDescent="0.25">
      <c r="A7" s="4">
        <v>3</v>
      </c>
      <c r="B7" s="5" t="s">
        <v>35</v>
      </c>
      <c r="C7" s="6">
        <v>1.3</v>
      </c>
      <c r="D7" s="3">
        <v>0</v>
      </c>
      <c r="E7" s="3">
        <v>0.4</v>
      </c>
      <c r="F7" s="3">
        <f t="shared" ref="F7:F11" si="0">C7+D7</f>
        <v>1.3</v>
      </c>
      <c r="G7" s="3">
        <f t="shared" ref="G7:G11" si="1">C7-E7</f>
        <v>0.9</v>
      </c>
      <c r="H7" s="3" t="s">
        <v>33</v>
      </c>
      <c r="I7" s="2">
        <v>1.29</v>
      </c>
      <c r="J7" s="2">
        <v>1.1399999999999999</v>
      </c>
      <c r="K7" s="2">
        <v>1.28</v>
      </c>
      <c r="L7" s="2">
        <v>1.44</v>
      </c>
      <c r="M7" s="2">
        <v>1.63</v>
      </c>
      <c r="N7" s="2">
        <v>1.32</v>
      </c>
      <c r="O7" s="2">
        <v>1.51</v>
      </c>
      <c r="P7" s="2">
        <v>0.93</v>
      </c>
      <c r="Q7" s="2">
        <v>1.05</v>
      </c>
      <c r="R7" s="2">
        <v>1.63</v>
      </c>
    </row>
    <row r="8" spans="1:18" x14ac:dyDescent="0.25">
      <c r="A8" s="4">
        <v>4</v>
      </c>
      <c r="B8" s="5" t="s">
        <v>35</v>
      </c>
      <c r="C8" s="6">
        <v>5.8</v>
      </c>
      <c r="D8" s="3">
        <v>0.8</v>
      </c>
      <c r="E8" s="3">
        <v>0.8</v>
      </c>
      <c r="F8" s="3">
        <f t="shared" si="0"/>
        <v>6.6</v>
      </c>
      <c r="G8" s="3">
        <f t="shared" si="1"/>
        <v>5</v>
      </c>
      <c r="H8" s="3" t="s">
        <v>33</v>
      </c>
      <c r="I8" s="2">
        <v>5.6</v>
      </c>
      <c r="J8" s="2">
        <v>6.19</v>
      </c>
      <c r="K8" s="2">
        <v>6.54</v>
      </c>
      <c r="L8" s="2">
        <v>6.74</v>
      </c>
      <c r="M8" s="2">
        <v>6.85</v>
      </c>
      <c r="N8" s="2">
        <v>5.64</v>
      </c>
      <c r="O8" s="2">
        <v>7.82</v>
      </c>
      <c r="P8" s="2">
        <v>5.74</v>
      </c>
      <c r="Q8" s="2">
        <v>5.32</v>
      </c>
      <c r="R8" s="2">
        <v>6.51</v>
      </c>
    </row>
    <row r="9" spans="1:18" x14ac:dyDescent="0.25">
      <c r="A9" s="4">
        <v>5</v>
      </c>
      <c r="B9" s="5" t="s">
        <v>34</v>
      </c>
      <c r="C9" s="6">
        <v>4</v>
      </c>
      <c r="D9" s="3">
        <v>0.4</v>
      </c>
      <c r="E9" s="3">
        <v>0.4</v>
      </c>
      <c r="F9" s="3">
        <f t="shared" si="0"/>
        <v>4.4000000000000004</v>
      </c>
      <c r="G9" s="3">
        <f t="shared" si="1"/>
        <v>3.6</v>
      </c>
      <c r="H9" s="3" t="s">
        <v>33</v>
      </c>
      <c r="I9" s="2">
        <v>3.97</v>
      </c>
      <c r="J9" s="2">
        <v>3.97</v>
      </c>
      <c r="K9" s="2">
        <v>3.97</v>
      </c>
      <c r="L9" s="2">
        <v>3.97</v>
      </c>
      <c r="M9" s="2">
        <v>3.98</v>
      </c>
      <c r="N9" s="2">
        <v>3.97</v>
      </c>
      <c r="O9" s="2">
        <v>3.97</v>
      </c>
      <c r="P9" s="2">
        <v>3.97</v>
      </c>
      <c r="Q9" s="2">
        <v>3.97</v>
      </c>
      <c r="R9" s="2">
        <v>3.98</v>
      </c>
    </row>
    <row r="10" spans="1:18" x14ac:dyDescent="0.25">
      <c r="A10" s="4">
        <v>6</v>
      </c>
      <c r="B10" s="5" t="s">
        <v>36</v>
      </c>
      <c r="C10" s="6">
        <v>15</v>
      </c>
      <c r="D10" s="3">
        <v>0.4</v>
      </c>
      <c r="E10" s="3">
        <v>0.4</v>
      </c>
      <c r="F10" s="3">
        <f t="shared" si="0"/>
        <v>15.4</v>
      </c>
      <c r="G10" s="3">
        <f t="shared" si="1"/>
        <v>14.6</v>
      </c>
      <c r="H10" s="3" t="s">
        <v>33</v>
      </c>
      <c r="I10" s="2">
        <f>13.25+I25</f>
        <v>14.78</v>
      </c>
      <c r="J10" s="2">
        <f>14.6+J25</f>
        <v>16.09</v>
      </c>
      <c r="K10" s="2">
        <f>13.35+K25</f>
        <v>14.84</v>
      </c>
      <c r="L10" s="2">
        <f>14.63+L25</f>
        <v>16.11</v>
      </c>
      <c r="M10" s="2">
        <f>13.31+M25</f>
        <v>14.870000000000001</v>
      </c>
      <c r="N10" s="2">
        <f>13.26+N25</f>
        <v>14.81</v>
      </c>
      <c r="O10" s="2">
        <f>14.7+O25</f>
        <v>16.239999999999998</v>
      </c>
      <c r="P10" s="2">
        <f>13.24+P25</f>
        <v>14.74</v>
      </c>
      <c r="Q10" s="2">
        <f>13.4+Q25</f>
        <v>14.92</v>
      </c>
      <c r="R10" s="2">
        <f>14.69+R25</f>
        <v>16.22</v>
      </c>
    </row>
    <row r="11" spans="1:18" x14ac:dyDescent="0.25">
      <c r="A11" s="4">
        <v>7</v>
      </c>
      <c r="B11" s="5" t="s">
        <v>37</v>
      </c>
      <c r="C11" s="6">
        <v>4</v>
      </c>
      <c r="D11" s="3">
        <v>0.4</v>
      </c>
      <c r="E11" s="3">
        <v>0.4</v>
      </c>
      <c r="F11" s="3">
        <f t="shared" si="0"/>
        <v>4.4000000000000004</v>
      </c>
      <c r="G11" s="3">
        <f t="shared" si="1"/>
        <v>3.6</v>
      </c>
      <c r="H11" s="3" t="s">
        <v>42</v>
      </c>
      <c r="I11" s="2">
        <v>5.41</v>
      </c>
      <c r="J11" s="2">
        <v>5.2830000000000004</v>
      </c>
      <c r="K11" s="2">
        <v>5.492</v>
      </c>
      <c r="L11" s="2">
        <v>5.66</v>
      </c>
      <c r="M11" s="2">
        <v>5.4640000000000004</v>
      </c>
      <c r="N11" s="2">
        <v>5.1769999999999996</v>
      </c>
      <c r="O11" s="2">
        <v>5.67</v>
      </c>
      <c r="P11" s="2">
        <v>5.56</v>
      </c>
      <c r="Q11" s="2">
        <v>5.4379999999999997</v>
      </c>
      <c r="R11" s="2">
        <v>5.6050000000000004</v>
      </c>
    </row>
    <row r="12" spans="1:18" x14ac:dyDescent="0.25">
      <c r="A12" s="4">
        <v>8</v>
      </c>
      <c r="B12" s="5" t="s">
        <v>38</v>
      </c>
      <c r="C12" s="6">
        <v>20</v>
      </c>
      <c r="D12" s="3">
        <v>0.4</v>
      </c>
      <c r="E12" s="3">
        <v>0.4</v>
      </c>
      <c r="F12" s="3">
        <f t="shared" ref="F12:F30" si="2">C12+D12</f>
        <v>20.399999999999999</v>
      </c>
      <c r="G12" s="3">
        <f t="shared" ref="G12:G30" si="3">C12-E12</f>
        <v>19.600000000000001</v>
      </c>
      <c r="H12" s="3" t="s">
        <v>33</v>
      </c>
      <c r="I12" s="2">
        <v>20.329999999999998</v>
      </c>
      <c r="J12" s="2">
        <v>20.28</v>
      </c>
      <c r="K12" s="2">
        <v>20.38</v>
      </c>
      <c r="L12" s="2">
        <v>20.38</v>
      </c>
      <c r="M12" s="2">
        <v>20.38</v>
      </c>
      <c r="N12" s="2">
        <v>20.49</v>
      </c>
      <c r="O12" s="2">
        <v>20.16</v>
      </c>
      <c r="P12" s="2">
        <v>20.54</v>
      </c>
      <c r="Q12" s="2">
        <v>20.5</v>
      </c>
      <c r="R12" s="2">
        <v>20.34</v>
      </c>
    </row>
    <row r="13" spans="1:18" x14ac:dyDescent="0.25">
      <c r="A13" s="4">
        <v>9</v>
      </c>
      <c r="B13" s="5" t="s">
        <v>37</v>
      </c>
      <c r="C13" s="6">
        <v>7.5</v>
      </c>
      <c r="D13" s="3">
        <v>0.4</v>
      </c>
      <c r="E13" s="3">
        <v>0.4</v>
      </c>
      <c r="F13" s="3">
        <f t="shared" si="2"/>
        <v>7.9</v>
      </c>
      <c r="G13" s="3">
        <f t="shared" si="3"/>
        <v>7.1</v>
      </c>
      <c r="H13" s="3" t="s">
        <v>42</v>
      </c>
      <c r="I13" s="2">
        <v>7.5069999999999997</v>
      </c>
      <c r="J13" s="2">
        <v>7.5030000000000001</v>
      </c>
      <c r="K13" s="2">
        <v>7.5039999999999996</v>
      </c>
      <c r="L13" s="2">
        <v>7.5010000000000003</v>
      </c>
      <c r="M13" s="2">
        <v>7.5060000000000002</v>
      </c>
      <c r="N13" s="2">
        <v>7.5069999999999997</v>
      </c>
      <c r="O13" s="2">
        <v>7.508</v>
      </c>
      <c r="P13" s="2">
        <v>7.5060000000000002</v>
      </c>
      <c r="Q13" s="2">
        <v>7.5</v>
      </c>
      <c r="R13" s="2">
        <v>7.5</v>
      </c>
    </row>
    <row r="14" spans="1:18" x14ac:dyDescent="0.25">
      <c r="A14" s="4">
        <v>10</v>
      </c>
      <c r="B14" s="5" t="s">
        <v>39</v>
      </c>
      <c r="C14" s="6">
        <v>15</v>
      </c>
      <c r="D14" s="3">
        <v>0.4</v>
      </c>
      <c r="E14" s="3">
        <v>0.4</v>
      </c>
      <c r="F14" s="3">
        <f t="shared" si="2"/>
        <v>15.4</v>
      </c>
      <c r="G14" s="3">
        <f t="shared" si="3"/>
        <v>14.6</v>
      </c>
      <c r="H14" s="3" t="s">
        <v>33</v>
      </c>
      <c r="I14" s="2">
        <v>14.98</v>
      </c>
      <c r="J14" s="2">
        <v>15.04</v>
      </c>
      <c r="K14" s="2">
        <v>14.98</v>
      </c>
      <c r="L14" s="2">
        <v>14.99</v>
      </c>
      <c r="M14" s="2">
        <v>14.98</v>
      </c>
      <c r="N14" s="2">
        <v>15</v>
      </c>
      <c r="O14" s="2">
        <v>14.94</v>
      </c>
      <c r="P14" s="2">
        <v>14.99</v>
      </c>
      <c r="Q14" s="2">
        <v>14.98</v>
      </c>
      <c r="R14" s="2">
        <v>14.98</v>
      </c>
    </row>
    <row r="15" spans="1:18" x14ac:dyDescent="0.25">
      <c r="A15" s="4">
        <v>11</v>
      </c>
      <c r="B15" s="5" t="s">
        <v>37</v>
      </c>
      <c r="C15" s="6">
        <v>5</v>
      </c>
      <c r="D15" s="3">
        <v>0.4</v>
      </c>
      <c r="E15" s="3">
        <v>0.4</v>
      </c>
      <c r="F15" s="3">
        <f t="shared" si="2"/>
        <v>5.4</v>
      </c>
      <c r="G15" s="3">
        <f t="shared" si="3"/>
        <v>4.5999999999999996</v>
      </c>
      <c r="H15" s="3" t="s">
        <v>42</v>
      </c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4">
        <v>12</v>
      </c>
      <c r="B16" s="5" t="s">
        <v>34</v>
      </c>
      <c r="C16" s="6">
        <v>5</v>
      </c>
      <c r="D16" s="3">
        <v>0.4</v>
      </c>
      <c r="E16" s="3">
        <v>0.4</v>
      </c>
      <c r="F16" s="3">
        <f t="shared" si="2"/>
        <v>5.4</v>
      </c>
      <c r="G16" s="3">
        <f t="shared" si="3"/>
        <v>4.5999999999999996</v>
      </c>
      <c r="H16" s="3" t="s">
        <v>33</v>
      </c>
      <c r="I16" s="2">
        <v>4.95</v>
      </c>
      <c r="J16" s="2">
        <v>5.13</v>
      </c>
      <c r="K16" s="2">
        <v>5.0999999999999996</v>
      </c>
      <c r="L16" s="2">
        <v>5.0999999999999996</v>
      </c>
      <c r="M16" s="2">
        <v>5.0999999999999996</v>
      </c>
      <c r="N16" s="2">
        <v>5.0999999999999996</v>
      </c>
      <c r="O16" s="2">
        <v>5.07</v>
      </c>
      <c r="P16" s="2">
        <v>5.07</v>
      </c>
      <c r="Q16" s="2">
        <v>5.09</v>
      </c>
      <c r="R16" s="2">
        <v>5.1100000000000003</v>
      </c>
    </row>
    <row r="17" spans="1:19" x14ac:dyDescent="0.25">
      <c r="A17" s="4">
        <v>13</v>
      </c>
      <c r="B17" s="5" t="s">
        <v>39</v>
      </c>
      <c r="C17" s="6">
        <v>25</v>
      </c>
      <c r="D17" s="3">
        <v>0.4</v>
      </c>
      <c r="E17" s="3">
        <v>0.4</v>
      </c>
      <c r="F17" s="3">
        <f t="shared" si="2"/>
        <v>25.4</v>
      </c>
      <c r="G17" s="3">
        <f t="shared" si="3"/>
        <v>24.6</v>
      </c>
      <c r="H17" s="3" t="s">
        <v>33</v>
      </c>
      <c r="I17" s="2">
        <v>24.93</v>
      </c>
      <c r="J17" s="2">
        <v>24.89</v>
      </c>
      <c r="K17" s="2">
        <v>24.43</v>
      </c>
      <c r="L17" s="2">
        <v>24.42</v>
      </c>
      <c r="M17" s="2">
        <v>24.27</v>
      </c>
      <c r="N17" s="2">
        <v>24.85</v>
      </c>
      <c r="O17" s="2">
        <v>24.3</v>
      </c>
      <c r="P17" s="2">
        <v>25.01</v>
      </c>
      <c r="Q17" s="2">
        <v>24.94</v>
      </c>
      <c r="R17" s="2">
        <v>24.34</v>
      </c>
    </row>
    <row r="18" spans="1:19" x14ac:dyDescent="0.25">
      <c r="A18" s="4">
        <v>14</v>
      </c>
      <c r="B18" s="5" t="s">
        <v>37</v>
      </c>
      <c r="C18" s="6">
        <v>2.5</v>
      </c>
      <c r="D18" s="3">
        <v>0.4</v>
      </c>
      <c r="E18" s="3">
        <v>0.4</v>
      </c>
      <c r="F18" s="3">
        <f t="shared" si="2"/>
        <v>2.9</v>
      </c>
      <c r="G18" s="3">
        <f t="shared" si="3"/>
        <v>2.1</v>
      </c>
      <c r="H18" s="3" t="s">
        <v>42</v>
      </c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9" x14ac:dyDescent="0.25">
      <c r="A19" s="4">
        <v>15</v>
      </c>
      <c r="B19" s="5" t="s">
        <v>37</v>
      </c>
      <c r="C19" s="6">
        <v>1</v>
      </c>
      <c r="D19" s="3">
        <v>0.4</v>
      </c>
      <c r="E19" s="3">
        <v>0.4</v>
      </c>
      <c r="F19" s="3">
        <f t="shared" si="2"/>
        <v>1.4</v>
      </c>
      <c r="G19" s="3">
        <f t="shared" si="3"/>
        <v>0.6</v>
      </c>
      <c r="H19" s="3" t="s">
        <v>42</v>
      </c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9" x14ac:dyDescent="0.25">
      <c r="A20" s="4">
        <v>16</v>
      </c>
      <c r="B20" s="5" t="s">
        <v>40</v>
      </c>
      <c r="C20" s="6">
        <v>0.5</v>
      </c>
      <c r="D20" s="3">
        <v>0.4</v>
      </c>
      <c r="E20" s="3">
        <v>0.4</v>
      </c>
      <c r="F20" s="3">
        <f t="shared" si="2"/>
        <v>0.9</v>
      </c>
      <c r="G20" s="3">
        <f t="shared" si="3"/>
        <v>9.9999999999999978E-2</v>
      </c>
      <c r="H20" s="3" t="s">
        <v>33</v>
      </c>
      <c r="I20" s="2">
        <v>0.53</v>
      </c>
      <c r="J20" s="2">
        <v>0.5</v>
      </c>
      <c r="K20" s="2">
        <v>0.49</v>
      </c>
      <c r="L20" s="2">
        <v>0.49</v>
      </c>
      <c r="M20" s="2">
        <v>0.52</v>
      </c>
      <c r="N20" s="2">
        <v>0.5</v>
      </c>
      <c r="O20" s="2">
        <v>0.5</v>
      </c>
      <c r="P20" s="2">
        <v>0.5</v>
      </c>
      <c r="Q20" s="2">
        <v>0.52</v>
      </c>
      <c r="R20" s="2">
        <v>0.51</v>
      </c>
    </row>
    <row r="21" spans="1:19" x14ac:dyDescent="0.25">
      <c r="A21" s="4">
        <v>17</v>
      </c>
      <c r="B21" s="5" t="s">
        <v>39</v>
      </c>
      <c r="C21" s="6">
        <v>15.5</v>
      </c>
      <c r="D21" s="3">
        <v>0.4</v>
      </c>
      <c r="E21" s="3">
        <v>0.4</v>
      </c>
      <c r="F21" s="3">
        <f t="shared" si="2"/>
        <v>15.9</v>
      </c>
      <c r="G21" s="3">
        <f t="shared" si="3"/>
        <v>15.1</v>
      </c>
      <c r="H21" s="3" t="s">
        <v>42</v>
      </c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9" x14ac:dyDescent="0.25">
      <c r="A22" s="4">
        <v>18</v>
      </c>
      <c r="B22" s="5" t="s">
        <v>39</v>
      </c>
      <c r="C22" s="6">
        <v>21</v>
      </c>
      <c r="D22" s="3">
        <v>0.4</v>
      </c>
      <c r="E22" s="3">
        <v>0.4</v>
      </c>
      <c r="F22" s="3">
        <f t="shared" si="2"/>
        <v>21.4</v>
      </c>
      <c r="G22" s="3">
        <f t="shared" si="3"/>
        <v>20.6</v>
      </c>
      <c r="H22" s="3" t="s">
        <v>42</v>
      </c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9" x14ac:dyDescent="0.25">
      <c r="A23" s="4">
        <v>19</v>
      </c>
      <c r="B23" s="5" t="s">
        <v>34</v>
      </c>
      <c r="C23" s="6">
        <v>25.5</v>
      </c>
      <c r="D23" s="3">
        <v>0.4</v>
      </c>
      <c r="E23" s="3">
        <v>0.4</v>
      </c>
      <c r="F23" s="3">
        <f t="shared" si="2"/>
        <v>25.9</v>
      </c>
      <c r="G23" s="3">
        <f t="shared" si="3"/>
        <v>25.1</v>
      </c>
      <c r="H23" s="3" t="s">
        <v>33</v>
      </c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9" x14ac:dyDescent="0.25">
      <c r="A24" s="4">
        <v>20</v>
      </c>
      <c r="B24" s="5" t="s">
        <v>41</v>
      </c>
      <c r="C24" s="6">
        <v>1</v>
      </c>
      <c r="D24" s="3">
        <v>0.4</v>
      </c>
      <c r="E24" s="3">
        <v>0.4</v>
      </c>
      <c r="F24" s="3">
        <f t="shared" si="2"/>
        <v>1.4</v>
      </c>
      <c r="G24" s="3">
        <f t="shared" si="3"/>
        <v>0.6</v>
      </c>
      <c r="H24" s="3" t="s">
        <v>42</v>
      </c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9" x14ac:dyDescent="0.25">
      <c r="A25" s="4">
        <v>21</v>
      </c>
      <c r="B25" s="5" t="s">
        <v>40</v>
      </c>
      <c r="C25" s="6">
        <v>1.6</v>
      </c>
      <c r="D25" s="3">
        <v>0.4</v>
      </c>
      <c r="E25" s="3">
        <v>0.4</v>
      </c>
      <c r="F25" s="3">
        <f t="shared" si="2"/>
        <v>2</v>
      </c>
      <c r="G25" s="3">
        <f t="shared" si="3"/>
        <v>1.2000000000000002</v>
      </c>
      <c r="H25" s="3" t="s">
        <v>33</v>
      </c>
      <c r="I25" s="2">
        <v>1.53</v>
      </c>
      <c r="J25" s="2">
        <v>1.49</v>
      </c>
      <c r="K25" s="2">
        <v>1.49</v>
      </c>
      <c r="L25" s="2">
        <v>1.48</v>
      </c>
      <c r="M25" s="2">
        <v>1.56</v>
      </c>
      <c r="N25" s="2">
        <v>1.55</v>
      </c>
      <c r="O25" s="2">
        <v>1.54</v>
      </c>
      <c r="P25" s="2">
        <v>1.5</v>
      </c>
      <c r="Q25" s="2">
        <v>1.52</v>
      </c>
      <c r="R25" s="2">
        <v>1.53</v>
      </c>
    </row>
    <row r="26" spans="1:19" x14ac:dyDescent="0.25">
      <c r="A26" s="4">
        <v>22</v>
      </c>
      <c r="B26" s="5" t="s">
        <v>38</v>
      </c>
      <c r="C26" s="6">
        <v>15</v>
      </c>
      <c r="D26" s="3">
        <v>0</v>
      </c>
      <c r="E26" s="3">
        <v>0.5</v>
      </c>
      <c r="F26" s="3">
        <f t="shared" si="2"/>
        <v>15</v>
      </c>
      <c r="G26" s="3">
        <f t="shared" si="3"/>
        <v>14.5</v>
      </c>
      <c r="H26" s="3" t="s">
        <v>33</v>
      </c>
      <c r="I26" s="2">
        <v>15</v>
      </c>
      <c r="J26" s="2">
        <v>14.96</v>
      </c>
      <c r="K26" s="2">
        <v>14.98</v>
      </c>
      <c r="L26" s="2">
        <v>14.97</v>
      </c>
      <c r="M26" s="2">
        <v>14.99</v>
      </c>
      <c r="N26" s="2">
        <v>14.96</v>
      </c>
      <c r="O26" s="2">
        <v>15.03</v>
      </c>
      <c r="P26" s="2">
        <v>14.93</v>
      </c>
      <c r="Q26" s="2">
        <v>14.96</v>
      </c>
      <c r="R26" s="2">
        <v>14.96</v>
      </c>
    </row>
    <row r="27" spans="1:19" x14ac:dyDescent="0.25">
      <c r="A27" s="4">
        <v>23</v>
      </c>
      <c r="B27" s="5" t="s">
        <v>34</v>
      </c>
      <c r="C27" s="6">
        <v>6.5</v>
      </c>
      <c r="D27" s="3">
        <v>0.4</v>
      </c>
      <c r="E27" s="3">
        <v>0.4</v>
      </c>
      <c r="F27" s="3">
        <f t="shared" si="2"/>
        <v>6.9</v>
      </c>
      <c r="G27" s="3">
        <f t="shared" si="3"/>
        <v>6.1</v>
      </c>
      <c r="H27" s="3" t="s">
        <v>33</v>
      </c>
      <c r="I27" s="2">
        <v>6.47</v>
      </c>
      <c r="J27" s="2">
        <v>6.42</v>
      </c>
      <c r="K27" s="2">
        <v>6.45</v>
      </c>
      <c r="L27" s="2">
        <v>6.47</v>
      </c>
      <c r="M27" s="2">
        <v>6.46</v>
      </c>
      <c r="N27" s="2">
        <v>6.47</v>
      </c>
      <c r="O27" s="2">
        <v>6.48</v>
      </c>
      <c r="P27" s="2">
        <v>6.46</v>
      </c>
      <c r="Q27" s="2">
        <v>6.46</v>
      </c>
      <c r="R27" s="2">
        <v>6.47</v>
      </c>
    </row>
    <row r="28" spans="1:19" x14ac:dyDescent="0.25">
      <c r="A28" s="4">
        <v>24</v>
      </c>
      <c r="B28" s="5" t="s">
        <v>39</v>
      </c>
      <c r="C28" s="6">
        <v>6</v>
      </c>
      <c r="D28" s="3">
        <v>0.1</v>
      </c>
      <c r="E28" s="3">
        <v>0.1</v>
      </c>
      <c r="F28" s="3">
        <f t="shared" si="2"/>
        <v>6.1</v>
      </c>
      <c r="G28" s="3">
        <f t="shared" si="3"/>
        <v>5.9</v>
      </c>
      <c r="H28" s="3" t="s">
        <v>33</v>
      </c>
      <c r="I28" s="2">
        <v>6.02</v>
      </c>
      <c r="J28" s="2">
        <v>5.99</v>
      </c>
      <c r="K28" s="2">
        <v>5.97</v>
      </c>
      <c r="L28" s="2">
        <v>6.04</v>
      </c>
      <c r="M28" s="2">
        <v>5.94</v>
      </c>
      <c r="N28" s="2">
        <v>6.01</v>
      </c>
      <c r="O28" s="2">
        <v>6</v>
      </c>
      <c r="P28" s="2">
        <v>6.05</v>
      </c>
      <c r="Q28" s="2">
        <v>5.98</v>
      </c>
      <c r="R28" s="2">
        <v>6</v>
      </c>
    </row>
    <row r="29" spans="1:19" x14ac:dyDescent="0.25">
      <c r="A29" s="4">
        <v>25</v>
      </c>
      <c r="B29" s="5" t="s">
        <v>39</v>
      </c>
      <c r="C29" s="6">
        <v>3</v>
      </c>
      <c r="D29" s="3">
        <v>0.4</v>
      </c>
      <c r="E29" s="3">
        <v>0.4</v>
      </c>
      <c r="F29" s="3">
        <f t="shared" si="2"/>
        <v>3.4</v>
      </c>
      <c r="G29" s="3">
        <f t="shared" si="3"/>
        <v>2.6</v>
      </c>
      <c r="H29" s="3" t="s">
        <v>33</v>
      </c>
      <c r="I29" s="2">
        <v>2.97</v>
      </c>
      <c r="J29" s="2">
        <v>2.94</v>
      </c>
      <c r="K29" s="2">
        <v>2.93</v>
      </c>
      <c r="L29" s="2">
        <v>2.96</v>
      </c>
      <c r="M29" s="2">
        <v>2.93</v>
      </c>
      <c r="N29" s="2">
        <v>2.97</v>
      </c>
      <c r="O29" s="2">
        <v>2.93</v>
      </c>
      <c r="P29" s="2">
        <v>2.96</v>
      </c>
      <c r="Q29" s="2">
        <v>2.94</v>
      </c>
      <c r="R29" s="2">
        <v>2.94</v>
      </c>
    </row>
    <row r="30" spans="1:19" x14ac:dyDescent="0.25">
      <c r="A30" s="4">
        <v>26</v>
      </c>
      <c r="B30" s="5" t="s">
        <v>39</v>
      </c>
      <c r="C30" s="6">
        <v>5</v>
      </c>
      <c r="D30" s="3">
        <v>0.4</v>
      </c>
      <c r="E30" s="3">
        <v>0.4</v>
      </c>
      <c r="F30" s="3">
        <f t="shared" si="2"/>
        <v>5.4</v>
      </c>
      <c r="G30" s="3">
        <f t="shared" si="3"/>
        <v>4.5999999999999996</v>
      </c>
      <c r="H30" s="3" t="s">
        <v>33</v>
      </c>
      <c r="I30" s="2">
        <v>4.8899999999999997</v>
      </c>
      <c r="J30" s="2">
        <v>4.84</v>
      </c>
      <c r="K30" s="2">
        <v>4.8099999999999996</v>
      </c>
      <c r="L30" s="2">
        <v>4.87</v>
      </c>
      <c r="M30" s="2">
        <v>4.84</v>
      </c>
      <c r="N30" s="2">
        <v>4.91</v>
      </c>
      <c r="O30" s="2">
        <v>4.8099999999999996</v>
      </c>
      <c r="P30" s="2">
        <v>4.8600000000000003</v>
      </c>
      <c r="Q30" s="2">
        <v>4.8899999999999997</v>
      </c>
      <c r="R30" s="2">
        <v>4.9000000000000004</v>
      </c>
      <c r="S30" s="1" t="s">
        <v>43</v>
      </c>
    </row>
  </sheetData>
  <mergeCells count="1">
    <mergeCell ref="G1:G3"/>
  </mergeCells>
  <phoneticPr fontId="10" type="noConversion"/>
  <conditionalFormatting sqref="I5:R30">
    <cfRule type="cellIs" dxfId="0" priority="1" operator="notBetween">
      <formula>$G5</formula>
      <formula>$F5</formula>
    </cfRule>
  </conditionalFormatting>
  <pageMargins left="0.7" right="0.7" top="0.75" bottom="0.75" header="0.3" footer="0.3"/>
  <pageSetup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="115" zoomScaleNormal="115" workbookViewId="0">
      <selection activeCell="S21" sqref="S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M15" sqref="M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FAI</vt:lpstr>
      <vt:lpstr>Print Page 1</vt:lpstr>
      <vt:lpstr>Tolerance Table 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2026-02-10T22:07:32Z</cp:lastPrinted>
  <dcterms:created xsi:type="dcterms:W3CDTF">2025-12-24T14:13:31Z</dcterms:created>
  <dcterms:modified xsi:type="dcterms:W3CDTF">2026-02-10T22:52:41Z</dcterms:modified>
</cp:coreProperties>
</file>