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ykov\Downloads\"/>
    </mc:Choice>
  </mc:AlternateContent>
  <xr:revisionPtr revIDLastSave="0" documentId="13_ncr:1_{A8696469-2BFA-4B48-BF5A-98AB2C496B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36" i="1" s="1"/>
  <c r="K20" i="1"/>
  <c r="J20" i="1"/>
  <c r="G20" i="1"/>
  <c r="I20" i="1"/>
  <c r="E35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E34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E33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E32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E24" i="1"/>
  <c r="T6" i="1"/>
  <c r="T7" i="1"/>
  <c r="T8" i="1"/>
  <c r="T9" i="1"/>
  <c r="T10" i="1"/>
  <c r="T11" i="1"/>
  <c r="S6" i="1"/>
  <c r="S7" i="1"/>
  <c r="S8" i="1"/>
  <c r="S9" i="1"/>
  <c r="S10" i="1"/>
  <c r="S11" i="1"/>
  <c r="F20" i="1"/>
  <c r="E19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E15" i="1"/>
  <c r="E14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5" i="1"/>
  <c r="T5" i="1"/>
  <c r="E12" i="1"/>
  <c r="E16" i="1" s="1"/>
  <c r="E17" i="1" s="1"/>
  <c r="E18" i="1" s="1"/>
</calcChain>
</file>

<file path=xl/sharedStrings.xml><?xml version="1.0" encoding="utf-8"?>
<sst xmlns="http://schemas.openxmlformats.org/spreadsheetml/2006/main" count="14" uniqueCount="13">
  <si>
    <t>Эксперт</t>
  </si>
  <si>
    <t>Факторы</t>
  </si>
  <si>
    <t>rj</t>
  </si>
  <si>
    <t>ранг</t>
  </si>
  <si>
    <t>сумма рангов</t>
  </si>
  <si>
    <t>ср.значение рангов, приходящ. На 1 параметр</t>
  </si>
  <si>
    <t>dj</t>
  </si>
  <si>
    <t>dj^2</t>
  </si>
  <si>
    <t>S</t>
  </si>
  <si>
    <t>m2(n3 - n)/12</t>
  </si>
  <si>
    <t>Ti</t>
  </si>
  <si>
    <t>Tsum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</si>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</sst>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topLeftCell="A17" zoomScaleNormal="100" workbookViewId="0">
      <selection activeCell="E36" sqref="E36"/>
    </sheetView>
  </sheetViews>
  <sheetFormatPr defaultRowHeight="14.4" x14ac:dyDescent="0.3"/>
  <cols>
    <col min="5" max="5" width="10.77734375" bestFit="1" customWidth="1"/>
  </cols>
  <sheetData>
    <row r="1" spans="1:20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3">
      <c r="A3" s="7" t="s">
        <v>0</v>
      </c>
      <c r="B3" s="7"/>
      <c r="C3" s="7"/>
      <c r="D3" s="7"/>
      <c r="E3" s="7" t="s">
        <v>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3">
      <c r="A4" s="7"/>
      <c r="B4" s="7"/>
      <c r="C4" s="7"/>
      <c r="D4" s="7"/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/>
      <c r="T4" s="1"/>
    </row>
    <row r="5" spans="1:20" x14ac:dyDescent="0.3">
      <c r="A5" s="7">
        <v>1</v>
      </c>
      <c r="B5" s="7"/>
      <c r="C5" s="7"/>
      <c r="D5" s="7"/>
      <c r="E5" s="2">
        <v>2</v>
      </c>
      <c r="F5" s="2">
        <v>14</v>
      </c>
      <c r="G5" s="2">
        <v>1</v>
      </c>
      <c r="H5" s="2">
        <v>1</v>
      </c>
      <c r="I5" s="2">
        <v>1</v>
      </c>
      <c r="J5" s="2">
        <v>2</v>
      </c>
      <c r="K5" s="2">
        <v>2</v>
      </c>
      <c r="L5" s="2">
        <v>14</v>
      </c>
      <c r="M5" s="2">
        <v>1</v>
      </c>
      <c r="N5" s="2">
        <v>2</v>
      </c>
      <c r="O5" s="2">
        <v>1</v>
      </c>
      <c r="P5" s="2">
        <v>14</v>
      </c>
      <c r="Q5" s="2">
        <v>1</v>
      </c>
      <c r="R5" s="2">
        <v>1</v>
      </c>
      <c r="S5" s="2">
        <f>SUM(E5:R5)</f>
        <v>57</v>
      </c>
      <c r="T5" s="1">
        <f>105/S5</f>
        <v>1.8421052631578947</v>
      </c>
    </row>
    <row r="6" spans="1:20" x14ac:dyDescent="0.3">
      <c r="A6" s="7">
        <v>2</v>
      </c>
      <c r="B6" s="7"/>
      <c r="C6" s="7"/>
      <c r="D6" s="7"/>
      <c r="E6" s="2">
        <v>3</v>
      </c>
      <c r="F6" s="2">
        <v>2</v>
      </c>
      <c r="G6" s="2">
        <v>1</v>
      </c>
      <c r="H6" s="2">
        <v>1</v>
      </c>
      <c r="I6" s="2">
        <v>1</v>
      </c>
      <c r="J6" s="2">
        <v>2</v>
      </c>
      <c r="K6" s="2">
        <v>3</v>
      </c>
      <c r="L6" s="2">
        <v>2</v>
      </c>
      <c r="M6" s="2">
        <v>1</v>
      </c>
      <c r="N6" s="2">
        <v>1</v>
      </c>
      <c r="O6" s="2">
        <v>3</v>
      </c>
      <c r="P6" s="2">
        <v>2</v>
      </c>
      <c r="Q6" s="2">
        <v>1</v>
      </c>
      <c r="R6" s="2">
        <v>2</v>
      </c>
      <c r="S6" s="2">
        <f t="shared" ref="S6:S11" si="0">SUM(E6:R6)</f>
        <v>25</v>
      </c>
      <c r="T6" s="1">
        <f t="shared" ref="T6:T11" si="1">105/S6</f>
        <v>4.2</v>
      </c>
    </row>
    <row r="7" spans="1:20" x14ac:dyDescent="0.3">
      <c r="A7" s="7">
        <v>3</v>
      </c>
      <c r="B7" s="7"/>
      <c r="C7" s="7"/>
      <c r="D7" s="7"/>
      <c r="E7" s="2">
        <v>4</v>
      </c>
      <c r="F7" s="2">
        <v>3</v>
      </c>
      <c r="G7" s="2">
        <v>1</v>
      </c>
      <c r="H7" s="2">
        <v>2</v>
      </c>
      <c r="I7" s="2">
        <v>1</v>
      </c>
      <c r="J7" s="2">
        <v>2</v>
      </c>
      <c r="K7" s="2">
        <v>4</v>
      </c>
      <c r="L7" s="2">
        <v>3</v>
      </c>
      <c r="M7" s="2">
        <v>1</v>
      </c>
      <c r="N7" s="2">
        <v>2</v>
      </c>
      <c r="O7" s="2">
        <v>4</v>
      </c>
      <c r="P7" s="2">
        <v>3</v>
      </c>
      <c r="Q7" s="2">
        <v>1</v>
      </c>
      <c r="R7" s="2">
        <v>2</v>
      </c>
      <c r="S7" s="2">
        <f t="shared" si="0"/>
        <v>33</v>
      </c>
      <c r="T7" s="1">
        <f t="shared" si="1"/>
        <v>3.1818181818181817</v>
      </c>
    </row>
    <row r="8" spans="1:20" x14ac:dyDescent="0.3">
      <c r="A8" s="7">
        <v>4</v>
      </c>
      <c r="B8" s="7"/>
      <c r="C8" s="7"/>
      <c r="D8" s="7"/>
      <c r="E8" s="2">
        <v>13</v>
      </c>
      <c r="F8" s="2">
        <v>5</v>
      </c>
      <c r="G8" s="2">
        <v>6</v>
      </c>
      <c r="H8" s="2">
        <v>7</v>
      </c>
      <c r="I8" s="2">
        <v>4</v>
      </c>
      <c r="J8" s="2">
        <v>14</v>
      </c>
      <c r="K8" s="2">
        <v>11</v>
      </c>
      <c r="L8" s="2">
        <v>1</v>
      </c>
      <c r="M8" s="2">
        <v>2</v>
      </c>
      <c r="N8" s="2">
        <v>3</v>
      </c>
      <c r="O8" s="2">
        <v>12</v>
      </c>
      <c r="P8" s="2">
        <v>8</v>
      </c>
      <c r="Q8" s="2">
        <v>9</v>
      </c>
      <c r="R8" s="2">
        <v>10</v>
      </c>
      <c r="S8" s="2">
        <f t="shared" si="0"/>
        <v>105</v>
      </c>
      <c r="T8" s="1">
        <f t="shared" si="1"/>
        <v>1</v>
      </c>
    </row>
    <row r="9" spans="1:20" x14ac:dyDescent="0.3">
      <c r="A9" s="7">
        <v>5</v>
      </c>
      <c r="B9" s="7"/>
      <c r="C9" s="7"/>
      <c r="D9" s="7"/>
      <c r="E9" s="2">
        <v>5</v>
      </c>
      <c r="F9" s="2">
        <v>5</v>
      </c>
      <c r="G9" s="2">
        <v>3</v>
      </c>
      <c r="H9" s="2">
        <v>4</v>
      </c>
      <c r="I9" s="2">
        <v>3</v>
      </c>
      <c r="J9" s="2">
        <v>3</v>
      </c>
      <c r="K9" s="2">
        <v>3</v>
      </c>
      <c r="L9" s="2">
        <v>2</v>
      </c>
      <c r="M9" s="2">
        <v>1</v>
      </c>
      <c r="N9" s="2">
        <v>1</v>
      </c>
      <c r="O9" s="2">
        <v>3</v>
      </c>
      <c r="P9" s="2">
        <v>2</v>
      </c>
      <c r="Q9" s="2">
        <v>1</v>
      </c>
      <c r="R9" s="2">
        <v>2</v>
      </c>
      <c r="S9" s="2">
        <f t="shared" si="0"/>
        <v>38</v>
      </c>
      <c r="T9" s="1">
        <f t="shared" si="1"/>
        <v>2.763157894736842</v>
      </c>
    </row>
    <row r="10" spans="1:20" x14ac:dyDescent="0.3">
      <c r="A10" s="7">
        <v>6</v>
      </c>
      <c r="B10" s="7"/>
      <c r="C10" s="7"/>
      <c r="D10" s="7"/>
      <c r="E10" s="2">
        <v>4</v>
      </c>
      <c r="F10" s="2">
        <v>4</v>
      </c>
      <c r="G10" s="2">
        <v>4</v>
      </c>
      <c r="H10" s="2">
        <v>4</v>
      </c>
      <c r="I10" s="2">
        <v>2</v>
      </c>
      <c r="J10" s="2">
        <v>1</v>
      </c>
      <c r="K10" s="2">
        <v>4</v>
      </c>
      <c r="L10" s="2">
        <v>3</v>
      </c>
      <c r="M10" s="2">
        <v>1</v>
      </c>
      <c r="N10" s="2">
        <v>2</v>
      </c>
      <c r="O10" s="2">
        <v>4</v>
      </c>
      <c r="P10" s="2">
        <v>4</v>
      </c>
      <c r="Q10" s="2">
        <v>4</v>
      </c>
      <c r="R10" s="2">
        <v>4</v>
      </c>
      <c r="S10" s="2">
        <f t="shared" si="0"/>
        <v>45</v>
      </c>
      <c r="T10" s="1">
        <f t="shared" si="1"/>
        <v>2.3333333333333335</v>
      </c>
    </row>
    <row r="11" spans="1:20" x14ac:dyDescent="0.3">
      <c r="A11" s="7">
        <v>7</v>
      </c>
      <c r="B11" s="7"/>
      <c r="C11" s="7"/>
      <c r="D11" s="7"/>
      <c r="E11" s="2">
        <v>2</v>
      </c>
      <c r="F11" s="2">
        <v>2</v>
      </c>
      <c r="G11" s="2">
        <v>1</v>
      </c>
      <c r="H11" s="2">
        <v>1</v>
      </c>
      <c r="I11" s="2">
        <v>2</v>
      </c>
      <c r="J11" s="2">
        <v>1</v>
      </c>
      <c r="K11" s="2">
        <v>2</v>
      </c>
      <c r="L11" s="2">
        <v>2</v>
      </c>
      <c r="M11" s="2">
        <v>1</v>
      </c>
      <c r="N11" s="2">
        <v>1</v>
      </c>
      <c r="O11" s="2">
        <v>2</v>
      </c>
      <c r="P11" s="2">
        <v>2</v>
      </c>
      <c r="Q11" s="2">
        <v>1</v>
      </c>
      <c r="R11" s="2">
        <v>1</v>
      </c>
      <c r="S11" s="2">
        <f t="shared" si="0"/>
        <v>21</v>
      </c>
      <c r="T11" s="1">
        <f t="shared" si="1"/>
        <v>5</v>
      </c>
    </row>
    <row r="12" spans="1:20" x14ac:dyDescent="0.3">
      <c r="A12" s="8" t="s">
        <v>2</v>
      </c>
      <c r="B12" s="8"/>
      <c r="C12" s="8"/>
      <c r="D12" s="8"/>
      <c r="E12" s="3">
        <f>SUM(E5:E11)</f>
        <v>33</v>
      </c>
      <c r="F12" s="3">
        <f t="shared" ref="F12:R12" si="2">SUM(F5:F11)</f>
        <v>35</v>
      </c>
      <c r="G12" s="3">
        <f t="shared" si="2"/>
        <v>17</v>
      </c>
      <c r="H12" s="3">
        <f t="shared" si="2"/>
        <v>20</v>
      </c>
      <c r="I12" s="3">
        <f t="shared" si="2"/>
        <v>14</v>
      </c>
      <c r="J12" s="3">
        <f t="shared" si="2"/>
        <v>25</v>
      </c>
      <c r="K12" s="3">
        <f t="shared" si="2"/>
        <v>29</v>
      </c>
      <c r="L12" s="3">
        <f t="shared" si="2"/>
        <v>27</v>
      </c>
      <c r="M12" s="3">
        <f t="shared" si="2"/>
        <v>8</v>
      </c>
      <c r="N12" s="3">
        <f t="shared" si="2"/>
        <v>12</v>
      </c>
      <c r="O12" s="3">
        <f t="shared" si="2"/>
        <v>29</v>
      </c>
      <c r="P12" s="3">
        <f t="shared" si="2"/>
        <v>35</v>
      </c>
      <c r="Q12" s="3">
        <f t="shared" si="2"/>
        <v>18</v>
      </c>
      <c r="R12" s="3">
        <f t="shared" si="2"/>
        <v>22</v>
      </c>
    </row>
    <row r="13" spans="1:20" x14ac:dyDescent="0.3">
      <c r="A13" s="6" t="s">
        <v>3</v>
      </c>
      <c r="B13" s="6"/>
      <c r="C13" s="6"/>
      <c r="D13" s="6"/>
      <c r="E13" s="3">
        <v>2</v>
      </c>
      <c r="F13" s="3">
        <v>1</v>
      </c>
      <c r="G13" s="3">
        <v>9</v>
      </c>
      <c r="H13" s="3">
        <v>7</v>
      </c>
      <c r="I13" s="3">
        <v>10</v>
      </c>
      <c r="J13" s="3">
        <v>5</v>
      </c>
      <c r="K13" s="3">
        <v>3</v>
      </c>
      <c r="L13" s="3">
        <v>4</v>
      </c>
      <c r="M13" s="3">
        <v>12</v>
      </c>
      <c r="N13" s="3">
        <v>11</v>
      </c>
      <c r="O13" s="3">
        <v>3</v>
      </c>
      <c r="P13" s="3">
        <v>1</v>
      </c>
      <c r="Q13" s="3">
        <v>8</v>
      </c>
      <c r="R13" s="3">
        <v>6</v>
      </c>
    </row>
    <row r="14" spans="1:20" x14ac:dyDescent="0.3">
      <c r="A14" s="6" t="s">
        <v>4</v>
      </c>
      <c r="B14" s="6"/>
      <c r="C14" s="6"/>
      <c r="D14" s="6"/>
      <c r="E14">
        <f>(7*14*(14+1))/2</f>
        <v>735</v>
      </c>
    </row>
    <row r="15" spans="1:20" x14ac:dyDescent="0.3">
      <c r="A15" s="6" t="s">
        <v>5</v>
      </c>
      <c r="B15" s="6"/>
      <c r="C15" s="6"/>
      <c r="D15" s="6"/>
      <c r="E15">
        <f>E14/14</f>
        <v>52.5</v>
      </c>
    </row>
    <row r="16" spans="1:20" x14ac:dyDescent="0.3">
      <c r="A16" s="6" t="s">
        <v>6</v>
      </c>
      <c r="B16" s="6"/>
      <c r="C16" s="6"/>
      <c r="D16" s="6"/>
      <c r="E16" s="4">
        <f>E12-$E$15</f>
        <v>-19.5</v>
      </c>
      <c r="F16" s="4">
        <f t="shared" ref="F16:R16" si="3">F12-$E$15</f>
        <v>-17.5</v>
      </c>
      <c r="G16" s="4">
        <f t="shared" si="3"/>
        <v>-35.5</v>
      </c>
      <c r="H16" s="4">
        <f t="shared" si="3"/>
        <v>-32.5</v>
      </c>
      <c r="I16" s="4">
        <f t="shared" si="3"/>
        <v>-38.5</v>
      </c>
      <c r="J16" s="4">
        <f t="shared" si="3"/>
        <v>-27.5</v>
      </c>
      <c r="K16" s="4">
        <f t="shared" si="3"/>
        <v>-23.5</v>
      </c>
      <c r="L16" s="4">
        <f t="shared" si="3"/>
        <v>-25.5</v>
      </c>
      <c r="M16" s="4">
        <f t="shared" si="3"/>
        <v>-44.5</v>
      </c>
      <c r="N16" s="4">
        <f t="shared" si="3"/>
        <v>-40.5</v>
      </c>
      <c r="O16" s="4">
        <f t="shared" si="3"/>
        <v>-23.5</v>
      </c>
      <c r="P16" s="4">
        <f t="shared" si="3"/>
        <v>-17.5</v>
      </c>
      <c r="Q16" s="4">
        <f t="shared" si="3"/>
        <v>-34.5</v>
      </c>
      <c r="R16" s="4">
        <f t="shared" si="3"/>
        <v>-30.5</v>
      </c>
    </row>
    <row r="17" spans="1:18" x14ac:dyDescent="0.3">
      <c r="A17" s="6" t="s">
        <v>7</v>
      </c>
      <c r="B17" s="6"/>
      <c r="C17" s="6"/>
      <c r="D17" s="6"/>
      <c r="E17" s="4">
        <f>E16^2</f>
        <v>380.25</v>
      </c>
      <c r="F17" s="4">
        <f t="shared" ref="F17:R17" si="4">F16^2</f>
        <v>306.25</v>
      </c>
      <c r="G17" s="4">
        <f t="shared" si="4"/>
        <v>1260.25</v>
      </c>
      <c r="H17" s="4">
        <f t="shared" si="4"/>
        <v>1056.25</v>
      </c>
      <c r="I17" s="4">
        <f t="shared" si="4"/>
        <v>1482.25</v>
      </c>
      <c r="J17" s="4">
        <f t="shared" si="4"/>
        <v>756.25</v>
      </c>
      <c r="K17" s="4">
        <f t="shared" si="4"/>
        <v>552.25</v>
      </c>
      <c r="L17" s="4">
        <f t="shared" si="4"/>
        <v>650.25</v>
      </c>
      <c r="M17" s="4">
        <f t="shared" si="4"/>
        <v>1980.25</v>
      </c>
      <c r="N17" s="4">
        <f t="shared" si="4"/>
        <v>1640.25</v>
      </c>
      <c r="O17" s="4">
        <f t="shared" si="4"/>
        <v>552.25</v>
      </c>
      <c r="P17" s="4">
        <f t="shared" si="4"/>
        <v>306.25</v>
      </c>
      <c r="Q17" s="4">
        <f t="shared" si="4"/>
        <v>1190.25</v>
      </c>
      <c r="R17" s="4">
        <f t="shared" si="4"/>
        <v>930.25</v>
      </c>
    </row>
    <row r="18" spans="1:18" x14ac:dyDescent="0.3">
      <c r="A18" s="6" t="s">
        <v>8</v>
      </c>
      <c r="B18" s="6"/>
      <c r="C18" s="6"/>
      <c r="D18" s="6"/>
      <c r="E18" s="5">
        <f>SUM(E17:R17)</f>
        <v>13043.5</v>
      </c>
    </row>
    <row r="19" spans="1:18" x14ac:dyDescent="0.3">
      <c r="A19" s="6" t="s">
        <v>9</v>
      </c>
      <c r="B19" s="6"/>
      <c r="C19" s="6"/>
      <c r="D19" s="6"/>
      <c r="E19" s="5">
        <f>(7^2 * (14^3- 14))* (1/12)</f>
        <v>11147.5</v>
      </c>
    </row>
    <row r="20" spans="1:18" x14ac:dyDescent="0.3">
      <c r="A20" s="6" t="s">
        <v>10</v>
      </c>
      <c r="B20" s="6"/>
      <c r="C20" s="6"/>
      <c r="D20" s="6"/>
      <c r="E20" s="5">
        <f>((4^3-4)+(3^3-3)+(7^3-7))/12</f>
        <v>35</v>
      </c>
      <c r="F20">
        <f>((5^3-5)+(3^3-3)+(6^3-6))/12</f>
        <v>29.5</v>
      </c>
      <c r="G20">
        <f>((3^3-3)+(3^3-3)+(4^3-4)+(4^3-4))/12</f>
        <v>14</v>
      </c>
      <c r="H20">
        <v>0</v>
      </c>
      <c r="I20">
        <f>((2^3-2)+(3^3-3)+(5^3-5) + (3^3 - 3) )/12</f>
        <v>14.5</v>
      </c>
      <c r="J20">
        <f>((9^3-9)+(2^3-2)+(2^3-2))/12</f>
        <v>61</v>
      </c>
      <c r="K20">
        <f>((7^3-7)+(7^3-7))/12</f>
        <v>56</v>
      </c>
    </row>
    <row r="21" spans="1:18" x14ac:dyDescent="0.3">
      <c r="A21" s="6" t="s">
        <v>11</v>
      </c>
      <c r="B21" s="6"/>
      <c r="C21" s="6"/>
      <c r="D21" s="6"/>
      <c r="E21" s="5">
        <f>SUM(E20:K20)</f>
        <v>210</v>
      </c>
    </row>
    <row r="24" spans="1:18" x14ac:dyDescent="0.3">
      <c r="E24">
        <f>E5*$T5</f>
        <v>3.6842105263157894</v>
      </c>
      <c r="F24">
        <f t="shared" ref="F24:R24" si="5">F5*$T5</f>
        <v>25.789473684210527</v>
      </c>
      <c r="G24">
        <f t="shared" si="5"/>
        <v>1.8421052631578947</v>
      </c>
      <c r="H24">
        <f t="shared" si="5"/>
        <v>1.8421052631578947</v>
      </c>
      <c r="I24">
        <f t="shared" si="5"/>
        <v>1.8421052631578947</v>
      </c>
      <c r="J24">
        <f t="shared" si="5"/>
        <v>3.6842105263157894</v>
      </c>
      <c r="K24">
        <f t="shared" si="5"/>
        <v>3.6842105263157894</v>
      </c>
      <c r="L24">
        <f t="shared" si="5"/>
        <v>25.789473684210527</v>
      </c>
      <c r="M24">
        <f t="shared" si="5"/>
        <v>1.8421052631578947</v>
      </c>
      <c r="N24">
        <f t="shared" si="5"/>
        <v>3.6842105263157894</v>
      </c>
      <c r="O24">
        <f t="shared" si="5"/>
        <v>1.8421052631578947</v>
      </c>
      <c r="P24">
        <f t="shared" si="5"/>
        <v>25.789473684210527</v>
      </c>
      <c r="Q24">
        <f t="shared" si="5"/>
        <v>1.8421052631578947</v>
      </c>
      <c r="R24">
        <f t="shared" si="5"/>
        <v>1.8421052631578947</v>
      </c>
    </row>
    <row r="25" spans="1:18" x14ac:dyDescent="0.3">
      <c r="E25">
        <f t="shared" ref="E25:R25" si="6">E6*$T6</f>
        <v>12.600000000000001</v>
      </c>
      <c r="F25">
        <f t="shared" si="6"/>
        <v>8.4</v>
      </c>
      <c r="G25">
        <f t="shared" si="6"/>
        <v>4.2</v>
      </c>
      <c r="H25">
        <f t="shared" si="6"/>
        <v>4.2</v>
      </c>
      <c r="I25">
        <f t="shared" si="6"/>
        <v>4.2</v>
      </c>
      <c r="J25">
        <f t="shared" si="6"/>
        <v>8.4</v>
      </c>
      <c r="K25">
        <f t="shared" si="6"/>
        <v>12.600000000000001</v>
      </c>
      <c r="L25">
        <f t="shared" si="6"/>
        <v>8.4</v>
      </c>
      <c r="M25">
        <f t="shared" si="6"/>
        <v>4.2</v>
      </c>
      <c r="N25">
        <f t="shared" si="6"/>
        <v>4.2</v>
      </c>
      <c r="O25">
        <f t="shared" si="6"/>
        <v>12.600000000000001</v>
      </c>
      <c r="P25">
        <f t="shared" si="6"/>
        <v>8.4</v>
      </c>
      <c r="Q25">
        <f t="shared" si="6"/>
        <v>4.2</v>
      </c>
      <c r="R25">
        <f t="shared" si="6"/>
        <v>8.4</v>
      </c>
    </row>
    <row r="26" spans="1:18" x14ac:dyDescent="0.3">
      <c r="E26">
        <f t="shared" ref="E26:R26" si="7">E7*$T7</f>
        <v>12.727272727272727</v>
      </c>
      <c r="F26">
        <f t="shared" si="7"/>
        <v>9.545454545454545</v>
      </c>
      <c r="G26">
        <f t="shared" si="7"/>
        <v>3.1818181818181817</v>
      </c>
      <c r="H26">
        <f t="shared" si="7"/>
        <v>6.3636363636363633</v>
      </c>
      <c r="I26">
        <f t="shared" si="7"/>
        <v>3.1818181818181817</v>
      </c>
      <c r="J26">
        <f t="shared" si="7"/>
        <v>6.3636363636363633</v>
      </c>
      <c r="K26">
        <f t="shared" si="7"/>
        <v>12.727272727272727</v>
      </c>
      <c r="L26">
        <f t="shared" si="7"/>
        <v>9.545454545454545</v>
      </c>
      <c r="M26">
        <f t="shared" si="7"/>
        <v>3.1818181818181817</v>
      </c>
      <c r="N26">
        <f t="shared" si="7"/>
        <v>6.3636363636363633</v>
      </c>
      <c r="O26">
        <f t="shared" si="7"/>
        <v>12.727272727272727</v>
      </c>
      <c r="P26">
        <f t="shared" si="7"/>
        <v>9.545454545454545</v>
      </c>
      <c r="Q26">
        <f t="shared" si="7"/>
        <v>3.1818181818181817</v>
      </c>
      <c r="R26">
        <f t="shared" si="7"/>
        <v>6.3636363636363633</v>
      </c>
    </row>
    <row r="27" spans="1:18" x14ac:dyDescent="0.3">
      <c r="E27">
        <f t="shared" ref="E27:R27" si="8">E8*$T8</f>
        <v>13</v>
      </c>
      <c r="F27">
        <f t="shared" si="8"/>
        <v>5</v>
      </c>
      <c r="G27">
        <f t="shared" si="8"/>
        <v>6</v>
      </c>
      <c r="H27">
        <f t="shared" si="8"/>
        <v>7</v>
      </c>
      <c r="I27">
        <f t="shared" si="8"/>
        <v>4</v>
      </c>
      <c r="J27">
        <f t="shared" si="8"/>
        <v>14</v>
      </c>
      <c r="K27">
        <f t="shared" si="8"/>
        <v>11</v>
      </c>
      <c r="L27">
        <f t="shared" si="8"/>
        <v>1</v>
      </c>
      <c r="M27">
        <f t="shared" si="8"/>
        <v>2</v>
      </c>
      <c r="N27">
        <f t="shared" si="8"/>
        <v>3</v>
      </c>
      <c r="O27">
        <f t="shared" si="8"/>
        <v>12</v>
      </c>
      <c r="P27">
        <f t="shared" si="8"/>
        <v>8</v>
      </c>
      <c r="Q27">
        <f t="shared" si="8"/>
        <v>9</v>
      </c>
      <c r="R27">
        <f t="shared" si="8"/>
        <v>10</v>
      </c>
    </row>
    <row r="28" spans="1:18" x14ac:dyDescent="0.3">
      <c r="E28">
        <f t="shared" ref="E28:R28" si="9">E9*$T9</f>
        <v>13.815789473684211</v>
      </c>
      <c r="F28">
        <f t="shared" si="9"/>
        <v>13.815789473684211</v>
      </c>
      <c r="G28">
        <f t="shared" si="9"/>
        <v>8.2894736842105257</v>
      </c>
      <c r="H28">
        <f t="shared" si="9"/>
        <v>11.052631578947368</v>
      </c>
      <c r="I28">
        <f t="shared" si="9"/>
        <v>8.2894736842105257</v>
      </c>
      <c r="J28">
        <f t="shared" si="9"/>
        <v>8.2894736842105257</v>
      </c>
      <c r="K28">
        <f t="shared" si="9"/>
        <v>8.2894736842105257</v>
      </c>
      <c r="L28">
        <f t="shared" si="9"/>
        <v>5.5263157894736841</v>
      </c>
      <c r="M28">
        <f t="shared" si="9"/>
        <v>2.763157894736842</v>
      </c>
      <c r="N28">
        <f t="shared" si="9"/>
        <v>2.763157894736842</v>
      </c>
      <c r="O28">
        <f t="shared" si="9"/>
        <v>8.2894736842105257</v>
      </c>
      <c r="P28">
        <f t="shared" si="9"/>
        <v>5.5263157894736841</v>
      </c>
      <c r="Q28">
        <f t="shared" si="9"/>
        <v>2.763157894736842</v>
      </c>
      <c r="R28">
        <f t="shared" si="9"/>
        <v>5.5263157894736841</v>
      </c>
    </row>
    <row r="29" spans="1:18" x14ac:dyDescent="0.3">
      <c r="E29">
        <f t="shared" ref="E29:R29" si="10">E10*$T10</f>
        <v>9.3333333333333339</v>
      </c>
      <c r="F29">
        <f t="shared" si="10"/>
        <v>9.3333333333333339</v>
      </c>
      <c r="G29">
        <f t="shared" si="10"/>
        <v>9.3333333333333339</v>
      </c>
      <c r="H29">
        <f t="shared" si="10"/>
        <v>9.3333333333333339</v>
      </c>
      <c r="I29">
        <f t="shared" si="10"/>
        <v>4.666666666666667</v>
      </c>
      <c r="J29">
        <f t="shared" si="10"/>
        <v>2.3333333333333335</v>
      </c>
      <c r="K29">
        <f t="shared" si="10"/>
        <v>9.3333333333333339</v>
      </c>
      <c r="L29">
        <f t="shared" si="10"/>
        <v>7</v>
      </c>
      <c r="M29">
        <f t="shared" si="10"/>
        <v>2.3333333333333335</v>
      </c>
      <c r="N29">
        <f t="shared" si="10"/>
        <v>4.666666666666667</v>
      </c>
      <c r="O29">
        <f t="shared" si="10"/>
        <v>9.3333333333333339</v>
      </c>
      <c r="P29">
        <f t="shared" si="10"/>
        <v>9.3333333333333339</v>
      </c>
      <c r="Q29">
        <f t="shared" si="10"/>
        <v>9.3333333333333339</v>
      </c>
      <c r="R29">
        <f t="shared" si="10"/>
        <v>9.3333333333333339</v>
      </c>
    </row>
    <row r="30" spans="1:18" x14ac:dyDescent="0.3">
      <c r="E30">
        <f t="shared" ref="E30:R30" si="11">E11*$T11</f>
        <v>10</v>
      </c>
      <c r="F30">
        <f t="shared" si="11"/>
        <v>10</v>
      </c>
      <c r="G30">
        <f t="shared" si="11"/>
        <v>5</v>
      </c>
      <c r="H30">
        <f t="shared" si="11"/>
        <v>5</v>
      </c>
      <c r="I30">
        <f t="shared" si="11"/>
        <v>10</v>
      </c>
      <c r="J30">
        <f t="shared" si="11"/>
        <v>5</v>
      </c>
      <c r="K30">
        <f t="shared" si="11"/>
        <v>10</v>
      </c>
      <c r="L30">
        <f t="shared" si="11"/>
        <v>10</v>
      </c>
      <c r="M30">
        <f t="shared" si="11"/>
        <v>5</v>
      </c>
      <c r="N30">
        <f t="shared" si="11"/>
        <v>5</v>
      </c>
      <c r="O30">
        <f t="shared" si="11"/>
        <v>10</v>
      </c>
      <c r="P30">
        <f t="shared" si="11"/>
        <v>10</v>
      </c>
      <c r="Q30">
        <f t="shared" si="11"/>
        <v>5</v>
      </c>
      <c r="R30">
        <f t="shared" si="11"/>
        <v>5</v>
      </c>
    </row>
    <row r="32" spans="1:18" x14ac:dyDescent="0.3">
      <c r="E32">
        <f>SUM(E24:E30)</f>
        <v>75.160606060606057</v>
      </c>
      <c r="F32">
        <f t="shared" ref="F32:R32" si="12">SUM(F24:F30)</f>
        <v>81.884051036682621</v>
      </c>
      <c r="G32">
        <f t="shared" si="12"/>
        <v>37.846730462519936</v>
      </c>
      <c r="H32">
        <f t="shared" si="12"/>
        <v>44.791706539074966</v>
      </c>
      <c r="I32">
        <f t="shared" si="12"/>
        <v>36.180063795853272</v>
      </c>
      <c r="J32">
        <f t="shared" si="12"/>
        <v>48.070653907496016</v>
      </c>
      <c r="K32">
        <f t="shared" si="12"/>
        <v>67.634290271132386</v>
      </c>
      <c r="L32">
        <f t="shared" si="12"/>
        <v>67.261244019138758</v>
      </c>
      <c r="M32">
        <f t="shared" si="12"/>
        <v>21.320414673046251</v>
      </c>
      <c r="N32">
        <f t="shared" si="12"/>
        <v>29.677671451355664</v>
      </c>
      <c r="O32">
        <f t="shared" si="12"/>
        <v>66.792185007974481</v>
      </c>
      <c r="P32">
        <f t="shared" si="12"/>
        <v>76.594577352472086</v>
      </c>
      <c r="Q32">
        <f t="shared" si="12"/>
        <v>35.320414673046251</v>
      </c>
      <c r="R32">
        <f t="shared" si="12"/>
        <v>46.465390749601276</v>
      </c>
    </row>
    <row r="33" spans="4:18" x14ac:dyDescent="0.3">
      <c r="E33">
        <f>E32-52.5</f>
        <v>22.660606060606057</v>
      </c>
      <c r="F33">
        <f t="shared" ref="F33:R33" si="13">F32-52.5</f>
        <v>29.384051036682621</v>
      </c>
      <c r="G33">
        <f t="shared" si="13"/>
        <v>-14.653269537480064</v>
      </c>
      <c r="H33">
        <f t="shared" si="13"/>
        <v>-7.7082934609250344</v>
      </c>
      <c r="I33">
        <f t="shared" si="13"/>
        <v>-16.319936204146728</v>
      </c>
      <c r="J33">
        <f t="shared" si="13"/>
        <v>-4.4293460925039838</v>
      </c>
      <c r="K33">
        <f t="shared" si="13"/>
        <v>15.134290271132386</v>
      </c>
      <c r="L33">
        <f t="shared" si="13"/>
        <v>14.761244019138758</v>
      </c>
      <c r="M33">
        <f t="shared" si="13"/>
        <v>-31.179585326953749</v>
      </c>
      <c r="N33">
        <f t="shared" si="13"/>
        <v>-22.822328548644336</v>
      </c>
      <c r="O33">
        <f t="shared" si="13"/>
        <v>14.292185007974481</v>
      </c>
      <c r="P33">
        <f t="shared" si="13"/>
        <v>24.094577352472086</v>
      </c>
      <c r="Q33">
        <f t="shared" si="13"/>
        <v>-17.179585326953749</v>
      </c>
      <c r="R33">
        <f t="shared" si="13"/>
        <v>-6.0346092503987236</v>
      </c>
    </row>
    <row r="34" spans="4:18" x14ac:dyDescent="0.3">
      <c r="E34">
        <f>E33^2</f>
        <v>513.50306703397598</v>
      </c>
      <c r="F34">
        <f t="shared" ref="F34:R34" si="14">F33^2</f>
        <v>863.422455326369</v>
      </c>
      <c r="G34">
        <f t="shared" si="14"/>
        <v>214.71830813804121</v>
      </c>
      <c r="H34">
        <f t="shared" si="14"/>
        <v>59.417788079739644</v>
      </c>
      <c r="I34">
        <f t="shared" si="14"/>
        <v>266.3403177074191</v>
      </c>
      <c r="J34">
        <f t="shared" si="14"/>
        <v>19.619106807180309</v>
      </c>
      <c r="K34">
        <f t="shared" si="14"/>
        <v>229.04674201089239</v>
      </c>
      <c r="L34">
        <f t="shared" si="14"/>
        <v>217.89432499255975</v>
      </c>
      <c r="M34">
        <f t="shared" si="14"/>
        <v>972.16654116078951</v>
      </c>
      <c r="N34">
        <f t="shared" si="14"/>
        <v>520.85868038226624</v>
      </c>
      <c r="O34">
        <f t="shared" si="14"/>
        <v>204.26655230217054</v>
      </c>
      <c r="P34">
        <f t="shared" si="14"/>
        <v>580.54865779426075</v>
      </c>
      <c r="Q34">
        <f t="shared" si="14"/>
        <v>295.13815200608457</v>
      </c>
      <c r="R34">
        <f t="shared" si="14"/>
        <v>36.416508804997846</v>
      </c>
    </row>
    <row r="35" spans="4:18" x14ac:dyDescent="0.3">
      <c r="D35" t="s">
        <v>8</v>
      </c>
      <c r="E35">
        <f>SUM(E34:R34)</f>
        <v>4993.3572025467474</v>
      </c>
    </row>
    <row r="36" spans="4:18" x14ac:dyDescent="0.3">
      <c r="D36" t="s">
        <v>12</v>
      </c>
      <c r="E36">
        <f>(E35)/(E19-7*E21)</f>
        <v>0.51597594446362671</v>
      </c>
    </row>
  </sheetData>
  <mergeCells count="20">
    <mergeCell ref="A1:T2"/>
    <mergeCell ref="A3:D4"/>
    <mergeCell ref="E3:T3"/>
    <mergeCell ref="A12:D12"/>
    <mergeCell ref="A13:D13"/>
    <mergeCell ref="A11:D11"/>
    <mergeCell ref="A5:D5"/>
    <mergeCell ref="A6:D6"/>
    <mergeCell ref="A7:D7"/>
    <mergeCell ref="A8:D8"/>
    <mergeCell ref="A9:D9"/>
    <mergeCell ref="A10:D10"/>
    <mergeCell ref="A19:D19"/>
    <mergeCell ref="A20:D20"/>
    <mergeCell ref="A21:D21"/>
    <mergeCell ref="A14:D14"/>
    <mergeCell ref="A15:D15"/>
    <mergeCell ref="A16:D16"/>
    <mergeCell ref="A17:D17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Роман Быков</cp:lastModifiedBy>
  <dcterms:created xsi:type="dcterms:W3CDTF">2015-06-05T18:17:20Z</dcterms:created>
  <dcterms:modified xsi:type="dcterms:W3CDTF">2024-03-05T08:01:58Z</dcterms:modified>
</cp:coreProperties>
</file>