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ykov\Downloads\"/>
    </mc:Choice>
  </mc:AlternateContent>
  <xr:revisionPtr revIDLastSave="0" documentId="13_ncr:1_{8E75699A-BDB2-4AD7-924E-624BE7FBAEA3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4" i="1" l="1"/>
  <c r="B33" i="1"/>
  <c r="B31" i="1"/>
  <c r="B30" i="1"/>
  <c r="H29" i="1"/>
  <c r="G29" i="1"/>
  <c r="F29" i="1"/>
  <c r="E29" i="1"/>
  <c r="D29" i="1"/>
  <c r="C29" i="1"/>
  <c r="B29" i="1"/>
  <c r="B28" i="1"/>
  <c r="B27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B26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B25" i="1"/>
  <c r="Q5" i="1"/>
  <c r="D16" i="1" s="1"/>
  <c r="P12" i="1"/>
  <c r="Q6" i="1" s="1"/>
  <c r="P5" i="1"/>
  <c r="P6" i="1"/>
  <c r="P7" i="1"/>
  <c r="P8" i="1"/>
  <c r="P9" i="1"/>
  <c r="P10" i="1"/>
  <c r="P4" i="1"/>
  <c r="G17" i="1" l="1"/>
  <c r="O17" i="1"/>
  <c r="H17" i="1"/>
  <c r="I17" i="1"/>
  <c r="C17" i="1"/>
  <c r="D17" i="1"/>
  <c r="E17" i="1"/>
  <c r="B17" i="1"/>
  <c r="J17" i="1"/>
  <c r="K17" i="1"/>
  <c r="L17" i="1"/>
  <c r="M17" i="1"/>
  <c r="F17" i="1"/>
  <c r="N17" i="1"/>
  <c r="J16" i="1"/>
  <c r="I16" i="1"/>
  <c r="Q9" i="1"/>
  <c r="H16" i="1"/>
  <c r="L16" i="1"/>
  <c r="C16" i="1"/>
  <c r="Q4" i="1"/>
  <c r="B16" i="1"/>
  <c r="Q10" i="1"/>
  <c r="Q8" i="1"/>
  <c r="O16" i="1"/>
  <c r="G16" i="1"/>
  <c r="F16" i="1"/>
  <c r="K16" i="1"/>
  <c r="Q7" i="1"/>
  <c r="N16" i="1"/>
  <c r="M16" i="1"/>
  <c r="E16" i="1"/>
  <c r="C19" i="1" l="1"/>
  <c r="K19" i="1"/>
  <c r="D19" i="1"/>
  <c r="L19" i="1"/>
  <c r="E19" i="1"/>
  <c r="M19" i="1"/>
  <c r="G19" i="1"/>
  <c r="J19" i="1"/>
  <c r="F19" i="1"/>
  <c r="N19" i="1"/>
  <c r="O19" i="1"/>
  <c r="H19" i="1"/>
  <c r="I19" i="1"/>
  <c r="B19" i="1"/>
  <c r="J15" i="1"/>
  <c r="C15" i="1"/>
  <c r="K15" i="1"/>
  <c r="D15" i="1"/>
  <c r="L15" i="1"/>
  <c r="F15" i="1"/>
  <c r="F23" i="1" s="1"/>
  <c r="G15" i="1"/>
  <c r="H15" i="1"/>
  <c r="E15" i="1"/>
  <c r="E23" i="1" s="1"/>
  <c r="M15" i="1"/>
  <c r="N15" i="1"/>
  <c r="O15" i="1"/>
  <c r="B15" i="1"/>
  <c r="I15" i="1"/>
  <c r="G21" i="1"/>
  <c r="O21" i="1"/>
  <c r="H21" i="1"/>
  <c r="M21" i="1"/>
  <c r="I21" i="1"/>
  <c r="C21" i="1"/>
  <c r="D21" i="1"/>
  <c r="N21" i="1"/>
  <c r="B21" i="1"/>
  <c r="J21" i="1"/>
  <c r="K21" i="1"/>
  <c r="L21" i="1"/>
  <c r="E21" i="1"/>
  <c r="F21" i="1"/>
  <c r="I18" i="1"/>
  <c r="B18" i="1"/>
  <c r="J18" i="1"/>
  <c r="N18" i="1"/>
  <c r="G18" i="1"/>
  <c r="C18" i="1"/>
  <c r="K18" i="1"/>
  <c r="E18" i="1"/>
  <c r="F18" i="1"/>
  <c r="O18" i="1"/>
  <c r="H18" i="1"/>
  <c r="D18" i="1"/>
  <c r="L18" i="1"/>
  <c r="M18" i="1"/>
  <c r="E20" i="1"/>
  <c r="M20" i="1"/>
  <c r="F20" i="1"/>
  <c r="N20" i="1"/>
  <c r="C20" i="1"/>
  <c r="G20" i="1"/>
  <c r="O20" i="1"/>
  <c r="I20" i="1"/>
  <c r="B20" i="1"/>
  <c r="K20" i="1"/>
  <c r="L20" i="1"/>
  <c r="H20" i="1"/>
  <c r="J20" i="1"/>
  <c r="D20" i="1"/>
  <c r="J23" i="1" l="1"/>
  <c r="B23" i="1"/>
  <c r="L23" i="1"/>
  <c r="C23" i="1"/>
  <c r="I23" i="1"/>
  <c r="O23" i="1"/>
  <c r="D23" i="1"/>
  <c r="M23" i="1"/>
  <c r="H23" i="1"/>
  <c r="G23" i="1"/>
  <c r="N23" i="1"/>
  <c r="K23" i="1"/>
</calcChain>
</file>

<file path=xl/sharedStrings.xml><?xml version="1.0" encoding="utf-8"?>
<sst xmlns="http://schemas.openxmlformats.org/spreadsheetml/2006/main" count="20" uniqueCount="20">
  <si>
    <t>Операция</t>
  </si>
  <si>
    <t>Специалисты</t>
  </si>
  <si>
    <t>Первый</t>
  </si>
  <si>
    <t>Второй</t>
  </si>
  <si>
    <t>Третий</t>
  </si>
  <si>
    <t>Четвертый</t>
  </si>
  <si>
    <t>Пятый</t>
  </si>
  <si>
    <t>Шестой</t>
  </si>
  <si>
    <t>Седьмой</t>
  </si>
  <si>
    <t>rj</t>
  </si>
  <si>
    <t>ср знач</t>
  </si>
  <si>
    <t>dj</t>
  </si>
  <si>
    <t>dj^2</t>
  </si>
  <si>
    <t>s</t>
  </si>
  <si>
    <t>m2(n3 - n)/12</t>
  </si>
  <si>
    <t>Ti</t>
  </si>
  <si>
    <t>Tsum</t>
  </si>
  <si>
    <t>W</t>
  </si>
  <si>
    <t>1/12 * mn(n-1)</t>
  </si>
  <si>
    <t>Пирсон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</si>
</sst>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0"/>
      <name val="Arial"/>
      <family val="2"/>
    </font>
    <font>
      <sz val="10"/>
      <name val="Times New Roman"/>
      <family val="1"/>
      <charset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4"/>
  <sheetViews>
    <sheetView tabSelected="1" topLeftCell="A13" zoomScale="95" zoomScaleNormal="95" workbookViewId="0">
      <selection activeCell="B34" sqref="B34"/>
    </sheetView>
  </sheetViews>
  <sheetFormatPr defaultColWidth="11.5546875" defaultRowHeight="13.2" x14ac:dyDescent="0.25"/>
  <cols>
    <col min="1" max="2" width="16.44140625" customWidth="1"/>
    <col min="4" max="4" width="11.6640625" customWidth="1"/>
    <col min="5" max="5" width="11.44140625" customWidth="1"/>
  </cols>
  <sheetData>
    <row r="1" spans="1:17" x14ac:dyDescent="0.25">
      <c r="A1" s="1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7" x14ac:dyDescent="0.25">
      <c r="A2" s="5" t="s">
        <v>1</v>
      </c>
      <c r="B2" s="5"/>
      <c r="C2" s="5"/>
      <c r="D2" s="5"/>
      <c r="E2" s="5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7" x14ac:dyDescent="0.25">
      <c r="A3" s="5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2"/>
    </row>
    <row r="4" spans="1:17" x14ac:dyDescent="0.25">
      <c r="A4" s="1" t="s">
        <v>2</v>
      </c>
      <c r="B4" s="1">
        <v>14</v>
      </c>
      <c r="C4" s="1">
        <v>14</v>
      </c>
      <c r="D4" s="1">
        <v>14</v>
      </c>
      <c r="E4" s="1">
        <v>14</v>
      </c>
      <c r="F4" s="1">
        <v>14</v>
      </c>
      <c r="G4" s="1">
        <v>14</v>
      </c>
      <c r="H4" s="1">
        <v>5</v>
      </c>
      <c r="I4" s="1">
        <v>2</v>
      </c>
      <c r="J4" s="1">
        <v>1</v>
      </c>
      <c r="K4" s="1">
        <v>3</v>
      </c>
      <c r="L4" s="1">
        <v>14</v>
      </c>
      <c r="M4" s="1">
        <v>14</v>
      </c>
      <c r="N4" s="1">
        <v>14</v>
      </c>
      <c r="O4" s="1">
        <v>14</v>
      </c>
      <c r="P4">
        <f>SUM(B4:O4)</f>
        <v>151</v>
      </c>
      <c r="Q4">
        <f>$P$12/P4</f>
        <v>0.69536423841059603</v>
      </c>
    </row>
    <row r="5" spans="1:17" x14ac:dyDescent="0.25">
      <c r="A5" s="1" t="s">
        <v>3</v>
      </c>
      <c r="B5" s="1">
        <v>4</v>
      </c>
      <c r="C5" s="1">
        <v>3</v>
      </c>
      <c r="D5" s="1">
        <v>1</v>
      </c>
      <c r="E5" s="1">
        <v>2</v>
      </c>
      <c r="F5" s="1">
        <v>4</v>
      </c>
      <c r="G5" s="1">
        <v>1</v>
      </c>
      <c r="H5" s="1">
        <v>4</v>
      </c>
      <c r="I5" s="1">
        <v>3</v>
      </c>
      <c r="J5" s="1">
        <v>1</v>
      </c>
      <c r="K5" s="1">
        <v>2</v>
      </c>
      <c r="L5" s="1">
        <v>4</v>
      </c>
      <c r="M5" s="1">
        <v>4</v>
      </c>
      <c r="N5" s="1">
        <v>1</v>
      </c>
      <c r="O5" s="1">
        <v>1</v>
      </c>
      <c r="P5">
        <f t="shared" ref="P5:P10" si="0">SUM(B5:O5)</f>
        <v>35</v>
      </c>
      <c r="Q5">
        <f t="shared" ref="Q5:Q10" si="1">$P$12/P5</f>
        <v>3</v>
      </c>
    </row>
    <row r="6" spans="1:17" x14ac:dyDescent="0.25">
      <c r="A6" s="1" t="s">
        <v>4</v>
      </c>
      <c r="B6" s="1">
        <v>10</v>
      </c>
      <c r="C6" s="1">
        <v>7</v>
      </c>
      <c r="D6" s="1">
        <v>6</v>
      </c>
      <c r="E6" s="1">
        <v>11</v>
      </c>
      <c r="F6" s="1">
        <v>5</v>
      </c>
      <c r="G6" s="1">
        <v>5</v>
      </c>
      <c r="H6" s="1">
        <v>9</v>
      </c>
      <c r="I6" s="1">
        <v>2</v>
      </c>
      <c r="J6" s="1">
        <v>1</v>
      </c>
      <c r="K6" s="1">
        <v>5</v>
      </c>
      <c r="L6" s="1">
        <v>8</v>
      </c>
      <c r="M6" s="1">
        <v>4</v>
      </c>
      <c r="N6" s="1">
        <v>3</v>
      </c>
      <c r="O6" s="1">
        <v>3</v>
      </c>
      <c r="P6">
        <f t="shared" si="0"/>
        <v>79</v>
      </c>
      <c r="Q6">
        <f t="shared" si="1"/>
        <v>1.3291139240506329</v>
      </c>
    </row>
    <row r="7" spans="1:17" x14ac:dyDescent="0.25">
      <c r="A7" s="1" t="s">
        <v>5</v>
      </c>
      <c r="B7" s="1">
        <v>10</v>
      </c>
      <c r="C7" s="1">
        <v>9</v>
      </c>
      <c r="D7" s="1">
        <v>8</v>
      </c>
      <c r="E7" s="1">
        <v>9</v>
      </c>
      <c r="F7" s="1">
        <v>4</v>
      </c>
      <c r="G7" s="1">
        <v>11</v>
      </c>
      <c r="H7" s="1">
        <v>10</v>
      </c>
      <c r="I7" s="1">
        <v>2</v>
      </c>
      <c r="J7" s="1">
        <v>1</v>
      </c>
      <c r="K7" s="1">
        <v>3</v>
      </c>
      <c r="L7" s="1">
        <v>7</v>
      </c>
      <c r="M7" s="1">
        <v>5</v>
      </c>
      <c r="N7" s="1">
        <v>4</v>
      </c>
      <c r="O7" s="1">
        <v>4</v>
      </c>
      <c r="P7">
        <f t="shared" si="0"/>
        <v>87</v>
      </c>
      <c r="Q7">
        <f t="shared" si="1"/>
        <v>1.2068965517241379</v>
      </c>
    </row>
    <row r="8" spans="1:17" x14ac:dyDescent="0.25">
      <c r="A8" s="1" t="s">
        <v>6</v>
      </c>
      <c r="B8" s="1">
        <v>14</v>
      </c>
      <c r="C8" s="1">
        <v>14</v>
      </c>
      <c r="D8" s="1">
        <v>1</v>
      </c>
      <c r="E8" s="1">
        <v>1</v>
      </c>
      <c r="F8" s="1">
        <v>14</v>
      </c>
      <c r="G8" s="1">
        <v>2</v>
      </c>
      <c r="H8" s="3">
        <v>14</v>
      </c>
      <c r="I8" s="3">
        <v>14</v>
      </c>
      <c r="J8" s="3">
        <v>14</v>
      </c>
      <c r="K8" s="3">
        <v>14</v>
      </c>
      <c r="L8" s="3">
        <v>14</v>
      </c>
      <c r="M8" s="3">
        <v>14</v>
      </c>
      <c r="N8" s="3">
        <v>14</v>
      </c>
      <c r="O8" s="3">
        <v>14</v>
      </c>
      <c r="P8">
        <f t="shared" si="0"/>
        <v>158</v>
      </c>
      <c r="Q8">
        <f t="shared" si="1"/>
        <v>0.66455696202531644</v>
      </c>
    </row>
    <row r="9" spans="1:17" x14ac:dyDescent="0.25">
      <c r="A9" s="1" t="s">
        <v>7</v>
      </c>
      <c r="B9" s="1">
        <v>11</v>
      </c>
      <c r="C9" s="1">
        <v>7</v>
      </c>
      <c r="D9" s="1">
        <v>5</v>
      </c>
      <c r="E9" s="1">
        <v>6</v>
      </c>
      <c r="F9" s="1">
        <v>4</v>
      </c>
      <c r="G9" s="1">
        <v>14</v>
      </c>
      <c r="H9" s="1">
        <v>12</v>
      </c>
      <c r="I9" s="1">
        <v>3</v>
      </c>
      <c r="J9" s="1">
        <v>1</v>
      </c>
      <c r="K9" s="1">
        <v>2</v>
      </c>
      <c r="L9" s="1">
        <v>13</v>
      </c>
      <c r="M9" s="1">
        <v>10</v>
      </c>
      <c r="N9" s="1">
        <v>8</v>
      </c>
      <c r="O9" s="1">
        <v>8</v>
      </c>
      <c r="P9">
        <f t="shared" si="0"/>
        <v>104</v>
      </c>
      <c r="Q9">
        <f t="shared" si="1"/>
        <v>1.0096153846153846</v>
      </c>
    </row>
    <row r="10" spans="1:17" x14ac:dyDescent="0.25">
      <c r="A10" s="1" t="s">
        <v>8</v>
      </c>
      <c r="B10" s="1">
        <v>5</v>
      </c>
      <c r="C10" s="1">
        <v>3</v>
      </c>
      <c r="D10" s="1">
        <v>3</v>
      </c>
      <c r="E10" s="1">
        <v>3</v>
      </c>
      <c r="F10" s="1">
        <v>4</v>
      </c>
      <c r="G10" s="1">
        <v>4</v>
      </c>
      <c r="H10" s="1">
        <v>5</v>
      </c>
      <c r="I10" s="1">
        <v>1</v>
      </c>
      <c r="J10" s="1">
        <v>1</v>
      </c>
      <c r="K10" s="1">
        <v>1</v>
      </c>
      <c r="L10" s="1">
        <v>5</v>
      </c>
      <c r="M10" s="1">
        <v>2</v>
      </c>
      <c r="N10" s="1">
        <v>2</v>
      </c>
      <c r="O10" s="1">
        <v>2</v>
      </c>
      <c r="P10">
        <f t="shared" si="0"/>
        <v>41</v>
      </c>
      <c r="Q10">
        <f t="shared" si="1"/>
        <v>2.5609756097560976</v>
      </c>
    </row>
    <row r="11" spans="1:17" x14ac:dyDescent="0.25">
      <c r="P11">
        <v>735</v>
      </c>
    </row>
    <row r="12" spans="1:17" x14ac:dyDescent="0.25">
      <c r="P12">
        <f>P11/7</f>
        <v>105</v>
      </c>
    </row>
    <row r="15" spans="1:17" x14ac:dyDescent="0.25">
      <c r="B15">
        <f>B4*$Q4</f>
        <v>9.7350993377483448</v>
      </c>
      <c r="C15">
        <f t="shared" ref="C15:O15" si="2">C4*$Q4</f>
        <v>9.7350993377483448</v>
      </c>
      <c r="D15">
        <f t="shared" si="2"/>
        <v>9.7350993377483448</v>
      </c>
      <c r="E15">
        <f t="shared" si="2"/>
        <v>9.7350993377483448</v>
      </c>
      <c r="F15">
        <f t="shared" si="2"/>
        <v>9.7350993377483448</v>
      </c>
      <c r="G15">
        <f t="shared" si="2"/>
        <v>9.7350993377483448</v>
      </c>
      <c r="H15">
        <f t="shared" si="2"/>
        <v>3.4768211920529799</v>
      </c>
      <c r="I15">
        <f t="shared" si="2"/>
        <v>1.3907284768211921</v>
      </c>
      <c r="J15">
        <f t="shared" si="2"/>
        <v>0.69536423841059603</v>
      </c>
      <c r="K15">
        <f t="shared" si="2"/>
        <v>2.0860927152317883</v>
      </c>
      <c r="L15">
        <f t="shared" si="2"/>
        <v>9.7350993377483448</v>
      </c>
      <c r="M15">
        <f t="shared" si="2"/>
        <v>9.7350993377483448</v>
      </c>
      <c r="N15">
        <f t="shared" si="2"/>
        <v>9.7350993377483448</v>
      </c>
      <c r="O15">
        <f t="shared" si="2"/>
        <v>9.7350993377483448</v>
      </c>
    </row>
    <row r="16" spans="1:17" x14ac:dyDescent="0.25">
      <c r="B16">
        <f t="shared" ref="B16:O16" si="3">B5*$Q5</f>
        <v>12</v>
      </c>
      <c r="C16">
        <f t="shared" si="3"/>
        <v>9</v>
      </c>
      <c r="D16">
        <f t="shared" si="3"/>
        <v>3</v>
      </c>
      <c r="E16">
        <f t="shared" si="3"/>
        <v>6</v>
      </c>
      <c r="F16">
        <f t="shared" si="3"/>
        <v>12</v>
      </c>
      <c r="G16">
        <f t="shared" si="3"/>
        <v>3</v>
      </c>
      <c r="H16">
        <f t="shared" si="3"/>
        <v>12</v>
      </c>
      <c r="I16">
        <f t="shared" si="3"/>
        <v>9</v>
      </c>
      <c r="J16">
        <f t="shared" si="3"/>
        <v>3</v>
      </c>
      <c r="K16">
        <f t="shared" si="3"/>
        <v>6</v>
      </c>
      <c r="L16">
        <f t="shared" si="3"/>
        <v>12</v>
      </c>
      <c r="M16">
        <f t="shared" si="3"/>
        <v>12</v>
      </c>
      <c r="N16">
        <f t="shared" si="3"/>
        <v>3</v>
      </c>
      <c r="O16">
        <f t="shared" si="3"/>
        <v>3</v>
      </c>
    </row>
    <row r="17" spans="1:15" x14ac:dyDescent="0.25">
      <c r="B17">
        <f t="shared" ref="B17:O17" si="4">B6*$Q6</f>
        <v>13.291139240506329</v>
      </c>
      <c r="C17">
        <f t="shared" si="4"/>
        <v>9.3037974683544302</v>
      </c>
      <c r="D17">
        <f t="shared" si="4"/>
        <v>7.9746835443037973</v>
      </c>
      <c r="E17">
        <f t="shared" si="4"/>
        <v>14.620253164556962</v>
      </c>
      <c r="F17">
        <f t="shared" si="4"/>
        <v>6.6455696202531644</v>
      </c>
      <c r="G17">
        <f t="shared" si="4"/>
        <v>6.6455696202531644</v>
      </c>
      <c r="H17">
        <f t="shared" si="4"/>
        <v>11.962025316455696</v>
      </c>
      <c r="I17">
        <f t="shared" si="4"/>
        <v>2.6582278481012658</v>
      </c>
      <c r="J17">
        <f t="shared" si="4"/>
        <v>1.3291139240506329</v>
      </c>
      <c r="K17">
        <f t="shared" si="4"/>
        <v>6.6455696202531644</v>
      </c>
      <c r="L17">
        <f t="shared" si="4"/>
        <v>10.632911392405063</v>
      </c>
      <c r="M17">
        <f t="shared" si="4"/>
        <v>5.3164556962025316</v>
      </c>
      <c r="N17">
        <f t="shared" si="4"/>
        <v>3.9873417721518987</v>
      </c>
      <c r="O17">
        <f t="shared" si="4"/>
        <v>3.9873417721518987</v>
      </c>
    </row>
    <row r="18" spans="1:15" x14ac:dyDescent="0.25">
      <c r="B18">
        <f t="shared" ref="B18:O18" si="5">B7*$Q7</f>
        <v>12.068965517241379</v>
      </c>
      <c r="C18">
        <f t="shared" si="5"/>
        <v>10.862068965517242</v>
      </c>
      <c r="D18">
        <f t="shared" si="5"/>
        <v>9.6551724137931032</v>
      </c>
      <c r="E18">
        <f t="shared" si="5"/>
        <v>10.862068965517242</v>
      </c>
      <c r="F18">
        <f t="shared" si="5"/>
        <v>4.8275862068965516</v>
      </c>
      <c r="G18">
        <f t="shared" si="5"/>
        <v>13.275862068965516</v>
      </c>
      <c r="H18">
        <f t="shared" si="5"/>
        <v>12.068965517241379</v>
      </c>
      <c r="I18">
        <f t="shared" si="5"/>
        <v>2.4137931034482758</v>
      </c>
      <c r="J18">
        <f t="shared" si="5"/>
        <v>1.2068965517241379</v>
      </c>
      <c r="K18">
        <f t="shared" si="5"/>
        <v>3.6206896551724137</v>
      </c>
      <c r="L18">
        <f t="shared" si="5"/>
        <v>8.4482758620689644</v>
      </c>
      <c r="M18">
        <f t="shared" si="5"/>
        <v>6.0344827586206895</v>
      </c>
      <c r="N18">
        <f t="shared" si="5"/>
        <v>4.8275862068965516</v>
      </c>
      <c r="O18">
        <f t="shared" si="5"/>
        <v>4.8275862068965516</v>
      </c>
    </row>
    <row r="19" spans="1:15" x14ac:dyDescent="0.25">
      <c r="B19">
        <f t="shared" ref="B19:O19" si="6">B8*$Q8</f>
        <v>9.3037974683544302</v>
      </c>
      <c r="C19">
        <f t="shared" si="6"/>
        <v>9.3037974683544302</v>
      </c>
      <c r="D19">
        <f t="shared" si="6"/>
        <v>0.66455696202531644</v>
      </c>
      <c r="E19">
        <f t="shared" si="6"/>
        <v>0.66455696202531644</v>
      </c>
      <c r="F19">
        <f t="shared" si="6"/>
        <v>9.3037974683544302</v>
      </c>
      <c r="G19">
        <f t="shared" si="6"/>
        <v>1.3291139240506329</v>
      </c>
      <c r="H19">
        <f t="shared" si="6"/>
        <v>9.3037974683544302</v>
      </c>
      <c r="I19">
        <f t="shared" si="6"/>
        <v>9.3037974683544302</v>
      </c>
      <c r="J19">
        <f t="shared" si="6"/>
        <v>9.3037974683544302</v>
      </c>
      <c r="K19">
        <f t="shared" si="6"/>
        <v>9.3037974683544302</v>
      </c>
      <c r="L19">
        <f t="shared" si="6"/>
        <v>9.3037974683544302</v>
      </c>
      <c r="M19">
        <f t="shared" si="6"/>
        <v>9.3037974683544302</v>
      </c>
      <c r="N19">
        <f t="shared" si="6"/>
        <v>9.3037974683544302</v>
      </c>
      <c r="O19">
        <f t="shared" si="6"/>
        <v>9.3037974683544302</v>
      </c>
    </row>
    <row r="20" spans="1:15" x14ac:dyDescent="0.25">
      <c r="B20">
        <f t="shared" ref="B20:O20" si="7">B9*$Q9</f>
        <v>11.10576923076923</v>
      </c>
      <c r="C20">
        <f t="shared" si="7"/>
        <v>7.0673076923076916</v>
      </c>
      <c r="D20">
        <f t="shared" si="7"/>
        <v>5.0480769230769234</v>
      </c>
      <c r="E20">
        <f t="shared" si="7"/>
        <v>6.0576923076923075</v>
      </c>
      <c r="F20">
        <f t="shared" si="7"/>
        <v>4.0384615384615383</v>
      </c>
      <c r="G20">
        <f t="shared" si="7"/>
        <v>14.134615384615383</v>
      </c>
      <c r="H20">
        <f t="shared" si="7"/>
        <v>12.115384615384615</v>
      </c>
      <c r="I20">
        <f t="shared" si="7"/>
        <v>3.0288461538461537</v>
      </c>
      <c r="J20">
        <f t="shared" si="7"/>
        <v>1.0096153846153846</v>
      </c>
      <c r="K20">
        <f t="shared" si="7"/>
        <v>2.0192307692307692</v>
      </c>
      <c r="L20">
        <f t="shared" si="7"/>
        <v>13.125</v>
      </c>
      <c r="M20">
        <f t="shared" si="7"/>
        <v>10.096153846153847</v>
      </c>
      <c r="N20">
        <f t="shared" si="7"/>
        <v>8.0769230769230766</v>
      </c>
      <c r="O20">
        <f t="shared" si="7"/>
        <v>8.0769230769230766</v>
      </c>
    </row>
    <row r="21" spans="1:15" x14ac:dyDescent="0.25">
      <c r="B21">
        <f t="shared" ref="B21:O21" si="8">B10*$Q10</f>
        <v>12.804878048780488</v>
      </c>
      <c r="C21">
        <f t="shared" si="8"/>
        <v>7.6829268292682933</v>
      </c>
      <c r="D21">
        <f t="shared" si="8"/>
        <v>7.6829268292682933</v>
      </c>
      <c r="E21">
        <f t="shared" si="8"/>
        <v>7.6829268292682933</v>
      </c>
      <c r="F21">
        <f t="shared" si="8"/>
        <v>10.24390243902439</v>
      </c>
      <c r="G21">
        <f t="shared" si="8"/>
        <v>10.24390243902439</v>
      </c>
      <c r="H21">
        <f t="shared" si="8"/>
        <v>12.804878048780488</v>
      </c>
      <c r="I21">
        <f t="shared" si="8"/>
        <v>2.5609756097560976</v>
      </c>
      <c r="J21">
        <f t="shared" si="8"/>
        <v>2.5609756097560976</v>
      </c>
      <c r="K21">
        <f t="shared" si="8"/>
        <v>2.5609756097560976</v>
      </c>
      <c r="L21">
        <f t="shared" si="8"/>
        <v>12.804878048780488</v>
      </c>
      <c r="M21">
        <f t="shared" si="8"/>
        <v>5.1219512195121952</v>
      </c>
      <c r="N21">
        <f t="shared" si="8"/>
        <v>5.1219512195121952</v>
      </c>
      <c r="O21">
        <f t="shared" si="8"/>
        <v>5.1219512195121952</v>
      </c>
    </row>
    <row r="23" spans="1:15" x14ac:dyDescent="0.25">
      <c r="A23" t="s">
        <v>9</v>
      </c>
      <c r="B23">
        <f>SUM(B15:B21)</f>
        <v>80.309648843400197</v>
      </c>
      <c r="C23">
        <f t="shared" ref="C23:O23" si="9">SUM(C15:C21)</f>
        <v>62.954997761550445</v>
      </c>
      <c r="D23">
        <f t="shared" si="9"/>
        <v>43.760516010215781</v>
      </c>
      <c r="E23">
        <f t="shared" si="9"/>
        <v>55.622597566808466</v>
      </c>
      <c r="F23">
        <f t="shared" si="9"/>
        <v>56.794416610738423</v>
      </c>
      <c r="G23">
        <f t="shared" si="9"/>
        <v>58.364162774657423</v>
      </c>
      <c r="H23">
        <f t="shared" si="9"/>
        <v>73.731872158269596</v>
      </c>
      <c r="I23">
        <f t="shared" si="9"/>
        <v>30.356368660327416</v>
      </c>
      <c r="J23">
        <f t="shared" si="9"/>
        <v>19.105763176911278</v>
      </c>
      <c r="K23">
        <f t="shared" si="9"/>
        <v>32.236355837998666</v>
      </c>
      <c r="L23">
        <f t="shared" si="9"/>
        <v>76.049962109357296</v>
      </c>
      <c r="M23">
        <f t="shared" si="9"/>
        <v>57.607940326592043</v>
      </c>
      <c r="N23">
        <f t="shared" si="9"/>
        <v>44.052699081586496</v>
      </c>
      <c r="O23">
        <f t="shared" si="9"/>
        <v>44.052699081586496</v>
      </c>
    </row>
    <row r="24" spans="1:15" x14ac:dyDescent="0.25">
      <c r="A24" t="s">
        <v>10</v>
      </c>
      <c r="B24">
        <v>52.5</v>
      </c>
    </row>
    <row r="25" spans="1:15" x14ac:dyDescent="0.25">
      <c r="A25" t="s">
        <v>11</v>
      </c>
      <c r="B25">
        <f>B23-$B$24</f>
        <v>27.809648843400197</v>
      </c>
      <c r="C25">
        <f t="shared" ref="C25:O25" si="10">C23-$B$24</f>
        <v>10.454997761550445</v>
      </c>
      <c r="D25">
        <f t="shared" si="10"/>
        <v>-8.7394839897842189</v>
      </c>
      <c r="E25">
        <f t="shared" si="10"/>
        <v>3.1225975668084658</v>
      </c>
      <c r="F25">
        <f t="shared" si="10"/>
        <v>4.2944166107384234</v>
      </c>
      <c r="G25">
        <f t="shared" si="10"/>
        <v>5.864162774657423</v>
      </c>
      <c r="H25">
        <f t="shared" si="10"/>
        <v>21.231872158269596</v>
      </c>
      <c r="I25">
        <f t="shared" si="10"/>
        <v>-22.143631339672584</v>
      </c>
      <c r="J25">
        <f t="shared" si="10"/>
        <v>-33.394236823088718</v>
      </c>
      <c r="K25">
        <f t="shared" si="10"/>
        <v>-20.263644162001334</v>
      </c>
      <c r="L25">
        <f t="shared" si="10"/>
        <v>23.549962109357296</v>
      </c>
      <c r="M25">
        <f t="shared" si="10"/>
        <v>5.1079403265920433</v>
      </c>
      <c r="N25">
        <f t="shared" si="10"/>
        <v>-8.4473009184135037</v>
      </c>
      <c r="O25">
        <f t="shared" si="10"/>
        <v>-8.4473009184135037</v>
      </c>
    </row>
    <row r="26" spans="1:15" x14ac:dyDescent="0.25">
      <c r="A26" t="s">
        <v>12</v>
      </c>
      <c r="B26">
        <f>B25^2</f>
        <v>773.37656879322992</v>
      </c>
      <c r="C26">
        <f t="shared" ref="C26:O26" si="11">C25^2</f>
        <v>109.30697819402481</v>
      </c>
      <c r="D26">
        <f t="shared" si="11"/>
        <v>76.378580407694685</v>
      </c>
      <c r="E26">
        <f t="shared" si="11"/>
        <v>9.7506155642381511</v>
      </c>
      <c r="F26">
        <f t="shared" si="11"/>
        <v>18.442014026586087</v>
      </c>
      <c r="G26">
        <f t="shared" si="11"/>
        <v>34.388405047677843</v>
      </c>
      <c r="H26">
        <f t="shared" si="11"/>
        <v>450.79239534510361</v>
      </c>
      <c r="I26">
        <f t="shared" si="11"/>
        <v>490.34040890732985</v>
      </c>
      <c r="J26">
        <f t="shared" si="11"/>
        <v>1115.1750529965345</v>
      </c>
      <c r="K26">
        <f t="shared" si="11"/>
        <v>410.61527472421074</v>
      </c>
      <c r="L26">
        <f t="shared" si="11"/>
        <v>554.60071535216434</v>
      </c>
      <c r="M26">
        <f t="shared" si="11"/>
        <v>26.091054380025231</v>
      </c>
      <c r="N26">
        <f t="shared" si="11"/>
        <v>71.356892806229624</v>
      </c>
      <c r="O26">
        <f t="shared" si="11"/>
        <v>71.356892806229624</v>
      </c>
    </row>
    <row r="27" spans="1:15" x14ac:dyDescent="0.25">
      <c r="A27" t="s">
        <v>13</v>
      </c>
      <c r="B27">
        <f>SUM(B26:O26)</f>
        <v>4211.9718493512792</v>
      </c>
    </row>
    <row r="28" spans="1:15" x14ac:dyDescent="0.25">
      <c r="A28" t="s">
        <v>14</v>
      </c>
      <c r="B28" s="4">
        <f>(7^2 * (14^3- 14))* (1/12)</f>
        <v>11147.5</v>
      </c>
    </row>
    <row r="29" spans="1:15" x14ac:dyDescent="0.25">
      <c r="A29" t="s">
        <v>15</v>
      </c>
      <c r="B29">
        <f>(10^3-10)/12</f>
        <v>82.5</v>
      </c>
      <c r="C29">
        <f>((5^3-5)*2+(2^3-2)*2)/12</f>
        <v>21</v>
      </c>
      <c r="D29">
        <f>((3^3-3)+(2^3-2))/12</f>
        <v>2.5</v>
      </c>
      <c r="E29">
        <f>((2^3-2)+(3^3-3)+(2^3-2))/12</f>
        <v>3</v>
      </c>
      <c r="F29">
        <f>((11^3-11)+(2^3-2))/12</f>
        <v>110.5</v>
      </c>
      <c r="G29">
        <f>((2^3-2))/12</f>
        <v>0.5</v>
      </c>
      <c r="H29">
        <f>((3^3-3)*4+(2^3-2))/12</f>
        <v>8.5</v>
      </c>
    </row>
    <row r="30" spans="1:15" x14ac:dyDescent="0.25">
      <c r="A30" t="s">
        <v>16</v>
      </c>
      <c r="B30">
        <f>SUM(B29:H29)</f>
        <v>228.5</v>
      </c>
    </row>
    <row r="31" spans="1:15" x14ac:dyDescent="0.25">
      <c r="A31" t="s">
        <v>17</v>
      </c>
      <c r="B31">
        <f>B27/(B28-7*B30)</f>
        <v>0.44113655732627555</v>
      </c>
    </row>
    <row r="33" spans="1:2" x14ac:dyDescent="0.25">
      <c r="A33" t="s">
        <v>18</v>
      </c>
      <c r="B33">
        <f>(1/12)*7*14*(14-1)</f>
        <v>106.16666666666666</v>
      </c>
    </row>
    <row r="34" spans="1:2" x14ac:dyDescent="0.25">
      <c r="A34" t="s">
        <v>19</v>
      </c>
      <c r="B34">
        <f>B27/(B33-(1/13)*B30)</f>
        <v>47.544689471693175</v>
      </c>
    </row>
  </sheetData>
  <mergeCells count="6">
    <mergeCell ref="B1:E1"/>
    <mergeCell ref="F1:G1"/>
    <mergeCell ref="H1:K1"/>
    <mergeCell ref="L1:O1"/>
    <mergeCell ref="A2:A3"/>
    <mergeCell ref="B2:E2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Роман Быков</cp:lastModifiedBy>
  <cp:revision>16</cp:revision>
  <dcterms:created xsi:type="dcterms:W3CDTF">2024-02-27T10:51:25Z</dcterms:created>
  <dcterms:modified xsi:type="dcterms:W3CDTF">2024-03-05T08:18:22Z</dcterms:modified>
  <dc:language>en-US</dc:language>
</cp:coreProperties>
</file>