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P\Downloads\Crowdfunding Analysis-20221124T033427Z-001\Crowdfunding Analysis\"/>
    </mc:Choice>
  </mc:AlternateContent>
  <xr:revisionPtr revIDLastSave="0" documentId="13_ncr:1_{B51D3CB5-B0CB-4250-8CA3-5168211C261F}" xr6:coauthVersionLast="47" xr6:coauthVersionMax="47" xr10:uidLastSave="{00000000-0000-0000-0000-000000000000}"/>
  <bookViews>
    <workbookView xWindow="-120" yWindow="-120" windowWidth="23460" windowHeight="16440" tabRatio="616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8" r:id="rId4"/>
    <sheet name="Subcategory Statistics" sheetId="3" r:id="rId5"/>
    <sheet name="VLOOKUP" sheetId="5" r:id="rId6"/>
    <sheet name="Outcomes Based on Launch Date" sheetId="4" r:id="rId7"/>
    <sheet name="Category Statistics" sheetId="2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5" i="8"/>
  <c r="C14" i="8"/>
  <c r="C13" i="8"/>
  <c r="C6" i="8"/>
  <c r="C5" i="8"/>
  <c r="C4" i="8"/>
  <c r="B15" i="8"/>
  <c r="B14" i="8"/>
  <c r="B13" i="8"/>
  <c r="B6" i="8"/>
  <c r="B7" i="8" s="1"/>
  <c r="B5" i="8"/>
  <c r="B4" i="8"/>
  <c r="C11" i="8"/>
  <c r="C12" i="8"/>
  <c r="B12" i="8"/>
  <c r="B11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2" l="1"/>
  <c r="F3" i="12" s="1"/>
  <c r="E2" i="12"/>
  <c r="H2" i="12" s="1"/>
  <c r="E10" i="12"/>
  <c r="H10" i="12" s="1"/>
  <c r="E6" i="12"/>
  <c r="H6" i="12" s="1"/>
  <c r="E8" i="12"/>
  <c r="H8" i="12" s="1"/>
  <c r="E7" i="12"/>
  <c r="F7" i="12" s="1"/>
  <c r="E9" i="12"/>
  <c r="G9" i="12" s="1"/>
  <c r="E11" i="12"/>
  <c r="H11" i="12" s="1"/>
  <c r="E4" i="12"/>
  <c r="G4" i="12" s="1"/>
  <c r="E12" i="12"/>
  <c r="F12" i="12" s="1"/>
  <c r="E5" i="12"/>
  <c r="G5" i="12" s="1"/>
  <c r="E13" i="12"/>
  <c r="G13" i="12" s="1"/>
  <c r="C16" i="8"/>
  <c r="C7" i="8"/>
  <c r="B16" i="8"/>
  <c r="G2" i="12" l="1"/>
  <c r="H7" i="12"/>
  <c r="H4" i="12"/>
  <c r="F4" i="12"/>
  <c r="G3" i="12"/>
  <c r="H12" i="12"/>
  <c r="G11" i="12"/>
  <c r="F6" i="12"/>
  <c r="H3" i="12"/>
  <c r="G6" i="12"/>
  <c r="F13" i="12"/>
  <c r="F9" i="12"/>
  <c r="G10" i="12"/>
  <c r="H13" i="12"/>
  <c r="G7" i="12"/>
  <c r="F2" i="12"/>
  <c r="H9" i="12"/>
  <c r="H5" i="12"/>
  <c r="F10" i="12"/>
  <c r="G12" i="12"/>
  <c r="F11" i="12"/>
  <c r="F5" i="12"/>
  <c r="G8" i="12"/>
  <c r="F8" i="12"/>
</calcChain>
</file>

<file path=xl/sharedStrings.xml><?xml version="1.0" encoding="utf-8"?>
<sst xmlns="http://schemas.openxmlformats.org/spreadsheetml/2006/main" count="33082" uniqueCount="8420">
  <si>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</si>
  <si>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</si>
  <si>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</si>
  <si>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</si>
  <si>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</si>
  <si>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</si>
  <si>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</si>
  <si>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</si>
  <si>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</si>
  <si>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</si>
  <si>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</si>
  <si>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</si>
  <si>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</si>
  <si>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</si>
  <si>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</si>
  <si>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</si>
  <si>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</si>
  <si>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</si>
  <si>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</si>
  <si>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</si>
  <si>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</si>
  <si>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</si>
  <si>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</si>
  <si>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</si>
  <si>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</si>
  <si>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</si>
  <si>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</si>
  <si>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</si>
  <si>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</si>
  <si>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</si>
  <si>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</si>
  <si>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</si>
  <si>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</si>
  <si>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</si>
  <si>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</si>
  <si>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</si>
  <si>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</si>
  <si>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</si>
  <si>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</si>
  <si>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</si>
  <si>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</si>
  <si>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</si>
  <si>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</si>
  <si>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</si>
  <si>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</si>
  <si>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</si>
  <si>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</si>
  <si>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</si>
  <si>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</si>
  <si>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</si>
  <si>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</si>
  <si>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</si>
  <si>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</si>
  <si>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</si>
  <si>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</si>
  <si>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</si>
  <si>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</si>
  <si>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</si>
  <si>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</si>
  <si>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</si>
  <si>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</si>
  <si>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</si>
  <si>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</si>
  <si>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</si>
  <si>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</si>
  <si>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</si>
  <si>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</si>
  <si>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</si>
  <si>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</si>
  <si>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</si>
  <si>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</si>
  <si>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</si>
  <si>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</si>
  <si>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</si>
  <si>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</si>
  <si>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</si>
  <si>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</si>
  <si>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</si>
  <si>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</si>
  <si>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</si>
  <si>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</si>
  <si>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</si>
  <si>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</si>
  <si>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</si>
  <si>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</si>
  <si>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</si>
  <si>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</si>
  <si>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</si>
  <si>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</si>
  <si>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</si>
  <si>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</si>
  <si>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</si>
  <si>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</si>
  <si>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</si>
  <si>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</si>
  <si>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</si>
  <si>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</si>
  <si>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</si>
  <si>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</si>
  <si>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</si>
  <si>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</si>
  <si>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</si>
  <si>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</si>
  <si>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</si>
  <si>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</si>
  <si>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</si>
  <si>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</si>
  <si>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</si>
  <si>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</si>
  <si>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</si>
  <si>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</si>
  <si>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</si>
  <si>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</si>
  <si>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</si>
  <si>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</si>
  <si>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</si>
  <si>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</si>
  <si>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</si>
  <si>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</si>
  <si>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</si>
  <si>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</si>
  <si>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</si>
  <si>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</si>
  <si>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</si>
  <si>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</si>
  <si>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</si>
  <si>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</si>
  <si>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</si>
  <si>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</si>
  <si>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</si>
  <si>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</si>
  <si>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</si>
  <si>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</si>
  <si>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</si>
  <si>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</si>
  <si>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</si>
  <si>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</si>
  <si>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</si>
  <si>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</si>
  <si>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</si>
  <si>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</si>
  <si>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</si>
  <si>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</si>
  <si>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</si>
  <si>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</si>
  <si>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</si>
  <si>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</si>
  <si>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</si>
  <si>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</si>
  <si>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</si>
  <si>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</si>
  <si>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</si>
  <si>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</si>
  <si>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</si>
  <si>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</si>
  <si>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</si>
  <si>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</si>
  <si>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</si>
  <si>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</si>
  <si>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</si>
  <si>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</si>
  <si>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</si>
  <si>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</si>
  <si>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</si>
  <si>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</si>
  <si>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</si>
  <si>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</si>
  <si>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</si>
  <si>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</si>
  <si>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</si>
  <si>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</si>
  <si>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</si>
  <si>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</si>
  <si>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</si>
  <si>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</si>
  <si>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</si>
  <si>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</si>
  <si>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</si>
  <si>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</si>
  <si>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</si>
  <si>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</si>
  <si>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</si>
  <si>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</si>
  <si>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</si>
  <si>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</si>
  <si>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</si>
  <si>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</si>
  <si>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</si>
  <si>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</si>
  <si>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</si>
  <si>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</si>
  <si>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</si>
  <si>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</si>
  <si>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</si>
  <si>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</si>
  <si>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</si>
  <si>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</si>
  <si>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</si>
  <si>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</si>
  <si>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</si>
  <si>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</si>
  <si>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</si>
  <si>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</si>
  <si>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</si>
  <si>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</si>
  <si>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</si>
  <si>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</si>
  <si>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</si>
  <si>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</si>
  <si>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</si>
  <si>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</si>
  <si>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</si>
  <si>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</si>
  <si>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</si>
  <si>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</si>
  <si>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</si>
  <si>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</si>
  <si>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</si>
  <si>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</si>
  <si>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</si>
  <si>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</si>
  <si>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</si>
  <si>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</si>
  <si>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</si>
  <si>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</si>
  <si>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</si>
  <si>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</si>
  <si>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</si>
  <si>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</si>
  <si>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</si>
  <si>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</si>
  <si>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</si>
  <si>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</si>
  <si>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</si>
  <si>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</si>
  <si>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</si>
  <si>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</si>
  <si>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</si>
  <si>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</si>
  <si>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</si>
  <si>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</si>
  <si>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</si>
  <si>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</si>
  <si>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</si>
  <si>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</si>
  <si>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</si>
  <si>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</si>
  <si>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</si>
  <si>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</si>
  <si>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</si>
  <si>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</si>
  <si>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</si>
  <si>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</si>
  <si>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</si>
  <si>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</si>
  <si>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</si>
  <si>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</si>
  <si>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</si>
  <si>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</si>
  <si>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</si>
  <si>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</si>
  <si>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</si>
  <si>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</si>
  <si>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</si>
  <si>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</si>
  <si>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</si>
  <si>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</si>
  <si>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</si>
  <si>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</si>
  <si>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</si>
  <si>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</si>
  <si>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</si>
  <si>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</si>
  <si>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</si>
  <si>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</si>
  <si>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</si>
  <si>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</si>
  <si>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</si>
  <si>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</si>
  <si>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</si>
  <si>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</si>
  <si>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</si>
  <si>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</si>
  <si>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</si>
  <si>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</si>
  <si>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</si>
  <si>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</si>
  <si>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</si>
  <si>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</si>
  <si>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</si>
  <si>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</si>
  <si>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</si>
  <si>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</si>
  <si>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</si>
  <si>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</si>
  <si>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</si>
  <si>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</si>
  <si>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</si>
  <si>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</si>
  <si>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</si>
  <si>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</si>
  <si>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</si>
  <si>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</si>
  <si>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</si>
  <si>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</si>
  <si>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</si>
  <si>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</si>
  <si>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</si>
  <si>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</si>
  <si>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</si>
  <si>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</si>
  <si>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</si>
  <si>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</si>
  <si>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</si>
  <si>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</si>
  <si>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</si>
  <si>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</si>
  <si>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</si>
  <si>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</si>
  <si>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</si>
  <si>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</si>
  <si>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</si>
  <si>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</si>
  <si>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</si>
  <si>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</si>
  <si>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</si>
  <si>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</si>
  <si>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</si>
  <si>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</si>
  <si>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</si>
  <si>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</si>
  <si>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</si>
  <si>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</si>
  <si>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</si>
  <si>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</si>
  <si>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</si>
  <si>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</si>
  <si>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</si>
  <si>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</si>
  <si>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</si>
  <si>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</si>
  <si>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</si>
  <si>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</si>
  <si>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</si>
  <si>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</si>
  <si>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</si>
  <si>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</si>
  <si>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</si>
  <si>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</si>
  <si>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</si>
  <si>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</si>
  <si>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</si>
  <si>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</si>
  <si>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</si>
  <si>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</si>
  <si>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</si>
  <si>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</si>
  <si>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</si>
  <si>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</si>
  <si>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</si>
  <si>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</si>
  <si>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</si>
  <si>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</si>
  <si>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</si>
  <si>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</si>
  <si>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</si>
  <si>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</si>
  <si>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</si>
  <si>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</si>
  <si>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</si>
  <si>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</si>
  <si>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</si>
  <si>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</si>
  <si>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</si>
  <si>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</si>
  <si>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</si>
  <si>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</si>
  <si>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</si>
  <si>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</si>
  <si>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</si>
  <si>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</si>
  <si>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</si>
  <si>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</si>
  <si>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</si>
  <si>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</si>
  <si>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</si>
  <si>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</si>
  <si>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</si>
  <si>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</si>
  <si>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</si>
  <si>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</si>
  <si>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</si>
  <si>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</si>
  <si>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</si>
  <si>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</si>
  <si>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</si>
  <si>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</si>
  <si>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</si>
  <si>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</si>
  <si>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</si>
  <si>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</si>
  <si>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</si>
  <si>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</si>
  <si>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</si>
  <si>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</si>
  <si>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</si>
  <si>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</si>
  <si>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</si>
  <si>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</si>
  <si>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</si>
  <si>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</si>
  <si>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</si>
  <si>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</si>
  <si>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</si>
  <si>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</si>
  <si>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</si>
  <si>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</si>
  <si>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</si>
  <si>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</si>
  <si>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</si>
  <si>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</si>
  <si>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</si>
  <si>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</si>
  <si>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</si>
  <si>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</si>
  <si>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</si>
  <si>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</si>
  <si>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</si>
  <si>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</si>
  <si>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</si>
  <si>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</si>
  <si>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</si>
  <si>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</si>
  <si>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</si>
  <si>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</si>
  <si>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</si>
  <si>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</si>
  <si>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</si>
  <si>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</si>
  <si>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</si>
  <si>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</si>
  <si>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</si>
  <si>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</si>
  <si>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</si>
  <si>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</si>
  <si>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</si>
  <si>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</si>
  <si>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</si>
  <si>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</si>
  <si>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</si>
  <si>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</si>
  <si>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</si>
  <si>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</si>
  <si>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</si>
  <si>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</si>
  <si>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</si>
  <si>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</si>
  <si>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</si>
  <si>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</si>
  <si>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</si>
  <si>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</si>
  <si>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</si>
  <si>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</si>
  <si>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</si>
  <si>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</si>
  <si>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</si>
  <si>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</si>
  <si>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</si>
  <si>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</si>
  <si>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</si>
  <si>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</si>
  <si>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</si>
  <si>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</si>
  <si>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</si>
  <si>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</si>
  <si>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</si>
  <si>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</si>
  <si>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</si>
  <si>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</si>
  <si>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</si>
  <si>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</si>
  <si>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</si>
  <si>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</si>
  <si>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</si>
  <si>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</si>
  <si>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</si>
  <si>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</si>
  <si>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</si>
  <si>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</si>
  <si>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</si>
  <si>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</si>
  <si>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</si>
  <si>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</si>
  <si>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</si>
  <si>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</si>
  <si>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</si>
  <si>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</si>
  <si>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</si>
  <si>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</si>
  <si>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</si>
  <si>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</si>
  <si>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</si>
  <si>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</si>
  <si>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</si>
  <si>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</si>
  <si>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</si>
  <si>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</si>
  <si>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</si>
  <si>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</si>
  <si>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</si>
  <si>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</si>
  <si>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</si>
  <si>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</si>
  <si>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</si>
  <si>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</si>
  <si>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</si>
  <si>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</si>
  <si>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</si>
  <si>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</si>
  <si>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</si>
  <si>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</si>
  <si>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</si>
  <si>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</si>
  <si>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</si>
  <si>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</si>
  <si>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</si>
  <si>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</si>
  <si>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</si>
  <si>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</si>
  <si>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</si>
  <si>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</si>
  <si>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</si>
  <si>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</si>
  <si>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</si>
  <si>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</si>
  <si>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</si>
  <si>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</si>
  <si>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</si>
  <si>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</si>
  <si>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</si>
  <si>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</si>
  <si>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</si>
  <si>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</si>
  <si>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</si>
  <si>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</si>
  <si>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</si>
  <si>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</si>
  <si>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</si>
  <si>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</si>
  <si>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</si>
  <si>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</si>
  <si>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</si>
  <si>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</si>
  <si>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</si>
  <si>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</si>
  <si>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</si>
  <si>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</si>
  <si>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</si>
  <si>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</si>
  <si>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</si>
  <si>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</si>
  <si>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</si>
  <si>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</si>
  <si>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</si>
  <si>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</si>
  <si>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</si>
  <si>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</si>
  <si>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</si>
  <si>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</si>
  <si>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</si>
  <si>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</si>
  <si>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</si>
  <si>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</si>
  <si>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</si>
  <si>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</si>
  <si>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</si>
  <si>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</si>
  <si>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</si>
  <si>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</si>
  <si>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</si>
  <si>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</si>
  <si>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</si>
  <si>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</si>
  <si>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</si>
  <si>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</si>
  <si>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</si>
  <si>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</si>
  <si>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</si>
  <si>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</si>
  <si>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</si>
  <si>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</si>
  <si>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</si>
  <si>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</si>
  <si>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</si>
  <si>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</si>
  <si>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</si>
  <si>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</si>
  <si>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</si>
  <si>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</si>
  <si>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</si>
  <si>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</si>
  <si>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</si>
  <si>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</si>
  <si>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</si>
  <si>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</si>
  <si>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</si>
  <si>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</si>
  <si>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</si>
  <si>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</si>
  <si>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</si>
  <si>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</si>
  <si>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</si>
  <si>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</si>
  <si>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</si>
  <si>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</si>
  <si>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</si>
  <si>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</si>
  <si>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</si>
  <si>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</si>
  <si>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</si>
  <si>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</si>
  <si>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</si>
  <si>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</si>
  <si>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</si>
  <si>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</si>
  <si>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</si>
  <si>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</si>
  <si>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</si>
  <si>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</si>
  <si>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</si>
  <si>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</si>
  <si>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</si>
  <si>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</si>
  <si>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</si>
  <si>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</si>
  <si>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</si>
  <si>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</si>
  <si>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</si>
  <si>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</si>
  <si>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</si>
  <si>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</si>
  <si>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</si>
  <si>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</si>
  <si>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</si>
  <si>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</si>
  <si>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</si>
  <si>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</si>
  <si>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</si>
  <si>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</si>
  <si>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</si>
  <si>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</si>
  <si>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</si>
  <si>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</si>
  <si>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</si>
  <si>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</si>
  <si>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</si>
  <si>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</si>
  <si>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</si>
  <si>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</si>
  <si>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</si>
  <si>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</si>
  <si>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</si>
  <si>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</si>
  <si>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</si>
  <si>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</si>
  <si>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</si>
  <si>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</si>
  <si>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</si>
  <si>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</si>
  <si>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</si>
  <si>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</si>
  <si>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</si>
  <si>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</si>
  <si>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</si>
  <si>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</si>
  <si>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</si>
  <si>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</si>
  <si>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</si>
  <si>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</si>
  <si>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</si>
  <si>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</si>
  <si>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</si>
  <si>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</si>
  <si>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</si>
  <si>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</si>
  <si>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</si>
  <si>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</si>
  <si>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</si>
  <si>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</si>
  <si>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</si>
  <si>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</si>
  <si>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</si>
  <si>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</si>
  <si>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</si>
  <si>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</si>
  <si>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</si>
  <si>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</si>
  <si>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</si>
  <si>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</si>
  <si>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</si>
  <si>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</si>
  <si>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</si>
  <si>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</si>
  <si>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</si>
  <si>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</si>
  <si>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</si>
  <si>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</si>
  <si>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</si>
  <si>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</si>
  <si>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</si>
  <si>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</si>
  <si>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</si>
  <si>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</si>
  <si>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</si>
  <si>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</si>
  <si>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</si>
  <si>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</si>
  <si>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</si>
  <si>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</si>
  <si>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</si>
  <si>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</si>
  <si>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</si>
  <si>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</si>
  <si>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</si>
  <si>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</si>
  <si>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</si>
  <si>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</si>
  <si>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</si>
  <si>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</si>
  <si>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</si>
  <si>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</si>
  <si>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</si>
  <si>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</si>
  <si>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</si>
  <si>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</si>
  <si>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</si>
  <si>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</si>
  <si>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</si>
  <si>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</si>
  <si>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</si>
  <si>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</si>
  <si>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</si>
  <si>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</si>
  <si>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</si>
  <si>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</si>
  <si>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</si>
  <si>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</si>
  <si>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</si>
  <si>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</si>
  <si>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</si>
  <si>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</si>
  <si>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</si>
  <si>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</si>
  <si>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</si>
  <si>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</si>
  <si>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</si>
  <si>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</si>
  <si>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</si>
  <si>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</si>
  <si>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</si>
  <si>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</si>
  <si>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</si>
  <si>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</si>
  <si>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</si>
  <si>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</si>
  <si>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</si>
  <si>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</si>
  <si>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</si>
  <si>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</si>
  <si>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</si>
  <si>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</si>
  <si>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</si>
  <si>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</si>
  <si>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</si>
  <si>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</si>
  <si>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</si>
  <si>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</si>
  <si>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</si>
  <si>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</si>
  <si>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</si>
  <si>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</si>
  <si>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</si>
  <si>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</si>
  <si>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</si>
  <si>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</si>
  <si>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</si>
  <si>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</si>
  <si>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</si>
  <si>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</si>
  <si>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</si>
  <si>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</si>
  <si>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</si>
  <si>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</si>
  <si>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</si>
  <si>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</si>
  <si>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</si>
  <si>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</si>
  <si>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</si>
  <si>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</si>
  <si>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</si>
  <si>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</si>
  <si>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</si>
  <si>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</si>
  <si>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</si>
  <si>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</si>
  <si>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</si>
  <si>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</si>
  <si>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</si>
  <si>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</si>
  <si>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</si>
  <si>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</si>
  <si>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</si>
  <si>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</si>
  <si>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</si>
  <si>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</si>
  <si>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</si>
  <si>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</si>
  <si>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</si>
  <si>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</si>
  <si>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</si>
  <si>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</si>
  <si>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</si>
  <si>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</si>
  <si>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</si>
  <si>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</si>
  <si>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</si>
  <si>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</si>
  <si>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</si>
  <si>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</si>
  <si>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</si>
  <si>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</si>
  <si>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</si>
  <si>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</si>
  <si>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</si>
  <si>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</si>
  <si>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</si>
  <si>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</si>
  <si>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</si>
  <si>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</si>
  <si>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</si>
  <si>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</si>
  <si>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</si>
  <si>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</si>
  <si>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</si>
  <si>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</si>
  <si>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</si>
  <si>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</si>
  <si>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</si>
  <si>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</si>
  <si>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</si>
  <si>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</si>
  <si>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</si>
  <si>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</si>
  <si>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</si>
  <si>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</si>
  <si>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</si>
  <si>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</si>
  <si>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</si>
  <si>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</si>
  <si>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</si>
  <si>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</si>
  <si>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</si>
  <si>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</si>
  <si>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</si>
  <si>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</si>
  <si>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</si>
  <si>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</si>
  <si>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</si>
  <si>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</si>
  <si>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</si>
  <si>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</si>
  <si>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</si>
  <si>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</si>
  <si>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</si>
  <si>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</si>
  <si>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</si>
  <si>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</si>
  <si>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</si>
  <si>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</si>
  <si>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</si>
  <si>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</si>
  <si>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</si>
  <si>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</si>
  <si>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</si>
  <si>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</si>
  <si>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</si>
  <si>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</si>
  <si>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</si>
  <si>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</si>
  <si>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</si>
  <si>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</si>
  <si>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</si>
  <si>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</si>
  <si>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</si>
  <si>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</si>
  <si>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</si>
  <si>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</si>
  <si>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</si>
  <si>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</si>
  <si>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</si>
  <si>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</si>
  <si>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</si>
  <si>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</si>
  <si>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</si>
  <si>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</si>
  <si>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</si>
  <si>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</si>
  <si>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</si>
  <si>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</si>
  <si>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</si>
  <si>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</si>
  <si>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</si>
  <si>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</si>
  <si>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</si>
  <si>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</si>
  <si>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</si>
  <si>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</si>
  <si>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</si>
  <si>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</si>
  <si>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</si>
  <si>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</si>
  <si>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</si>
  <si>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</si>
  <si>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</si>
  <si>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</si>
  <si>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</si>
  <si>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</si>
  <si>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</si>
  <si>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</si>
  <si>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</si>
  <si>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</si>
  <si>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</si>
  <si>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</si>
  <si>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</si>
  <si>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</si>
  <si>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</si>
  <si>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</si>
  <si>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</si>
  <si>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</si>
  <si>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</si>
  <si>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</si>
  <si>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</si>
  <si>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</si>
  <si>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</si>
  <si>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</si>
  <si>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</si>
  <si>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</si>
  <si>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</si>
  <si>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</si>
  <si>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</si>
  <si>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</si>
  <si>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</si>
  <si>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</si>
  <si>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</si>
  <si>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</si>
  <si>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</si>
  <si>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</si>
  <si>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</si>
  <si>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</si>
  <si>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</si>
  <si>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</si>
  <si>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</si>
  <si>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</si>
  <si>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</si>
  <si>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</si>
  <si>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</si>
  <si>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</si>
  <si>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</si>
  <si>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</si>
  <si>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</si>
  <si>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</si>
  <si>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</si>
  <si>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</si>
  <si>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</si>
  <si>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</si>
  <si>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</si>
  <si>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</si>
  <si>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</si>
  <si>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</si>
  <si>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</si>
  <si>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</si>
  <si>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</si>
  <si>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</si>
  <si>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</si>
  <si>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</si>
  <si>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</si>
  <si>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</si>
  <si>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</si>
  <si>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</si>
  <si>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</si>
  <si>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</si>
  <si>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</si>
  <si>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</si>
  <si>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</si>
  <si>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</si>
  <si>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</si>
  <si>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</si>
  <si>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</si>
  <si>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</si>
  <si>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</si>
  <si>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</si>
  <si>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</si>
  <si>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</si>
  <si>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</si>
  <si>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</si>
  <si>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</si>
  <si>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</si>
  <si>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</si>
  <si>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</si>
  <si>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</si>
  <si>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</si>
  <si>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</si>
  <si>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</si>
  <si>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</si>
  <si>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</si>
  <si>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</si>
  <si>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</si>
  <si>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</si>
  <si>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</si>
  <si>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</si>
  <si>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</si>
  <si>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</si>
  <si>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</si>
  <si>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</si>
  <si>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</si>
  <si>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</si>
  <si>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</si>
  <si>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</si>
  <si>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</si>
  <si>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</si>
  <si>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</si>
  <si>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</si>
  <si>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</si>
  <si>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</si>
  <si>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</si>
  <si>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</si>
  <si>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</si>
  <si>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</si>
  <si>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</si>
  <si>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</si>
  <si>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</si>
  <si>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</si>
  <si>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</si>
  <si>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</si>
  <si>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</si>
  <si>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</si>
  <si>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</si>
  <si>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</si>
  <si>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</si>
  <si>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</si>
  <si>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</si>
  <si>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</si>
  <si>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</si>
  <si>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</si>
  <si>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</si>
  <si>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</si>
  <si>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</si>
  <si>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</si>
  <si>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</si>
  <si>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</si>
  <si>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</si>
  <si>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</si>
  <si>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</si>
  <si>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</si>
  <si>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</si>
  <si>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</si>
  <si>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</si>
  <si>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</si>
  <si>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</si>
  <si>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</si>
  <si>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</si>
  <si>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</si>
  <si>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</si>
  <si>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</si>
  <si>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</si>
  <si>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</si>
  <si>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</si>
  <si>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</si>
  <si>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</si>
  <si>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</si>
  <si>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</si>
  <si>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</si>
  <si>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</si>
  <si>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</si>
  <si>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</si>
  <si>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</si>
  <si>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</si>
  <si>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</si>
  <si>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</si>
  <si>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</si>
  <si>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</si>
  <si>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</si>
  <si>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</si>
  <si>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</si>
  <si>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</si>
  <si>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</si>
  <si>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</si>
  <si>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</si>
  <si>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</si>
  <si>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</si>
  <si>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</si>
  <si>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</si>
  <si>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</si>
  <si>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</si>
  <si>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</si>
  <si>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</si>
  <si>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</si>
  <si>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</si>
  <si>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</si>
  <si>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</si>
  <si>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</si>
  <si>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</si>
  <si>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</si>
  <si>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</si>
  <si>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</si>
  <si>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</si>
  <si>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</si>
  <si>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</si>
  <si>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</si>
  <si>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</si>
  <si>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</si>
  <si>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</si>
  <si>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</si>
  <si>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</si>
  <si>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</si>
  <si>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</si>
  <si>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</si>
  <si>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</si>
  <si>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</si>
  <si>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</si>
  <si>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</si>
  <si>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</si>
  <si>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</si>
  <si>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</si>
  <si>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</si>
  <si>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</si>
  <si>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</si>
  <si>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</si>
  <si>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</si>
  <si>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</si>
  <si>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</si>
  <si>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</si>
  <si>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</si>
  <si>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</si>
  <si>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</si>
  <si>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</si>
  <si>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</si>
  <si>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</si>
  <si>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</si>
  <si>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</si>
  <si>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</si>
  <si>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</si>
  <si>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</si>
  <si>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</si>
  <si>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</si>
  <si>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</si>
  <si>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</si>
  <si>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</si>
  <si>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</si>
  <si>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</si>
  <si>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</si>
  <si>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</si>
  <si>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</si>
  <si>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</si>
  <si>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</si>
  <si>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</si>
  <si>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</si>
  <si>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</si>
  <si>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</si>
  <si>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</si>
  <si>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</si>
  <si>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</si>
  <si>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</si>
  <si>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</si>
  <si>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</si>
  <si>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</si>
  <si>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</si>
  <si>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</si>
  <si>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</si>
  <si>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</si>
  <si>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</si>
  <si>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</si>
  <si>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</si>
  <si>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</si>
  <si>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</si>
  <si>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</si>
  <si>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</si>
  <si>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</si>
  <si>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</si>
  <si>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</si>
  <si>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</si>
  <si>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</si>
  <si>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</si>
  <si>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</si>
  <si>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</si>
  <si>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</si>
  <si>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</si>
  <si>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</si>
  <si>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</si>
  <si>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</si>
  <si>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</si>
  <si>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</si>
  <si>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</si>
  <si>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</si>
  <si>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</si>
  <si>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</si>
  <si>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</si>
  <si>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</si>
  <si>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</si>
  <si>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</si>
  <si>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</si>
  <si>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</si>
  <si>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</si>
  <si>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</si>
  <si>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</si>
  <si>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</si>
  <si>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</si>
  <si>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</si>
  <si>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</si>
  <si>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</si>
  <si>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</si>
  <si>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</si>
  <si>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</si>
  <si>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</si>
  <si>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</si>
  <si>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</si>
  <si>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</si>
  <si>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</si>
  <si>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</si>
  <si>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</si>
  <si>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</si>
  <si>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</si>
  <si>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</si>
  <si>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</si>
  <si>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</si>
  <si>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</si>
  <si>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</si>
  <si>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</si>
  <si>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</si>
  <si>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</si>
  <si>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</si>
  <si>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</si>
  <si>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</si>
  <si>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</si>
  <si>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</si>
  <si>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</si>
  <si>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</si>
  <si>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</si>
  <si>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</si>
  <si>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</si>
  <si>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</si>
  <si>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</si>
  <si>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</si>
  <si>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</si>
  <si>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</si>
  <si>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</si>
  <si>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</si>
  <si>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</si>
  <si>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</si>
  <si>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</si>
  <si>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</si>
  <si>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</si>
  <si>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</si>
  <si>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</si>
  <si>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</si>
  <si>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</si>
  <si>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</si>
  <si>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</si>
  <si>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</si>
  <si>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</si>
  <si>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</si>
  <si>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</si>
  <si>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</si>
  <si>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</si>
  <si>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</si>
  <si>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</si>
  <si>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</si>
  <si>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</si>
  <si>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</si>
  <si>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</si>
  <si>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</si>
  <si>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</si>
  <si>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</si>
  <si>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</si>
  <si>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</si>
  <si>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</si>
  <si>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</si>
  <si>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</si>
  <si>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</si>
  <si>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</si>
  <si>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</si>
  <si>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</si>
  <si>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</si>
  <si>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</si>
  <si>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</si>
  <si>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</si>
  <si>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</si>
  <si>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</si>
  <si>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</si>
  <si>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</si>
  <si>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</si>
  <si>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</si>
  <si>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</si>
  <si>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</si>
  <si>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</si>
  <si>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</si>
  <si>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</si>
  <si>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</si>
  <si>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</si>
  <si>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</si>
  <si>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</si>
  <si>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</si>
  <si>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</si>
  <si>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</si>
  <si>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</si>
  <si>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</si>
  <si>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</si>
  <si>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</si>
  <si>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</si>
  <si>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</si>
  <si>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</si>
  <si>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</si>
  <si>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</si>
  <si>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</si>
  <si>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</si>
  <si>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</si>
  <si>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</si>
  <si>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</si>
  <si>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</si>
  <si>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</si>
  <si>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</si>
  <si>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</si>
  <si>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</si>
  <si>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</si>
  <si>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</si>
  <si>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</si>
  <si>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</si>
  <si>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</si>
  <si>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</si>
  <si>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</si>
  <si>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</si>
  <si>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</si>
  <si>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</si>
  <si>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</si>
  <si>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</si>
  <si>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</si>
  <si>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</si>
  <si>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</si>
  <si>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</si>
  <si>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</si>
  <si>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</si>
  <si>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</si>
  <si>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</si>
  <si>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</si>
  <si>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</si>
  <si>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</si>
  <si>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</si>
  <si>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</si>
  <si>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</si>
  <si>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</si>
  <si>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</si>
  <si>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</si>
  <si>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</si>
  <si>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</si>
  <si>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</si>
  <si>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</si>
  <si>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</si>
  <si>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</si>
  <si>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</si>
  <si>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</si>
  <si>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</si>
  <si>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</si>
  <si>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</si>
  <si>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</si>
  <si>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</si>
  <si>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</si>
  <si>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</si>
  <si>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</si>
  <si>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</si>
  <si>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</si>
  <si>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</si>
  <si>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</si>
  <si>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</si>
  <si>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</si>
  <si>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</si>
  <si>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</si>
  <si>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</si>
  <si>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</si>
  <si>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</si>
  <si>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</si>
  <si>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</si>
  <si>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</si>
  <si>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</si>
  <si>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</si>
  <si>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</si>
  <si>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</si>
  <si>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</si>
  <si>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</si>
  <si>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</si>
  <si>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</si>
  <si>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</si>
  <si>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</si>
  <si>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</si>
  <si>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</si>
  <si>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</si>
  <si>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</si>
  <si>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</si>
  <si>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</si>
  <si>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</si>
  <si>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</si>
  <si>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</si>
  <si>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</si>
  <si>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</si>
  <si>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</si>
  <si>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</si>
  <si>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</si>
  <si>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</si>
  <si>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</si>
  <si>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</si>
  <si>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</si>
  <si>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</si>
  <si>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</si>
  <si>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</si>
  <si>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</si>
  <si>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</si>
  <si>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</si>
  <si>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</si>
  <si>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</si>
  <si>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</si>
  <si>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</si>
  <si>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</si>
  <si>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</si>
  <si>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</si>
  <si>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</si>
  <si>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</si>
  <si>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</si>
  <si>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</si>
  <si>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</si>
  <si>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</si>
  <si>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</si>
  <si>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</si>
  <si>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</si>
  <si>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</si>
  <si>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</si>
  <si>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</si>
  <si>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</si>
  <si>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</si>
  <si>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</si>
  <si>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</si>
  <si>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</si>
  <si>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</si>
  <si>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</si>
  <si>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</si>
  <si>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</si>
  <si>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</si>
  <si>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</si>
  <si>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</si>
  <si>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</si>
  <si>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</si>
  <si>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</si>
  <si>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</si>
  <si>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</si>
  <si>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</si>
  <si>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</si>
  <si>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</si>
  <si>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</si>
  <si>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</si>
  <si>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</si>
  <si>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</si>
  <si>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</si>
  <si>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</si>
  <si>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</si>
  <si>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</si>
  <si>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</si>
  <si>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</si>
  <si>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</si>
  <si>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</si>
  <si>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</si>
  <si>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</si>
  <si>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</si>
  <si>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</si>
  <si>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</si>
  <si>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</si>
  <si>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</si>
  <si>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</si>
  <si>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</si>
  <si>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</si>
  <si>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</si>
  <si>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</si>
  <si>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</si>
  <si>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</si>
  <si>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</si>
  <si>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</si>
  <si>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</si>
  <si>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</si>
  <si>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</si>
  <si>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</si>
  <si>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</si>
  <si>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</si>
  <si>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</si>
  <si>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</si>
  <si>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</si>
  <si>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</si>
  <si>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</si>
  <si>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</si>
  <si>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</si>
  <si>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</si>
  <si>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</si>
  <si>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</si>
  <si>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</si>
  <si>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</si>
  <si>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</si>
  <si>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</si>
  <si>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</si>
  <si>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</si>
  <si>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</si>
  <si>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</si>
  <si>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</si>
  <si>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</si>
  <si>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</si>
  <si>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</si>
  <si>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</si>
  <si>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</si>
  <si>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</si>
  <si>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</si>
  <si>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</si>
  <si>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</si>
  <si>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</si>
  <si>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</si>
  <si>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</si>
  <si>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</si>
  <si>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</si>
  <si>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</si>
  <si>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</si>
  <si>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</si>
  <si>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</si>
  <si>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</si>
  <si>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</si>
  <si>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</si>
  <si>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</si>
  <si>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</si>
  <si>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</si>
  <si>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</si>
  <si>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</si>
  <si>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</si>
  <si>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</si>
  <si>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</si>
  <si>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</si>
  <si>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</si>
  <si>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</si>
  <si>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</si>
  <si>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</si>
  <si>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</si>
  <si>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</si>
  <si>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</si>
  <si>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</si>
  <si>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</si>
  <si>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</si>
  <si>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</si>
  <si>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</si>
  <si>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</si>
  <si>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</si>
  <si>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</si>
  <si>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</si>
  <si>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</si>
  <si>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</si>
  <si>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</si>
  <si>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</si>
  <si>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</si>
  <si>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</si>
  <si>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</si>
  <si>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</si>
  <si>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</si>
  <si>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</si>
  <si>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</si>
  <si>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</si>
  <si>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</si>
  <si>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</si>
  <si>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</si>
  <si>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</si>
  <si>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</si>
  <si>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</si>
  <si>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</si>
  <si>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</si>
  <si>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</si>
  <si>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</si>
  <si>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</si>
  <si>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</si>
  <si>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</si>
  <si>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</si>
  <si>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</si>
  <si>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</si>
  <si>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</si>
  <si>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</si>
  <si>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</si>
  <si>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</si>
  <si>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</si>
  <si>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</si>
  <si>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</si>
  <si>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</si>
  <si>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</si>
  <si>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</si>
  <si>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</si>
  <si>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</si>
  <si>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</si>
  <si>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</si>
  <si>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</si>
  <si>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</si>
  <si>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</si>
  <si>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</si>
  <si>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</si>
  <si>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</si>
  <si>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</si>
  <si>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</si>
  <si>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</si>
  <si>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</si>
  <si>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</si>
  <si>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</si>
  <si>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</si>
  <si>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</si>
  <si>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</si>
  <si>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</si>
  <si>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</si>
  <si>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</si>
  <si>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</si>
  <si>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</si>
  <si>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</si>
  <si>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</si>
  <si>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</si>
  <si>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</si>
  <si>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</si>
  <si>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</si>
  <si>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</si>
  <si>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</si>
  <si>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</si>
  <si>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</si>
  <si>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</si>
  <si>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</si>
  <si>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</si>
  <si>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</si>
  <si>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</si>
  <si>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</si>
  <si>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</si>
  <si>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</si>
  <si>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</si>
  <si>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</si>
  <si>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</si>
  <si>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</si>
  <si>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</si>
  <si>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</si>
  <si>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</si>
  <si>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</si>
  <si>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</si>
  <si>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</si>
  <si>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</si>
  <si>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</si>
  <si>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</si>
  <si>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</si>
  <si>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</si>
  <si>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</si>
  <si>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</si>
  <si>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</si>
  <si>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</si>
  <si>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</si>
  <si>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</si>
  <si>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</si>
  <si>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</si>
  <si>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</si>
  <si>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</si>
  <si>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</si>
  <si>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</si>
  <si>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</si>
  <si>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</si>
  <si>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</si>
  <si>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</si>
  <si>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</si>
  <si>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</si>
  <si>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</si>
  <si>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</si>
  <si>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</si>
  <si>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</si>
  <si>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</si>
  <si>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</si>
  <si>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</si>
  <si>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</si>
  <si>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</si>
  <si>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</si>
  <si>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</si>
  <si>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</si>
  <si>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</si>
  <si>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</si>
  <si>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</si>
  <si>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</si>
  <si>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</si>
  <si>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</si>
  <si>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</si>
  <si>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</si>
  <si>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</si>
  <si>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</si>
  <si>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</si>
  <si>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</si>
  <si>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</si>
  <si>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</si>
  <si>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</si>
  <si>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</si>
  <si>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</si>
  <si>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</si>
  <si>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</si>
  <si>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</si>
  <si>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</si>
  <si>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</si>
  <si>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</si>
  <si>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</si>
  <si>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</si>
  <si>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</si>
  <si>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</si>
  <si>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</si>
  <si>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</si>
  <si>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</si>
  <si>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</si>
  <si>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</si>
  <si>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</si>
  <si>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</si>
  <si>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</si>
  <si>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</si>
  <si>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</si>
  <si>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</si>
  <si>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</si>
  <si>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</si>
  <si>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</si>
  <si>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</si>
  <si>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</si>
  <si>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</si>
  <si>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</si>
  <si>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</si>
  <si>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</si>
  <si>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</si>
  <si>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</si>
  <si>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</si>
  <si>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</si>
  <si>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</si>
  <si>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</si>
  <si>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</si>
  <si>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</si>
  <si>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</si>
  <si>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</si>
  <si>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</si>
  <si>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</si>
  <si>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</si>
  <si>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</si>
  <si>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</si>
  <si>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</si>
  <si>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</si>
  <si>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</si>
  <si>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</si>
  <si>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</si>
  <si>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</si>
  <si>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</si>
  <si>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</si>
  <si>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</si>
  <si>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</si>
  <si>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</si>
  <si>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</si>
  <si>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</si>
  <si>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</si>
  <si>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</si>
  <si>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</si>
  <si>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</si>
  <si>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</si>
  <si>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</si>
  <si>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</si>
  <si>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</si>
  <si>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</si>
  <si>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</si>
  <si>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</si>
  <si>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</si>
  <si>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</si>
  <si>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</si>
  <si>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</si>
  <si>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</si>
  <si>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</si>
  <si>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</si>
  <si>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</si>
  <si>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</si>
  <si>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</si>
  <si>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</si>
  <si>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</si>
  <si>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</si>
  <si>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</si>
  <si>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</si>
  <si>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</si>
  <si>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</si>
  <si>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</si>
  <si>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</si>
  <si>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</si>
  <si>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</si>
  <si>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</si>
  <si>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</si>
  <si>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</si>
  <si>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</si>
  <si>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</si>
  <si>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</si>
  <si>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</si>
  <si>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</si>
  <si>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</si>
  <si>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</si>
  <si>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</si>
  <si>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</si>
  <si>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</si>
  <si>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</si>
  <si>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</si>
  <si>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</si>
  <si>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</si>
  <si>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</si>
  <si>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</si>
  <si>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</si>
  <si>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</si>
  <si>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</si>
  <si>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</si>
  <si>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</si>
  <si>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</si>
  <si>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</si>
  <si>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</si>
  <si>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</si>
  <si>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</si>
  <si>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</si>
  <si>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</si>
  <si>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</si>
  <si>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</si>
  <si>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</si>
  <si>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</si>
  <si>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</si>
  <si>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</si>
  <si>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</si>
  <si>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</si>
  <si>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</si>
  <si>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</si>
  <si>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</si>
  <si>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</si>
  <si>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</si>
  <si>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</si>
  <si>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</si>
  <si>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</si>
  <si>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</si>
  <si>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</si>
  <si>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</si>
  <si>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</si>
  <si>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</si>
  <si>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</si>
  <si>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</si>
  <si>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</si>
  <si>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</si>
  <si>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</si>
  <si>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</si>
  <si>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</si>
  <si>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</si>
  <si>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</si>
  <si>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</si>
  <si>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</si>
  <si>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</si>
  <si>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</si>
  <si>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</si>
  <si>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</si>
  <si>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</si>
  <si>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</si>
  <si>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</si>
  <si>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</si>
  <si>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</si>
  <si>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</si>
  <si>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</si>
  <si>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</si>
  <si>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</si>
  <si>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</si>
  <si>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</si>
  <si>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</si>
  <si>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</si>
  <si>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</si>
  <si>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</si>
  <si>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</si>
  <si>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</si>
  <si>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</si>
  <si>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</si>
  <si>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</si>
  <si>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</si>
  <si>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</si>
  <si>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</si>
  <si>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</si>
  <si>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</si>
  <si>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</si>
  <si>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</si>
  <si>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</si>
  <si>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</si>
  <si>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</si>
  <si>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</si>
  <si>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</si>
  <si>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</si>
  <si>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</si>
  <si>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</si>
  <si>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</si>
  <si>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</si>
  <si>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</si>
  <si>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</si>
  <si>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</si>
  <si>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</si>
  <si>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</si>
  <si>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</si>
  <si>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</si>
  <si>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</si>
  <si>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</si>
  <si>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</si>
  <si>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</si>
  <si>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</si>
  <si>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</si>
  <si>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</si>
  <si>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</si>
  <si>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</si>
  <si>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</si>
  <si>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</si>
  <si>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</si>
  <si>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</si>
  <si>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</si>
  <si>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</si>
  <si>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</si>
  <si>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</si>
  <si>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</si>
  <si>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</si>
  <si>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</si>
  <si>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</si>
  <si>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</si>
  <si>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</si>
  <si>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</si>
  <si>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</si>
  <si>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</si>
  <si>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</si>
  <si>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</si>
  <si>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</si>
  <si>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</si>
  <si>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</si>
  <si>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</si>
  <si>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</si>
  <si>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</si>
  <si>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</si>
  <si>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</si>
  <si>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</si>
  <si>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</si>
  <si>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</si>
  <si>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</si>
  <si>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</si>
  <si>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</si>
  <si>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</si>
  <si>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</si>
  <si>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</si>
  <si>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</si>
  <si>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</si>
  <si>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</si>
  <si>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</si>
  <si>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</si>
  <si>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</si>
  <si>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</si>
  <si>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</si>
  <si>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</si>
  <si>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</si>
  <si>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</si>
  <si>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</si>
  <si>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</si>
  <si>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</si>
  <si>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</si>
  <si>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</si>
  <si>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</si>
  <si>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</si>
  <si>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</si>
  <si>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</si>
  <si>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</si>
  <si>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</si>
  <si>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</si>
  <si>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</si>
  <si>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</si>
  <si>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</si>
  <si>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</si>
  <si>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</si>
  <si>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</si>
  <si>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</si>
  <si>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</si>
  <si>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</si>
  <si>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</si>
  <si>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</si>
  <si>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</si>
  <si>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</si>
  <si>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</si>
  <si>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</si>
  <si>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</si>
  <si>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</si>
  <si>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</si>
  <si>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</si>
  <si>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</si>
  <si>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</si>
  <si>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</si>
  <si>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</si>
  <si>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</si>
  <si>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</si>
  <si>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</si>
  <si>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</si>
  <si>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</si>
  <si>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</si>
  <si>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</si>
  <si>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</si>
  <si>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</si>
  <si>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</si>
  <si>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</si>
  <si>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</si>
  <si>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</si>
  <si>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</si>
  <si>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</si>
  <si>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</si>
  <si>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</si>
  <si>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</si>
  <si>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</si>
  <si>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</si>
  <si>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</si>
  <si>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</si>
  <si>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</si>
  <si>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</si>
  <si>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</si>
  <si>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</si>
  <si>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</si>
  <si>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</si>
  <si>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</si>
  <si>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</si>
  <si>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</si>
  <si>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</si>
  <si>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</si>
  <si>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</si>
  <si>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</si>
  <si>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</si>
  <si>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</si>
  <si>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</si>
  <si>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</si>
  <si>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</si>
  <si>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</si>
  <si>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</si>
  <si>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</si>
  <si>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</si>
  <si>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</si>
  <si>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</si>
  <si>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</si>
  <si>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</si>
  <si>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</si>
  <si>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</si>
  <si>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</si>
  <si>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</si>
  <si>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</si>
  <si>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</si>
  <si>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</si>
  <si>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</si>
  <si>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</si>
  <si>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</si>
  <si>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</si>
  <si>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</si>
  <si>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</si>
  <si>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</si>
  <si>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</si>
  <si>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</si>
  <si>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</si>
  <si>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</si>
  <si>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</si>
  <si>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</si>
  <si>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</si>
  <si>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</si>
  <si>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</si>
  <si>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</si>
  <si>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</si>
  <si>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</si>
  <si>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</si>
  <si>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</si>
  <si>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</si>
  <si>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</si>
  <si>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</si>
  <si>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</si>
  <si>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</si>
  <si>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</si>
  <si>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</si>
  <si>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</si>
  <si>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</si>
  <si>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</si>
  <si>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</si>
  <si>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</si>
  <si>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</si>
  <si>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</si>
  <si>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</si>
  <si>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</si>
  <si>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</si>
  <si>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</si>
  <si>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</si>
  <si>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</si>
  <si>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</si>
  <si>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</si>
  <si>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</si>
  <si>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</si>
  <si>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</si>
  <si>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</si>
  <si>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</si>
  <si>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</si>
  <si>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</si>
  <si>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</si>
  <si>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</si>
  <si>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</si>
  <si>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</si>
  <si>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</si>
  <si>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</si>
  <si>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</si>
  <si>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</si>
  <si>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</si>
  <si>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</si>
  <si>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</si>
  <si>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</si>
  <si>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</si>
  <si>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</si>
  <si>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</si>
  <si>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</si>
  <si>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</si>
  <si>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</si>
  <si>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</si>
  <si>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</si>
  <si>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</si>
  <si>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</si>
  <si>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</si>
  <si>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</si>
  <si>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</si>
  <si>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</si>
  <si>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</si>
  <si>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</si>
  <si>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</si>
  <si>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</si>
  <si>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</si>
  <si>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</si>
  <si>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</si>
  <si>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</si>
  <si>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</si>
  <si>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</si>
  <si>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</si>
  <si>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</si>
  <si>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</si>
  <si>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</si>
  <si>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</si>
  <si>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</si>
  <si>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</si>
  <si>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</si>
  <si>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</si>
  <si>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</si>
  <si>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</si>
  <si>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</si>
  <si>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</si>
  <si>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</si>
  <si>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</si>
  <si>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</si>
  <si>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</si>
  <si>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</si>
  <si>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</si>
  <si>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</si>
  <si>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</si>
  <si>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</si>
  <si>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</si>
  <si>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</si>
  <si>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</si>
  <si>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</si>
  <si>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</si>
  <si>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</si>
  <si>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</si>
  <si>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</si>
  <si>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</si>
  <si>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</si>
  <si>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</si>
  <si>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</si>
  <si>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</si>
  <si>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</si>
  <si>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</si>
  <si>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</si>
  <si>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</si>
  <si>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</si>
  <si>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</si>
  <si>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</si>
  <si>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</si>
  <si>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</si>
  <si>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</si>
  <si>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</si>
  <si>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</si>
  <si>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</si>
  <si>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</si>
  <si>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</si>
  <si>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</si>
  <si>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</si>
  <si>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</si>
  <si>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</si>
  <si>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</si>
  <si>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</si>
  <si>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</si>
  <si>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</si>
  <si>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</si>
  <si>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</si>
  <si>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</si>
  <si>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</si>
  <si>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</si>
  <si>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</si>
  <si>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</si>
  <si>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</si>
  <si>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</si>
  <si>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</si>
  <si>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</si>
  <si>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</si>
  <si>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</si>
  <si>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</si>
  <si>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</si>
  <si>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</si>
  <si>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</si>
  <si>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</si>
  <si>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</si>
  <si>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</si>
  <si>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</si>
  <si>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</si>
  <si>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</si>
  <si>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</si>
  <si>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</si>
  <si>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</si>
  <si>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</si>
  <si>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</si>
  <si>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</si>
  <si>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</si>
  <si>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</si>
  <si>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</si>
  <si>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</si>
  <si>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</si>
  <si>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</si>
  <si>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</si>
  <si>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</si>
  <si>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</si>
  <si>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</si>
  <si>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</si>
  <si>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</si>
  <si>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</si>
  <si>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</si>
  <si>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</si>
  <si>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</si>
  <si>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</si>
  <si>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</si>
  <si>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</si>
  <si>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</si>
  <si>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</si>
  <si>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</si>
  <si>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</si>
  <si>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</si>
  <si>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</si>
  <si>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</si>
  <si>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</si>
  <si>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</si>
  <si>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</si>
  <si>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</si>
  <si>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</si>
  <si>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</si>
  <si>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</si>
  <si>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</si>
  <si>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</si>
  <si>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</si>
  <si>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</si>
  <si>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</si>
  <si>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</si>
  <si>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</si>
  <si>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</si>
  <si>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</si>
  <si>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</si>
  <si>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</si>
  <si>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</si>
  <si>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</si>
  <si>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</si>
  <si>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</si>
  <si>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</si>
  <si>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</si>
  <si>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</si>
  <si>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</si>
  <si>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</si>
  <si>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</si>
  <si>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</si>
  <si>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</si>
  <si>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</si>
  <si>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</si>
  <si>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</si>
  <si>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</si>
  <si>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</si>
  <si>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</si>
  <si>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</si>
  <si>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</si>
  <si>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</si>
  <si>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</si>
  <si>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</si>
  <si>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</si>
  <si>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</si>
  <si>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</si>
  <si>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</si>
  <si>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</si>
  <si>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</si>
  <si>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</si>
  <si>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</si>
  <si>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</si>
  <si>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</si>
  <si>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</si>
  <si>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</si>
  <si>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</si>
  <si>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</si>
  <si>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</si>
  <si>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</si>
  <si>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</si>
  <si>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</si>
  <si>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</si>
  <si>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</si>
  <si>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</si>
  <si>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</si>
  <si>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</si>
  <si>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</si>
  <si>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</si>
  <si>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</si>
  <si>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</si>
  <si>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</si>
  <si>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</si>
  <si>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</si>
  <si>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</si>
  <si>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</si>
  <si>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</si>
  <si>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</si>
  <si>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</si>
  <si>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</si>
  <si>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</si>
  <si>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</si>
  <si>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</si>
  <si>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</si>
  <si>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</si>
  <si>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</si>
  <si>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</si>
  <si>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</si>
  <si>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</si>
  <si>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</si>
  <si>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</si>
  <si>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</si>
  <si>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</si>
  <si>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</si>
  <si>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</si>
  <si>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</si>
  <si>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</si>
  <si>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</si>
  <si>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</si>
  <si>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</si>
  <si>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</si>
  <si>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</si>
  <si>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</si>
  <si>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</si>
  <si>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</si>
  <si>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</si>
  <si>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</si>
  <si>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</si>
  <si>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</si>
  <si>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</si>
  <si>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</si>
  <si>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</si>
  <si>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</si>
  <si>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</si>
  <si>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</si>
  <si>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</si>
  <si>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</si>
  <si>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</si>
  <si>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</si>
  <si>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</si>
  <si>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</si>
  <si>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</si>
  <si>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</si>
  <si>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</si>
  <si>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</si>
  <si>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</si>
  <si>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</si>
  <si>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</si>
  <si>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</si>
  <si>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</si>
  <si>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</si>
  <si>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</si>
  <si>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</si>
  <si>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</si>
  <si>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</si>
  <si>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</si>
  <si>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</si>
  <si>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</si>
  <si>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</si>
  <si>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</si>
  <si>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</si>
  <si>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</si>
  <si>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</si>
  <si>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</si>
  <si>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</si>
  <si>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</si>
  <si>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</si>
  <si>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</si>
  <si>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</si>
  <si>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</si>
  <si>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</si>
  <si>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</si>
  <si>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</si>
  <si>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</si>
  <si>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</si>
  <si>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</si>
  <si>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</si>
  <si>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</si>
  <si>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</si>
  <si>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</si>
  <si>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</si>
  <si>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</si>
  <si>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</si>
  <si>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</si>
  <si>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</si>
  <si>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</si>
  <si>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</si>
  <si>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</si>
  <si>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</si>
  <si>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</si>
  <si>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</si>
  <si>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</si>
  <si>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</si>
  <si>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</si>
  <si>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</si>
  <si>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</si>
  <si>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</si>
  <si>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</si>
  <si>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</si>
  <si>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</si>
  <si>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</si>
  <si>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</si>
  <si>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</si>
  <si>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</si>
  <si>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</si>
  <si>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</si>
  <si>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</si>
  <si>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</si>
  <si>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</si>
  <si>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</si>
  <si>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</si>
  <si>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</si>
  <si>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</si>
  <si>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</si>
  <si>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</si>
  <si>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</si>
  <si>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</si>
  <si>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</si>
  <si>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</si>
  <si>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</si>
  <si>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</si>
  <si>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</si>
  <si>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</si>
  <si>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</si>
  <si>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</si>
  <si>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</si>
  <si>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</si>
  <si>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</si>
  <si>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</si>
  <si>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</si>
  <si>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</si>
  <si>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</si>
  <si>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</si>
  <si>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</si>
  <si>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</si>
  <si>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</si>
  <si>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</si>
  <si>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</si>
  <si>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</si>
  <si>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</si>
  <si>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</si>
  <si>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</si>
  <si>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</si>
  <si>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</si>
  <si>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</si>
  <si>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</si>
  <si>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</si>
  <si>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</si>
  <si>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</si>
  <si>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</si>
  <si>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</si>
  <si>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</si>
  <si>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</si>
  <si>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</si>
  <si>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</si>
  <si>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</si>
  <si>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</si>
  <si>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</si>
  <si>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</si>
  <si>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</si>
  <si>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</si>
  <si>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</si>
  <si>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</si>
  <si>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</si>
  <si>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</si>
  <si>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</si>
  <si>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</si>
  <si>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</si>
  <si>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</si>
  <si>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</si>
  <si>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</si>
  <si>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</si>
  <si>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</si>
  <si>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</si>
  <si>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</si>
  <si>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</si>
  <si>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</si>
  <si>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</si>
  <si>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</si>
  <si>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</si>
  <si>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</si>
  <si>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</si>
  <si>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</si>
  <si>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</si>
  <si>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</si>
  <si>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</si>
  <si>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</si>
  <si>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</si>
  <si>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</si>
  <si>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</si>
  <si>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</si>
  <si>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</si>
  <si>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</si>
  <si>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</si>
  <si>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</si>
  <si>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</si>
  <si>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</si>
  <si>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</si>
  <si>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</si>
  <si>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</si>
  <si>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</si>
  <si>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</si>
  <si>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</si>
  <si>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</si>
  <si>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</si>
  <si>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</si>
  <si>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</si>
  <si>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</si>
  <si>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</si>
  <si>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</si>
  <si>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</si>
  <si>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</si>
  <si>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</si>
  <si>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</si>
  <si>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</si>
  <si>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</si>
  <si>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</si>
  <si>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</si>
  <si>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</si>
  <si>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</si>
  <si>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</si>
  <si>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</si>
  <si>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</si>
  <si>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</si>
  <si>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</si>
  <si>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</si>
  <si>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</si>
  <si>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</si>
  <si>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</si>
  <si>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</si>
  <si>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</si>
  <si>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</si>
  <si>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</si>
  <si>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</si>
  <si>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</si>
  <si>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</si>
  <si>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</si>
  <si>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</si>
  <si>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</si>
  <si>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</si>
  <si>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</si>
  <si>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</si>
  <si>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</si>
  <si>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</si>
  <si>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</si>
  <si>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</si>
  <si>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</si>
  <si>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</si>
  <si>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</si>
  <si>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</si>
  <si>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</si>
  <si>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</si>
  <si>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</si>
  <si>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</si>
  <si>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</si>
  <si>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</si>
  <si>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</si>
  <si>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</si>
  <si>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</si>
  <si>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</si>
  <si>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</si>
  <si>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</si>
  <si>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</si>
  <si>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</si>
  <si>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</si>
  <si>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</si>
  <si>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</si>
  <si>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</si>
  <si>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</si>
  <si>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</si>
  <si>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</si>
  <si>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</si>
  <si>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</si>
  <si>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</si>
  <si>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</si>
  <si>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</si>
  <si>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</si>
  <si>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</si>
  <si>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</si>
  <si>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</si>
  <si>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</si>
  <si>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</si>
  <si>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</si>
  <si>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</si>
  <si>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</si>
  <si>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</si>
  <si>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</si>
  <si>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</si>
  <si>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</si>
  <si>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</si>
  <si>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</si>
  <si>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</si>
  <si>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</si>
  <si>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</si>
  <si>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</si>
  <si>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</si>
  <si>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</si>
  <si>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</si>
  <si>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</si>
  <si>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</si>
  <si>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</si>
  <si>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</si>
  <si>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</si>
  <si>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</si>
  <si>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</si>
  <si>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</si>
  <si>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</si>
  <si>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</si>
  <si>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</si>
  <si>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</si>
  <si>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</si>
  <si>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</si>
  <si>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</si>
  <si>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</si>
  <si>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</si>
  <si>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</si>
  <si>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</si>
  <si>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</si>
  <si>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</si>
  <si>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</si>
  <si>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</si>
  <si>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</si>
  <si>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</si>
  <si>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</si>
  <si>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</si>
  <si>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</si>
  <si>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</si>
  <si>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</si>
  <si>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</si>
  <si>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</si>
  <si>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</si>
  <si>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</si>
  <si>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</si>
  <si>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</si>
  <si>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</si>
  <si>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</si>
  <si>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</si>
  <si>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</si>
  <si>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</si>
  <si>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</si>
  <si>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</si>
  <si>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</si>
  <si>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</si>
  <si>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</si>
  <si>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</si>
  <si>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</si>
  <si>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</si>
  <si>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</si>
  <si>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</si>
  <si>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</si>
  <si>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</si>
  <si>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</si>
  <si>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</si>
  <si>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</si>
  <si>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</si>
  <si>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</si>
  <si>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</si>
  <si>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</si>
  <si>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</si>
  <si>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</si>
  <si>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</si>
  <si>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</si>
  <si>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</si>
  <si>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</si>
  <si>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</si>
  <si>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</si>
  <si>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</si>
  <si>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</si>
  <si>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</si>
  <si>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</si>
  <si>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</si>
  <si>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</si>
  <si>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</si>
  <si>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</si>
  <si>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</si>
  <si>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</si>
  <si>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</si>
  <si>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</si>
  <si>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</si>
  <si>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</si>
  <si>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</si>
  <si>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</si>
  <si>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</si>
  <si>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</si>
  <si>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</si>
  <si>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</si>
  <si>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</si>
  <si>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</si>
  <si>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</si>
  <si>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</si>
  <si>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</si>
  <si>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</si>
  <si>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</si>
  <si>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</si>
  <si>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</si>
  <si>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</si>
  <si>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</si>
  <si>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</si>
  <si>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</si>
  <si>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</si>
  <si>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</si>
  <si>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</si>
  <si>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</si>
  <si>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</si>
  <si>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</si>
  <si>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</si>
  <si>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</si>
  <si>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</si>
  <si>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</si>
  <si>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</si>
  <si>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</si>
  <si>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</si>
  <si>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</si>
  <si>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</si>
  <si>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</si>
  <si>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</si>
  <si>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</si>
  <si>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</si>
  <si>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</si>
  <si>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</si>
  <si>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</si>
  <si>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</si>
  <si>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</si>
  <si>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</si>
  <si>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</si>
  <si>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</si>
  <si>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</si>
  <si>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</si>
  <si>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</si>
  <si>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</si>
  <si>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</si>
  <si>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</si>
  <si>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</si>
  <si>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</si>
  <si>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</si>
  <si>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</si>
  <si>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</si>
  <si>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</si>
  <si>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</si>
  <si>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</si>
  <si>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</si>
  <si>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</si>
  <si>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</si>
  <si>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</si>
  <si>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</si>
  <si>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</si>
  <si>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</si>
  <si>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</si>
  <si>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</si>
  <si>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</si>
  <si>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</si>
  <si>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</si>
  <si>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</si>
  <si>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</si>
  <si>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</si>
  <si>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</si>
  <si>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</si>
  <si>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</si>
  <si>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</si>
  <si>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</si>
  <si>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</si>
  <si>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</si>
  <si>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</si>
  <si>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</si>
  <si>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</si>
  <si>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</si>
  <si>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</si>
  <si>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</si>
  <si>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</si>
  <si>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</si>
  <si>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</si>
  <si>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</si>
  <si>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</si>
  <si>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</si>
  <si>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</si>
  <si>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</si>
  <si>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</si>
  <si>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</si>
  <si>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</si>
  <si>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</si>
  <si>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</si>
  <si>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</si>
  <si>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</si>
  <si>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</si>
  <si>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</si>
  <si>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</si>
  <si>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</si>
  <si>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</si>
  <si>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</si>
  <si>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</si>
  <si>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</si>
  <si>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</si>
  <si>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</si>
  <si>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</si>
  <si>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</si>
  <si>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</si>
  <si>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</si>
  <si>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</si>
  <si>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</si>
  <si>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</si>
  <si>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</si>
  <si>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</si>
  <si>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</si>
  <si>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</si>
  <si>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</si>
  <si>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</si>
  <si>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</si>
  <si>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</si>
  <si>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</si>
  <si>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</si>
  <si>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</si>
  <si>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</si>
  <si>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</si>
  <si>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</si>
  <si>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</si>
  <si>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</si>
  <si>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</si>
  <si>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</si>
  <si>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</si>
  <si>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</si>
  <si>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</si>
  <si>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</si>
  <si>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</si>
  <si>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</si>
  <si>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</si>
  <si>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</si>
  <si>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</si>
  <si>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</si>
  <si>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</si>
  <si>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</si>
  <si>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</si>
  <si>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</si>
  <si>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</si>
  <si>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</si>
  <si>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</si>
  <si>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</si>
  <si>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</si>
  <si>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</si>
  <si>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</si>
  <si>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</si>
  <si>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</si>
  <si>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</si>
  <si>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</si>
  <si>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</si>
  <si>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</si>
  <si>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</si>
  <si>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</si>
  <si>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</si>
  <si>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</si>
  <si>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</si>
  <si>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</si>
  <si>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</si>
  <si>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</si>
  <si>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</si>
  <si>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</si>
  <si>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</si>
  <si>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</si>
  <si>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</si>
  <si>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</si>
  <si>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</si>
  <si>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</si>
  <si>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</si>
  <si>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</si>
  <si>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</si>
  <si>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</si>
  <si>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</si>
  <si>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</si>
  <si>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</si>
  <si>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</si>
  <si>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</si>
  <si>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</si>
  <si>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</si>
  <si>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</si>
  <si>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</si>
  <si>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</si>
  <si>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</si>
  <si>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</si>
  <si>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</si>
  <si>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</si>
  <si>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</si>
  <si>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</si>
  <si>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</si>
  <si>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</si>
  <si>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</si>
  <si>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</si>
  <si>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</si>
  <si>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</si>
  <si>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</si>
  <si>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</si>
  <si>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</si>
  <si>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</si>
  <si>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</si>
  <si>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</si>
  <si>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</si>
  <si>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</si>
  <si>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</si>
  <si>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</si>
  <si>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</si>
  <si>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</si>
  <si>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</si>
  <si>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</si>
  <si>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</si>
  <si>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</si>
  <si>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</si>
  <si>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</si>
  <si>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</si>
  <si>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</si>
  <si>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</si>
  <si>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</si>
  <si>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</si>
  <si>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</si>
  <si>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</si>
  <si>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</si>
  <si>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</si>
  <si>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</si>
  <si>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</si>
  <si>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</si>
  <si>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</si>
  <si>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</si>
  <si>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</si>
  <si>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</si>
  <si>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</si>
  <si>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</si>
  <si>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</si>
  <si>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</si>
  <si>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</si>
  <si>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</si>
  <si>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</si>
  <si>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</si>
  <si>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</si>
  <si>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</si>
  <si>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</si>
  <si>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</si>
  <si>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</si>
  <si>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</si>
  <si>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</si>
  <si>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</si>
  <si>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</si>
  <si>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</si>
  <si>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</si>
  <si>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</si>
  <si>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</si>
  <si>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</si>
  <si>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</si>
  <si>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</si>
  <si>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</si>
  <si>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</si>
  <si>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</si>
  <si>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</si>
  <si>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</si>
  <si>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</si>
  <si>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</si>
  <si>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</si>
  <si>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</si>
  <si>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</si>
  <si>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</si>
  <si>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</si>
  <si>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</si>
  <si>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</si>
  <si>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</si>
  <si>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</si>
  <si>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</si>
  <si>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</si>
  <si>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</si>
  <si>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</si>
  <si>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</si>
  <si>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</si>
  <si>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</si>
  <si>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</si>
  <si>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</si>
  <si>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</si>
  <si>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</si>
  <si>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</si>
  <si>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</si>
  <si>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</si>
  <si>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</si>
  <si>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</si>
  <si>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</si>
  <si>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</si>
  <si>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</si>
  <si>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</si>
  <si>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</si>
  <si>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</si>
  <si>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</si>
  <si>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</si>
  <si>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</si>
  <si>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</si>
  <si>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</si>
  <si>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</si>
  <si>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</si>
  <si>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</si>
  <si>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</si>
  <si>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</si>
  <si>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</si>
  <si>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</si>
  <si>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</si>
  <si>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</si>
  <si>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</si>
  <si>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</si>
  <si>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</si>
  <si>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</si>
  <si>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</si>
  <si>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</si>
  <si>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</si>
  <si>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</si>
  <si>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</si>
  <si>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</si>
  <si>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</si>
  <si>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</si>
  <si>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</si>
  <si>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</si>
  <si>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</si>
  <si>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</si>
  <si>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</si>
  <si>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</si>
  <si>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</si>
  <si>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</si>
  <si>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</si>
  <si>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</si>
  <si>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</si>
  <si>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</si>
  <si>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</si>
  <si>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</si>
  <si>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</si>
  <si>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</si>
  <si>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</si>
  <si>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</si>
  <si>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</si>
  <si>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</si>
  <si>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</si>
  <si>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</si>
  <si>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</si>
  <si>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</si>
  <si>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</si>
  <si>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</si>
  <si>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</si>
  <si>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</si>
  <si>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</si>
  <si>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</si>
  <si>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</si>
  <si>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</si>
  <si>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</si>
  <si>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</si>
  <si>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</si>
  <si>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</si>
  <si>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</si>
  <si>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</si>
  <si>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</si>
  <si>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</si>
  <si>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</si>
  <si>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</si>
  <si>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</si>
  <si>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</si>
  <si>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</si>
  <si>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</si>
  <si>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</si>
  <si>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</si>
  <si>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</si>
  <si>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</si>
  <si>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</si>
  <si>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</si>
  <si>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</si>
  <si>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</si>
  <si>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</si>
  <si>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</si>
  <si>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</si>
  <si>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</si>
  <si>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</si>
  <si>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</si>
  <si>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</si>
  <si>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</si>
  <si>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</si>
  <si>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</si>
  <si>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</si>
  <si>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</si>
  <si>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</si>
  <si>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</si>
  <si>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</si>
  <si>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</si>
  <si>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</si>
  <si>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</si>
  <si>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</si>
  <si>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</si>
  <si>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</si>
  <si>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</si>
  <si>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</si>
  <si>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</si>
  <si>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</si>
  <si>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</si>
  <si>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</si>
  <si>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</si>
  <si>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</si>
  <si>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</si>
  <si>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</si>
  <si>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</si>
  <si>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</si>
  <si>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</si>
  <si>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</si>
  <si>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</si>
  <si>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</si>
  <si>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</si>
  <si>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</si>
  <si>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</si>
  <si>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</si>
  <si>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</si>
  <si>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</si>
  <si>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</si>
  <si>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</si>
  <si>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</si>
  <si>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</si>
  <si>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</si>
  <si>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</si>
  <si>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</si>
  <si>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</si>
  <si>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</si>
  <si>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</si>
  <si>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</si>
  <si>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</si>
  <si>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</si>
  <si>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</si>
  <si>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</si>
  <si>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</si>
  <si>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</si>
  <si>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</si>
  <si>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</si>
  <si>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</si>
  <si>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</si>
  <si>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</si>
  <si>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</si>
  <si>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</si>
  <si>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</si>
  <si>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</si>
  <si>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</si>
  <si>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</si>
  <si>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</si>
  <si>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</si>
  <si>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</si>
  <si>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</si>
  <si>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</si>
  <si>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</si>
  <si>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</si>
  <si>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</si>
  <si>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</si>
  <si>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</si>
  <si>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</si>
  <si>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</si>
  <si>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</si>
  <si>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</si>
  <si>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</si>
  <si>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</si>
  <si>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</si>
  <si>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</si>
  <si>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</si>
  <si>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</si>
  <si>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</si>
  <si>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</si>
  <si>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</si>
  <si>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</si>
  <si>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</si>
  <si>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</si>
  <si>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</si>
  <si>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</si>
  <si>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</si>
  <si>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</si>
  <si>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</si>
  <si>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</si>
  <si>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</si>
  <si>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</si>
  <si>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</si>
  <si>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</si>
  <si>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</si>
  <si>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</si>
  <si>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</si>
  <si>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</si>
  <si>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</si>
  <si>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</si>
  <si>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</si>
  <si>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</si>
  <si>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</si>
  <si>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</si>
  <si>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</si>
  <si>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</si>
  <si>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</si>
  <si>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</si>
  <si>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</si>
  <si>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</si>
  <si>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</si>
  <si>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</si>
  <si>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</si>
  <si>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</si>
  <si>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</si>
  <si>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</si>
  <si>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</si>
  <si>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</si>
  <si>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</si>
  <si>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</si>
  <si>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</si>
  <si>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</si>
  <si>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</si>
  <si>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</si>
  <si>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</si>
  <si>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</si>
  <si>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</si>
  <si>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</si>
  <si>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</si>
  <si>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</si>
  <si>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</si>
  <si>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</si>
  <si>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</si>
  <si>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</si>
  <si>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</si>
  <si>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</si>
  <si>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</si>
  <si>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</si>
  <si>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</si>
  <si>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</si>
  <si>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</si>
  <si>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</si>
  <si>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</si>
  <si>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</si>
  <si>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</si>
  <si>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</si>
  <si>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</si>
  <si>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</si>
  <si>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</si>
  <si>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</si>
  <si>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</si>
  <si>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</si>
  <si>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</si>
  <si>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</si>
  <si>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</si>
  <si>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</si>
  <si>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</si>
  <si>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</si>
  <si>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</si>
  <si>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</si>
  <si>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</si>
  <si>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</si>
  <si>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</si>
  <si>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</si>
  <si>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</si>
  <si>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</si>
  <si>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</si>
  <si>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</si>
  <si>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</si>
  <si>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</si>
  <si>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</si>
  <si>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</si>
  <si>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</si>
  <si>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</si>
  <si>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</si>
  <si>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</si>
  <si>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</si>
  <si>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</si>
  <si>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</si>
  <si>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</si>
  <si>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</si>
  <si>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</si>
  <si>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</si>
  <si>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</si>
  <si>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</si>
  <si>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</si>
  <si>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</si>
  <si>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</si>
  <si>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</si>
  <si>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</si>
  <si>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</si>
  <si>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</si>
  <si>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</si>
  <si>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</si>
  <si>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</si>
  <si>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</si>
  <si>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</si>
  <si>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</si>
  <si>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</si>
  <si>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</si>
  <si>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</si>
  <si>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</si>
  <si>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</si>
  <si>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</si>
  <si>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</si>
  <si>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</si>
  <si>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</si>
  <si>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</si>
  <si>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</si>
  <si>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</si>
  <si>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</si>
  <si>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</si>
  <si>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</si>
  <si>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</si>
  <si>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</si>
  <si>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</si>
  <si>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</si>
  <si>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</si>
  <si>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</si>
  <si>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</si>
  <si>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</si>
  <si>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</si>
  <si>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</si>
  <si>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</si>
  <si>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</si>
  <si>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</si>
  <si>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</si>
  <si>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</si>
  <si>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</si>
  <si>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</si>
  <si>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</si>
  <si>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</si>
  <si>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</si>
  <si>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</si>
  <si>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</si>
  <si>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</si>
  <si>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</si>
  <si>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</si>
  <si>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</si>
  <si>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</si>
  <si>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</si>
  <si>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</si>
  <si>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</si>
  <si>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</si>
  <si>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</si>
  <si>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</si>
  <si>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</si>
  <si>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</si>
  <si>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</si>
  <si>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</si>
  <si>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</si>
  <si>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</si>
  <si>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</si>
  <si>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</si>
  <si>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</si>
  <si>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</si>
  <si>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</si>
  <si>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</si>
  <si>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</si>
  <si>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</si>
  <si>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</si>
  <si>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</si>
  <si>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</si>
  <si>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</si>
  <si>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</si>
  <si>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</si>
  <si>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</si>
  <si>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</si>
  <si>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</si>
  <si>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</si>
  <si>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</si>
  <si>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</si>
  <si>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</si>
  <si>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</si>
  <si>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</si>
  <si>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</si>
  <si>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</si>
  <si>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</si>
  <si>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</si>
  <si>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</si>
  <si>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</si>
  <si>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</si>
  <si>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</si>
  <si>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</si>
  <si>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</si>
  <si>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</si>
  <si>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</si>
  <si>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</si>
  <si>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</si>
  <si>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</si>
  <si>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</si>
  <si>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</si>
  <si>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</si>
  <si>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</si>
  <si>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</si>
  <si>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</si>
  <si>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</si>
  <si>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</si>
  <si>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</si>
  <si>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</si>
  <si>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</si>
  <si>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</si>
  <si>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</si>
  <si>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</si>
  <si>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</si>
  <si>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</si>
  <si>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</si>
  <si>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</si>
  <si>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</si>
  <si>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</si>
  <si>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</si>
  <si>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</si>
  <si>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</si>
  <si>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</si>
  <si>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</si>
  <si>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</si>
  <si>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</si>
  <si>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</si>
  <si>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</si>
  <si>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</si>
  <si>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</si>
  <si>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</si>
  <si>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</si>
  <si>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</si>
  <si>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</si>
  <si>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</si>
  <si>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</si>
  <si>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</si>
  <si>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</si>
  <si>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</si>
  <si>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</si>
  <si>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</si>
  <si>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</si>
  <si>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</si>
  <si>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</si>
  <si>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</si>
  <si>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</si>
  <si>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</si>
  <si>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</si>
  <si>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</si>
  <si>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</si>
  <si>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</si>
  <si>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</si>
  <si>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</si>
  <si>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</si>
  <si>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</si>
  <si>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</si>
  <si>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</si>
  <si>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</si>
  <si>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</si>
  <si>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</si>
  <si>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</si>
  <si>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</si>
  <si>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</si>
  <si>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</si>
  <si>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</si>
  <si>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</si>
  <si>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</si>
  <si>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</si>
  <si>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</si>
  <si>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</si>
  <si>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</si>
  <si>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</si>
  <si>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</si>
  <si>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</si>
  <si>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</si>
  <si>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</si>
  <si>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</si>
  <si>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</si>
  <si>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</si>
  <si>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</si>
  <si>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</si>
  <si>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</si>
  <si>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</si>
  <si>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</si>
  <si>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</si>
  <si>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</si>
  <si>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</si>
  <si>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</si>
  <si>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</si>
  <si>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</si>
  <si>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</si>
  <si>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</si>
  <si>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</si>
  <si>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</si>
  <si>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</si>
  <si>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</si>
  <si>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</si>
  <si>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</si>
  <si>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</si>
  <si>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</si>
  <si>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</si>
  <si>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</si>
  <si>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</si>
  <si>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</si>
  <si>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</si>
  <si>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</si>
  <si>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</si>
  <si>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</si>
  <si>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</si>
  <si>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</si>
  <si>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</si>
  <si>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</si>
  <si>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</si>
  <si>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</si>
  <si>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</si>
  <si>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</si>
  <si>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</si>
  <si>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</si>
  <si>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</si>
  <si>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</si>
  <si>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</si>
  <si>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</si>
  <si>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</si>
  <si>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</si>
  <si>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</si>
  <si>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</si>
  <si>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</si>
  <si>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</si>
  <si>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</si>
  <si>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</si>
  <si>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</si>
  <si>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</si>
  <si>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</si>
  <si>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</si>
  <si>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</si>
  <si>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</si>
  <si>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</si>
  <si>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</si>
  <si>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</si>
  <si>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</si>
  <si>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</si>
  <si>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</si>
  <si>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</si>
  <si>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</si>
  <si>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</si>
  <si>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</si>
  <si>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</si>
  <si>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</si>
  <si>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</si>
  <si>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</si>
  <si>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</si>
  <si>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</si>
  <si>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</si>
  <si>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</si>
  <si>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</si>
  <si>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</si>
  <si>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</si>
  <si>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</si>
  <si>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</si>
  <si>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</si>
  <si>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</si>
  <si>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</si>
  <si>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</si>
  <si>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</si>
  <si>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</si>
  <si>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</si>
  <si>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</si>
  <si>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</si>
  <si>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</si>
  <si>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</si>
  <si>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</si>
  <si>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</si>
  <si>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</si>
  <si>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</si>
  <si>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</si>
  <si>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</si>
  <si>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</si>
  <si>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</si>
  <si>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</si>
  <si>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</si>
  <si>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</si>
  <si>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</si>
  <si>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</si>
  <si>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</si>
  <si>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</si>
  <si>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</si>
  <si>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</si>
  <si>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</si>
  <si>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</si>
  <si>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</si>
  <si>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</si>
  <si>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</si>
  <si>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</si>
  <si>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</si>
  <si>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</si>
  <si>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</si>
  <si>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</si>
  <si>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</si>
  <si>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</si>
  <si>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</si>
  <si>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</si>
  <si>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</si>
  <si>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</si>
  <si>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</si>
  <si>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</si>
  <si>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</si>
  <si>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</si>
  <si>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</si>
  <si>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</si>
  <si>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</si>
  <si>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</si>
  <si>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</si>
  <si>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</si>
  <si>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</si>
  <si>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</si>
  <si>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</si>
  <si>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</si>
  <si>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</si>
  <si>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</si>
  <si>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</si>
  <si>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</si>
  <si>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</si>
  <si>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</si>
  <si>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</si>
  <si>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</si>
  <si>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</si>
  <si>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</si>
  <si>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</si>
  <si>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</si>
  <si>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</si>
  <si>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</si>
  <si>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</si>
  <si>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</si>
  <si>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</si>
  <si>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</si>
  <si>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</si>
  <si>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</si>
  <si>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</si>
  <si>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</si>
  <si>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</si>
  <si>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</si>
  <si>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</si>
  <si>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</si>
  <si>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</si>
  <si>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</si>
  <si>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</si>
  <si>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</si>
  <si>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</si>
  <si>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</si>
  <si>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</si>
  <si>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</si>
  <si>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</si>
  <si>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</si>
  <si>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</si>
  <si>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</si>
  <si>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</si>
  <si>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</si>
  <si>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</si>
  <si>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</si>
  <si>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</si>
  <si>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</si>
  <si>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</si>
  <si>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</si>
  <si>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</si>
  <si>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</si>
  <si>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</si>
  <si>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</si>
  <si>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</si>
  <si>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</si>
  <si>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</si>
  <si>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</si>
  <si>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</si>
  <si>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</si>
  <si>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</si>
  <si>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</si>
  <si>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</si>
  <si>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</si>
  <si>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</si>
  <si>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</si>
  <si>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</si>
  <si>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</si>
  <si>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</si>
  <si>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</si>
  <si>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</si>
  <si>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</si>
  <si>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</si>
  <si>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</si>
  <si>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</si>
  <si>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</si>
  <si>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</si>
  <si>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</si>
  <si>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</si>
  <si>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</si>
  <si>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</si>
  <si>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</si>
  <si>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</si>
  <si>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</si>
  <si>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</si>
  <si>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</si>
  <si>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</si>
  <si>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</si>
  <si>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</si>
  <si>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</si>
  <si>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</si>
  <si>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</si>
  <si>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</si>
  <si>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</si>
  <si>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</si>
  <si>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</si>
  <si>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</si>
  <si>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</si>
  <si>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</si>
  <si>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</si>
  <si>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</si>
  <si>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</si>
  <si>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</si>
  <si>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</si>
  <si>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</si>
  <si>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</si>
  <si>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</si>
  <si>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</si>
  <si>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</si>
  <si>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</si>
  <si>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</si>
  <si>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</si>
  <si>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</si>
  <si>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</si>
  <si>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</si>
  <si>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</si>
  <si>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</si>
  <si>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</si>
  <si>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</si>
  <si>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</si>
  <si>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</si>
  <si>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</si>
  <si>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</si>
  <si>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</si>
  <si>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</si>
  <si>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</si>
  <si>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</si>
  <si>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</si>
  <si>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</si>
  <si>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</si>
  <si>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</si>
  <si>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</si>
  <si>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</si>
  <si>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</si>
  <si>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</si>
  <si>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</si>
  <si>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</si>
  <si>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</si>
  <si>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</si>
  <si>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</si>
  <si>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</si>
  <si>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</si>
  <si>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</si>
  <si>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</si>
  <si>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</si>
  <si>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</si>
  <si>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</si>
  <si>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</si>
  <si>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</si>
  <si>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</si>
  <si>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</si>
  <si>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</si>
  <si>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</si>
  <si>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</si>
  <si>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</si>
  <si>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</si>
  <si>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</si>
  <si>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</si>
  <si>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</si>
  <si>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</si>
  <si>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</si>
  <si>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</si>
  <si>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</si>
  <si>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</si>
  <si>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</si>
  <si>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</si>
  <si>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</si>
  <si>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</si>
  <si>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</si>
  <si>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</si>
  <si>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</si>
  <si>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</si>
  <si>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</si>
  <si>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</si>
  <si>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</si>
  <si>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</si>
  <si>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</si>
  <si>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</si>
  <si>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</si>
  <si>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</si>
  <si>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</si>
  <si>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</si>
  <si>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</si>
  <si>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</si>
  <si>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</si>
  <si>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</si>
  <si>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</si>
  <si>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</si>
  <si>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</si>
  <si>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</si>
  <si>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</si>
  <si>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</si>
  <si>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</si>
  <si>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</si>
  <si>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</si>
  <si>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</si>
  <si>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</si>
  <si>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</si>
  <si>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</si>
  <si>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</si>
  <si>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</si>
  <si>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</si>
  <si>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</si>
  <si>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</si>
  <si>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</si>
  <si>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</si>
  <si>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</si>
  <si>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</si>
  <si>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</si>
  <si>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</si>
  <si>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</si>
  <si>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</si>
  <si>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</si>
  <si>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</si>
  <si>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</si>
  <si>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</si>
  <si>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</si>
  <si>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</si>
  <si>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</si>
  <si>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</si>
  <si>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</si>
  <si>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</si>
  <si>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</si>
  <si>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</si>
  <si>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</si>
  <si>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</si>
  <si>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</si>
  <si>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</si>
  <si>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</si>
  <si>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</si>
  <si>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</si>
  <si>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</si>
  <si>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</si>
  <si>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</si>
  <si>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</si>
  <si>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</si>
  <si>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</si>
  <si>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</si>
  <si>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</si>
  <si>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</si>
  <si>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</si>
  <si>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</si>
  <si>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</si>
  <si>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</si>
  <si>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</si>
  <si>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</si>
  <si>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</si>
  <si>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</si>
  <si>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</si>
  <si>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</si>
  <si>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</si>
  <si>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</si>
  <si>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</si>
  <si>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</si>
  <si>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</si>
  <si>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</si>
  <si>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</si>
  <si>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</si>
  <si>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</si>
  <si>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</si>
  <si>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</si>
  <si>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</si>
  <si>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</si>
  <si>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</si>
  <si>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</si>
  <si>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</si>
  <si>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</si>
  <si>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</si>
  <si>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</si>
  <si>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</si>
  <si>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</si>
  <si>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</si>
  <si>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</si>
  <si>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</si>
  <si>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</si>
  <si>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</si>
  <si>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</si>
  <si>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</si>
  <si>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</si>
  <si>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</si>
  <si>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</si>
  <si>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</si>
  <si>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</si>
  <si>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</si>
  <si>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</si>
  <si>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</si>
  <si>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</si>
  <si>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</si>
  <si>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</si>
  <si>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</si>
  <si>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</si>
  <si>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</si>
  <si>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</si>
  <si>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</si>
  <si>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</si>
  <si>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</si>
  <si>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</si>
  <si>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</si>
  <si>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</si>
  <si>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</si>
  <si>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</si>
  <si>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</si>
  <si>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</si>
  <si>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</si>
  <si>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</si>
  <si>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</si>
  <si>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</si>
  <si>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</si>
  <si>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</si>
  <si>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</si>
  <si>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</si>
  <si>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</si>
  <si>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</si>
  <si>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</si>
  <si>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</si>
  <si>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</si>
  <si>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</si>
  <si>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</si>
  <si>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</si>
  <si>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</si>
  <si>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</si>
  <si>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</si>
  <si>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</si>
  <si>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</si>
  <si>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</si>
  <si>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</si>
  <si>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</si>
  <si>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</si>
  <si>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</si>
  <si>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</si>
  <si>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</si>
  <si>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</si>
  <si>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</si>
  <si>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</si>
  <si>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</si>
  <si>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</si>
  <si>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</si>
  <si>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</si>
  <si>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</si>
  <si>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</si>
  <si>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</si>
  <si>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</si>
  <si>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</si>
  <si>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</si>
  <si>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</si>
  <si>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</si>
  <si>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</si>
  <si>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</si>
  <si>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</si>
  <si>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</si>
  <si>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</si>
  <si>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</si>
  <si>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</si>
  <si>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</si>
  <si>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</si>
  <si>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</si>
  <si>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</si>
  <si>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</si>
  <si>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</si>
  <si>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</si>
  <si>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</si>
  <si>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</si>
  <si>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</si>
  <si>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</si>
  <si>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</si>
  <si>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</si>
  <si>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</si>
  <si>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</si>
  <si>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</si>
  <si>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</si>
  <si>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</si>
  <si>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</si>
  <si>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</si>
  <si>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</si>
  <si>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</si>
  <si>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</si>
  <si>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</si>
  <si>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</si>
  <si>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</si>
  <si>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</si>
  <si>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</si>
  <si>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</si>
  <si>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</si>
  <si>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</si>
  <si>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</si>
  <si>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</si>
  <si>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</si>
  <si>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</si>
  <si>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</si>
  <si>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</si>
  <si>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</si>
  <si>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</si>
  <si>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</si>
  <si>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</si>
  <si>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</si>
  <si>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</si>
  <si>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</si>
  <si>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</si>
  <si>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</si>
  <si>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</si>
  <si>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</si>
  <si>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</si>
  <si>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</si>
  <si>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</si>
  <si>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</si>
  <si>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</si>
  <si>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</si>
  <si>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</si>
  <si>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</si>
  <si>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</si>
  <si>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</si>
  <si>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</si>
  <si>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</si>
  <si>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</si>
  <si>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</si>
  <si>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</si>
  <si>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</si>
  <si>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</si>
  <si>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</si>
  <si>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</si>
  <si>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</si>
  <si>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</si>
  <si>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</si>
  <si>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</si>
  <si>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</si>
  <si>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</si>
  <si>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</si>
  <si>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</si>
  <si>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</si>
  <si>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</si>
  <si>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</si>
  <si>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</si>
  <si>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</si>
  <si>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</si>
  <si>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</si>
  <si>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</si>
  <si>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</si>
  <si>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</si>
  <si>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</si>
  <si>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</si>
  <si>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</si>
  <si>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</si>
  <si>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</si>
  <si>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</si>
  <si>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</si>
  <si>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</si>
  <si>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</si>
  <si>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</si>
  <si>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</si>
  <si>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</si>
  <si>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</si>
  <si>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</si>
  <si>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</si>
  <si>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</si>
  <si>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</si>
  <si>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</si>
  <si>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</si>
  <si>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</si>
  <si>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</si>
  <si>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</si>
  <si>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</si>
  <si>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</si>
  <si>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</si>
  <si>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</si>
  <si>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</si>
  <si>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</si>
  <si>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</si>
  <si>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</si>
  <si>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</si>
  <si>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</si>
  <si>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</si>
  <si>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</si>
  <si>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</si>
  <si>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</si>
  <si>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</si>
  <si>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</si>
  <si>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</si>
  <si>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</si>
  <si>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</si>
  <si>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</si>
  <si>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</si>
  <si>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</si>
  <si>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</si>
  <si>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</si>
  <si>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</si>
  <si>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</si>
  <si>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</si>
  <si>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</si>
  <si>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</si>
  <si>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</si>
  <si>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</si>
  <si>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</si>
  <si>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</si>
  <si>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</si>
  <si>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</si>
  <si>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</si>
  <si>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</si>
  <si>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</si>
  <si>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</si>
  <si>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</si>
  <si>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</si>
  <si>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</si>
  <si>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</si>
  <si>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</si>
  <si>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</si>
  <si>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</si>
  <si>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</si>
  <si>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</si>
  <si>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</si>
  <si>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</si>
  <si>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</si>
  <si>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</si>
  <si>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</si>
  <si>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</si>
  <si>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</si>
  <si>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</si>
  <si>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</si>
  <si>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</si>
  <si>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</si>
  <si>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</si>
  <si>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</si>
  <si>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</si>
  <si>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</si>
  <si>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</si>
  <si>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</si>
  <si>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</si>
  <si>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</si>
  <si>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</si>
  <si>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</si>
  <si>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</si>
  <si>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</si>
  <si>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</si>
  <si>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</si>
  <si>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</si>
  <si>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</si>
  <si>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</si>
  <si>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</si>
  <si>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</si>
  <si>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</si>
  <si>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</si>
  <si>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</si>
  <si>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</si>
  <si>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</si>
  <si>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</si>
  <si>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</si>
  <si>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</si>
  <si>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</si>
  <si>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</si>
  <si>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</si>
  <si>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</si>
  <si>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</si>
  <si>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</si>
  <si>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</si>
  <si>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</si>
  <si>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</si>
  <si>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</si>
  <si>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</si>
  <si>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</si>
  <si>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</si>
  <si>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</si>
  <si>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</si>
  <si>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</si>
  <si>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</si>
  <si>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</si>
  <si>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</si>
  <si>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</si>
  <si>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</si>
  <si>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</si>
  <si>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</si>
  <si>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</si>
  <si>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</si>
  <si>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</si>
  <si>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</si>
  <si>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</si>
  <si>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</si>
  <si>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</si>
  <si>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</si>
  <si>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</si>
  <si>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</si>
  <si>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</si>
  <si>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</si>
  <si>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</si>
  <si>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</si>
  <si>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</si>
  <si>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</si>
  <si>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</si>
  <si>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</si>
  <si>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</si>
  <si>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</si>
  <si>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</si>
  <si>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</si>
  <si>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</si>
  <si>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</si>
  <si>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</si>
  <si>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</si>
  <si>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</si>
  <si>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</si>
  <si>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</si>
  <si>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</si>
  <si>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</si>
  <si>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</si>
  <si>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</si>
  <si>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</si>
  <si>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</si>
  <si>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</si>
  <si>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</si>
  <si>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</si>
  <si>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</si>
  <si>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</si>
  <si>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</si>
  <si>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</si>
  <si>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</si>
  <si>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</si>
  <si>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</si>
  <si>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</si>
  <si>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</si>
  <si>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</si>
  <si>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</si>
  <si>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</si>
  <si>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</si>
  <si>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</si>
  <si>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</si>
  <si>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</si>
  <si>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</si>
  <si>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</si>
  <si>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</si>
  <si>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</si>
  <si>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</si>
  <si>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</si>
  <si>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</si>
  <si>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</si>
  <si>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</si>
  <si>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</si>
  <si>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</si>
  <si>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</si>
  <si>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</si>
  <si>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</si>
  <si>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</si>
  <si>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</si>
  <si>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</si>
  <si>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</si>
  <si>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</si>
  <si>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</si>
  <si>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</si>
  <si>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</si>
  <si>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</si>
  <si>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</si>
  <si>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</si>
  <si>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</si>
  <si>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</si>
  <si>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</si>
  <si>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</si>
  <si>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</si>
  <si>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</si>
  <si>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</si>
  <si>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</si>
  <si>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</si>
  <si>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</si>
  <si>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</si>
  <si>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</si>
  <si>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</si>
  <si>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</si>
  <si>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</si>
  <si>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</si>
  <si>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</si>
  <si>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</si>
  <si>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</si>
  <si>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</si>
  <si>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</si>
  <si>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</si>
  <si>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</si>
  <si>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</si>
  <si>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</si>
  <si>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</si>
  <si>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</si>
  <si>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</si>
  <si>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</si>
  <si>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</si>
  <si>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</si>
  <si>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</si>
  <si>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</si>
  <si>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</si>
  <si>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</si>
  <si>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</si>
  <si>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</si>
  <si>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</si>
  <si>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</si>
  <si>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</si>
  <si>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</si>
  <si>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</si>
  <si>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</si>
  <si>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</si>
  <si>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</si>
  <si>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</si>
  <si>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</si>
  <si>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</si>
  <si>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</si>
  <si>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</si>
  <si>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</si>
  <si>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</si>
  <si>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</si>
  <si>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</si>
  <si>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</si>
  <si>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</si>
  <si>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</si>
  <si>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</si>
  <si>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</si>
  <si>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</si>
  <si>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</si>
  <si>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</si>
  <si>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</si>
  <si>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</si>
  <si>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</si>
  <si>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</si>
  <si>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</si>
  <si>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</si>
  <si>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</si>
  <si>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</si>
  <si>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</si>
  <si>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</si>
  <si>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</si>
  <si>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</si>
  <si>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</si>
  <si>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</si>
  <si>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</si>
  <si>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</si>
  <si>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</si>
  <si>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</si>
  <si>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</si>
  <si>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</si>
  <si>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</si>
  <si>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</si>
  <si>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</si>
  <si>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</si>
  <si>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</si>
  <si>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</si>
  <si>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</si>
  <si>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</si>
  <si>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</si>
  <si>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</si>
  <si>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</si>
  <si>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</si>
  <si>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</si>
  <si>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</si>
  <si>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</si>
  <si>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</si>
  <si>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</si>
  <si>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</si>
  <si>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</si>
  <si>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</si>
  <si>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</si>
  <si>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</si>
  <si>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</si>
  <si>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</si>
  <si>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</si>
  <si>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</si>
  <si>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</si>
  <si>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</si>
  <si>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</si>
  <si>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</si>
  <si>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</si>
  <si>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</si>
  <si>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</si>
  <si>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</si>
  <si>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</si>
  <si>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</si>
  <si>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</si>
  <si>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</si>
  <si>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</si>
  <si>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</si>
  <si>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</si>
  <si>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</si>
  <si>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</si>
  <si>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</si>
  <si>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</si>
  <si>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</si>
  <si>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</si>
  <si>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</si>
  <si>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</si>
  <si>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</si>
  <si>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</si>
  <si>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</si>
  <si>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</si>
  <si>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</si>
  <si>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</si>
  <si>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</si>
  <si>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</si>
  <si>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</si>
  <si>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</si>
  <si>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</si>
  <si>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</si>
  <si>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</si>
  <si>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</si>
  <si>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</si>
  <si>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</si>
  <si>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</si>
  <si>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</si>
  <si>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</si>
  <si>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</si>
  <si>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</si>
  <si>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</si>
  <si>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</si>
  <si>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</si>
  <si>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</si>
  <si>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</si>
  <si>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</si>
  <si>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</si>
  <si>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</si>
  <si>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</si>
  <si>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</si>
  <si>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</si>
  <si>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</si>
  <si>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</si>
  <si>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</si>
  <si>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</si>
  <si>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</si>
  <si>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</si>
  <si>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</si>
  <si>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</si>
  <si>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</si>
  <si>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</si>
  <si>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</si>
  <si>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</si>
  <si>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</si>
  <si>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</si>
  <si>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</si>
  <si>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</si>
  <si>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</si>
  <si>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</si>
  <si>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</si>
  <si>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</si>
  <si>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</si>
  <si>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</si>
  <si>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</si>
  <si>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</si>
  <si>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</si>
  <si>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</si>
  <si>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</si>
  <si>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</si>
  <si>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</si>
  <si>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</si>
  <si>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</si>
  <si>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</si>
  <si>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</si>
  <si>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</si>
  <si>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</si>
  <si>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</si>
  <si>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</si>
  <si>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</si>
  <si>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</si>
  <si>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</si>
  <si>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</si>
  <si>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</si>
  <si>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</si>
  <si>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</si>
  <si>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</si>
  <si>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</si>
  <si>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</si>
  <si>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</si>
  <si>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</si>
  <si>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</si>
  <si>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</si>
  <si>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</si>
  <si>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</si>
  <si>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</si>
  <si>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</si>
  <si>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</si>
  <si>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</si>
  <si>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</si>
  <si>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</si>
  <si>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</si>
  <si>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</si>
  <si>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</si>
  <si>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</si>
  <si>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</si>
  <si>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</si>
  <si>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</si>
  <si>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</si>
  <si>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</si>
  <si>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</si>
  <si>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</si>
  <si>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</si>
  <si>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</si>
  <si>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</si>
  <si>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</si>
  <si>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</si>
  <si>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</si>
  <si>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</si>
  <si>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</si>
  <si>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</si>
  <si>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</si>
  <si>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</si>
  <si>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</si>
  <si>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</si>
  <si>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</si>
  <si>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</si>
  <si>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</si>
  <si>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</si>
  <si>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</si>
  <si>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</si>
  <si>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</si>
  <si>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</si>
  <si>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</si>
  <si>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</si>
  <si>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</si>
  <si>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</si>
  <si>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</si>
  <si>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</si>
  <si>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</si>
  <si>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</si>
  <si>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</si>
  <si>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</si>
  <si>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</si>
  <si>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</si>
  <si>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</si>
  <si>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</si>
  <si>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</si>
  <si>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</si>
  <si>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</si>
  <si>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</si>
  <si>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</si>
  <si>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</si>
  <si>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</si>
  <si>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</si>
  <si>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</si>
  <si>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</si>
  <si>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</si>
  <si>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</si>
  <si>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</si>
  <si>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</si>
  <si>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</si>
  <si>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</si>
  <si>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</si>
  <si>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</si>
  <si>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</si>
  <si>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</si>
  <si>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</si>
  <si>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</si>
  <si>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</si>
  <si>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</si>
  <si>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</si>
  <si>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</si>
  <si>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</si>
  <si>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</si>
  <si>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</si>
  <si>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</si>
  <si>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</si>
  <si>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</si>
  <si>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</si>
  <si>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</si>
  <si>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</si>
  <si>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</si>
  <si>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</si>
  <si>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</si>
  <si>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</si>
  <si>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</si>
  <si>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</si>
  <si>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</si>
  <si>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</si>
  <si>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</si>
  <si>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</si>
  <si>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</si>
  <si>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</si>
  <si>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</si>
  <si>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</si>
  <si>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</si>
  <si>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</si>
  <si>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</si>
  <si>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</si>
  <si>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</si>
  <si>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</si>
  <si>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</si>
  <si>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</si>
  <si>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</si>
  <si>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</si>
  <si>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</si>
  <si>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</si>
  <si>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</si>
  <si>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</si>
  <si>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</si>
  <si>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</si>
  <si>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</si>
  <si>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</si>
  <si>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</si>
  <si>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</si>
  <si>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</si>
  <si>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</si>
  <si>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</si>
  <si>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</si>
  <si>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</si>
  <si>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</si>
  <si>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</si>
  <si>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</si>
  <si>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</si>
  <si>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</si>
  <si>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</si>
  <si>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</si>
  <si>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</si>
  <si>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</si>
  <si>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</si>
  <si>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</si>
  <si>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</si>
  <si>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</si>
  <si>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</si>
  <si>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</si>
  <si>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</si>
  <si>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</si>
  <si>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</si>
  <si>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</si>
  <si>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</si>
  <si>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</si>
  <si>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</si>
  <si>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</si>
  <si>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</si>
  <si>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</si>
  <si>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</si>
  <si>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</si>
  <si>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</si>
  <si>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</si>
  <si>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</si>
  <si>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</si>
  <si>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</si>
  <si>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</si>
  <si>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</si>
  <si>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</si>
  <si>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</si>
  <si>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</si>
  <si>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</si>
  <si>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</si>
  <si>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</si>
  <si>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</si>
  <si>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</si>
  <si>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</si>
  <si>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</si>
  <si>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</si>
  <si>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</si>
  <si>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</si>
  <si>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</si>
  <si>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</si>
  <si>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</si>
  <si>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</si>
  <si>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</si>
  <si>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</si>
  <si>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</si>
  <si>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</si>
  <si>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</si>
  <si>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</si>
  <si>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</si>
  <si>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</si>
  <si>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</si>
  <si>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</si>
  <si>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</si>
  <si>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</si>
  <si>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</si>
  <si>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</si>
  <si>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</si>
  <si>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</si>
  <si>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</si>
  <si>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</si>
  <si>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</si>
  <si>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</si>
  <si>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</si>
  <si>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</si>
  <si>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</si>
  <si>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</si>
  <si>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</si>
  <si>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</si>
  <si>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</si>
  <si>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</si>
  <si>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</si>
  <si>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</si>
  <si>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</si>
  <si>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</si>
  <si>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</si>
  <si>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</si>
  <si>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</si>
  <si>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</si>
  <si>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</si>
  <si>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</si>
  <si>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</si>
  <si>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</si>
  <si>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</si>
  <si>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</si>
  <si>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</si>
  <si>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</si>
  <si>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</si>
  <si>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</si>
  <si>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</si>
  <si>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</si>
  <si>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</si>
  <si>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</si>
  <si>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</si>
  <si>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</si>
  <si>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</si>
  <si>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</si>
  <si>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</si>
  <si>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</si>
  <si>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</si>
  <si>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</si>
  <si>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</si>
  <si>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</si>
  <si>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</si>
  <si>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</si>
  <si>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</si>
  <si>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</si>
  <si>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</si>
  <si>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</si>
  <si>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</si>
  <si>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</si>
  <si>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</si>
  <si>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</si>
  <si>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</si>
  <si>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</si>
  <si>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</si>
  <si>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</si>
  <si>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</si>
  <si>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</si>
  <si>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</si>
  <si>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</si>
  <si>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</si>
  <si>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</si>
  <si>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</si>
  <si>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</si>
  <si>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</si>
  <si>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</si>
  <si>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</si>
  <si>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</si>
  <si>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</si>
  <si>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</si>
  <si>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</si>
  <si>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</si>
  <si>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</si>
  <si>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</si>
  <si>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</si>
  <si>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</si>
  <si>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</si>
  <si>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</si>
  <si>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</si>
  <si>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</si>
  <si>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</si>
  <si>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</si>
  <si>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</si>
  <si>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</si>
  <si>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</si>
  <si>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</si>
  <si>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</si>
  <si>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</si>
  <si>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</si>
  <si>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</si>
  <si>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</si>
  <si>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</si>
  <si>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</si>
  <si>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</si>
  <si>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</si>
  <si>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</si>
  <si>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</si>
  <si>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</si>
  <si>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</si>
  <si>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</si>
  <si>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</si>
  <si>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</si>
  <si>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</si>
  <si>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</si>
  <si>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</si>
  <si>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</si>
  <si>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</si>
  <si>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</si>
  <si>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</si>
  <si>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</si>
  <si>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</si>
  <si>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</si>
  <si>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</si>
  <si>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</si>
  <si>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</si>
  <si>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</si>
  <si>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</si>
  <si>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</si>
  <si>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</si>
  <si>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</si>
  <si>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</si>
  <si>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</si>
  <si>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</si>
  <si>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</si>
  <si>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</si>
  <si>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</si>
  <si>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</si>
  <si>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</si>
  <si>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</si>
  <si>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</si>
  <si>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</si>
  <si>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</si>
  <si>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</si>
  <si>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</si>
  <si>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</si>
  <si>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</si>
  <si>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</si>
  <si>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</si>
  <si>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</si>
  <si>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</si>
  <si>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</si>
  <si>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</si>
  <si>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</si>
  <si>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</si>
  <si>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</si>
  <si>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</si>
  <si>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</si>
  <si>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</si>
  <si>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</si>
  <si>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</si>
  <si>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</si>
  <si>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</si>
  <si>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</si>
  <si>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</si>
  <si>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</si>
  <si>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</si>
  <si>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</si>
  <si>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</si>
  <si>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</si>
  <si>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</si>
  <si>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</si>
  <si>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</si>
  <si>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</si>
  <si>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</si>
  <si>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</si>
  <si>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</si>
  <si>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</si>
  <si>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</si>
  <si>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</si>
  <si>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</si>
  <si>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</si>
  <si>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</si>
  <si>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</si>
  <si>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</si>
  <si>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</si>
  <si>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</si>
  <si>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</si>
  <si>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</si>
  <si>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</si>
  <si>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</si>
  <si>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</si>
  <si>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</si>
  <si>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</si>
  <si>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</si>
  <si>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</si>
  <si>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</si>
  <si>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</si>
  <si>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</si>
  <si>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</si>
  <si>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</si>
  <si>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</si>
  <si>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</si>
  <si>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</si>
  <si>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</si>
  <si>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</si>
  <si>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</si>
  <si>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</si>
  <si>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</si>
  <si>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</si>
  <si>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</si>
  <si>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</si>
  <si>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</si>
  <si>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</si>
  <si>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</si>
  <si>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</si>
  <si>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</si>
  <si>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</si>
  <si>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</si>
  <si>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</si>
  <si>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</si>
  <si>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</si>
  <si>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</si>
  <si>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</si>
  <si>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</si>
  <si>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</si>
  <si>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</si>
  <si>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</si>
  <si>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</si>
  <si>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</si>
  <si>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</si>
  <si>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</si>
  <si>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</si>
  <si>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</si>
  <si>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</si>
  <si>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</si>
  <si>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</si>
  <si>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</si>
  <si>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</si>
  <si>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</si>
  <si>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</si>
  <si>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</si>
  <si>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</si>
  <si>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</si>
  <si>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</si>
  <si>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</si>
  <si>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</si>
  <si>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</si>
  <si>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</si>
  <si>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</si>
  <si>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</si>
  <si>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</si>
  <si>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</si>
  <si>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</si>
  <si>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</si>
  <si>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</si>
  <si>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</si>
  <si>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</si>
  <si>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</si>
  <si>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</si>
  <si>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</si>
  <si>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</si>
  <si>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</si>
  <si>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</si>
  <si>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</si>
  <si>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</si>
  <si>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</si>
  <si>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</si>
  <si>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</si>
  <si>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</si>
  <si>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</si>
  <si>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</si>
  <si>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</si>
  <si>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</si>
  <si>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</si>
  <si>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</si>
  <si>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</si>
  <si>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</si>
  <si>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</si>
  <si>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</si>
  <si>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</si>
  <si>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</si>
  <si>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</si>
  <si>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</si>
  <si>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</si>
  <si>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</si>
  <si>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</si>
  <si>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</si>
  <si>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</si>
  <si>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</si>
  <si>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</si>
  <si>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</si>
  <si>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</si>
  <si>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</si>
  <si>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</si>
  <si>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</si>
  <si>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</si>
  <si>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</si>
  <si>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</si>
  <si>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</si>
  <si>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</si>
  <si>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</si>
  <si>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</si>
  <si>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</si>
  <si>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</si>
  <si>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</si>
  <si>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</si>
  <si>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</si>
  <si>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</si>
  <si>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</si>
  <si>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</si>
  <si>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</si>
  <si>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</si>
  <si>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</si>
  <si>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</si>
  <si>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</si>
  <si>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</si>
  <si>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</si>
  <si>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</si>
  <si>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</si>
  <si>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</si>
  <si>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</si>
  <si>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</si>
  <si>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</si>
  <si>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</si>
  <si>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</si>
  <si>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</si>
  <si>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</si>
  <si>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</si>
  <si>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</si>
  <si>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</si>
  <si>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</si>
  <si>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</si>
  <si>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</si>
  <si>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</si>
  <si>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</si>
  <si>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</si>
  <si>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</si>
  <si>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</si>
  <si>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</si>
  <si>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</si>
  <si>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</si>
  <si>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</si>
  <si>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</si>
  <si>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</si>
  <si>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</si>
  <si>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</si>
  <si>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</si>
  <si>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</si>
  <si>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</si>
  <si>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</si>
  <si>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</si>
  <si>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</si>
  <si>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</si>
  <si>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</si>
  <si>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</si>
  <si>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</si>
  <si>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</si>
  <si>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</si>
  <si>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</si>
  <si>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</si>
  <si>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</si>
  <si>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</si>
  <si>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</si>
  <si>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</si>
  <si>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</si>
  <si>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</si>
  <si>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</si>
  <si>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</si>
  <si>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</si>
  <si>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</si>
  <si>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</si>
  <si>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</si>
  <si>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</si>
  <si>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</si>
  <si>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</si>
  <si>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</si>
  <si>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</si>
  <si>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</si>
  <si>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</si>
  <si>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</si>
  <si>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</si>
  <si>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</si>
  <si>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</si>
  <si>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</si>
  <si>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</si>
  <si>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</si>
  <si>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</si>
  <si>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</si>
  <si>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</si>
  <si>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</si>
  <si>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</si>
  <si>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</si>
  <si>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</si>
  <si>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</si>
  <si>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</si>
  <si>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</si>
  <si>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</si>
  <si>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</si>
  <si>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</si>
  <si>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</si>
  <si>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</si>
  <si>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</si>
  <si>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</si>
  <si>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</si>
  <si>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</si>
  <si>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</si>
  <si>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</si>
  <si>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</si>
  <si>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</si>
  <si>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</si>
  <si>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</si>
  <si>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</si>
  <si>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</si>
  <si>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</si>
  <si>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</si>
  <si>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</si>
  <si>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</si>
  <si>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</si>
  <si>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</si>
  <si>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</si>
  <si>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</si>
  <si>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</si>
  <si>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</si>
  <si>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</si>
  <si>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</si>
  <si>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</si>
  <si>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</si>
  <si>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</si>
  <si>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</si>
  <si>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</si>
  <si>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</si>
  <si>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</si>
  <si>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</si>
  <si>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</si>
  <si>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</si>
  <si>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</si>
  <si>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</si>
  <si>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</si>
  <si>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</si>
  <si>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</si>
  <si>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</si>
  <si>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</si>
  <si>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</si>
  <si>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</si>
  <si>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</si>
  <si>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</si>
  <si>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</si>
  <si>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</si>
  <si>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</si>
  <si>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</si>
  <si>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</si>
  <si>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</si>
  <si>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</si>
  <si>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</si>
  <si>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</si>
  <si>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</si>
  <si>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</si>
  <si>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</si>
  <si>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</si>
  <si>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</si>
  <si>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</si>
  <si>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</si>
  <si>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</si>
  <si>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</si>
  <si>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</si>
  <si>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</si>
  <si>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</si>
  <si>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</si>
  <si>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</si>
  <si>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</si>
  <si>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</si>
  <si>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</si>
  <si>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</si>
  <si>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</si>
  <si>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</si>
  <si>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</si>
  <si>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</si>
  <si>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</si>
  <si>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</si>
  <si>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</si>
  <si>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</si>
  <si>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</si>
  <si>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</si>
  <si>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</si>
  <si>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</si>
  <si>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</si>
  <si>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</si>
  <si>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</si>
  <si>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</si>
  <si>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</si>
  <si>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</si>
  <si>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</si>
  <si>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</si>
  <si>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</si>
  <si>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</si>
  <si>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</si>
  <si>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</si>
  <si>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</si>
  <si>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</si>
  <si>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</si>
  <si>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</si>
  <si>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</si>
  <si>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</si>
  <si>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</si>
  <si>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</si>
  <si>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</si>
  <si>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</si>
  <si>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</si>
  <si>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</si>
  <si>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</si>
  <si>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</si>
  <si>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</si>
  <si>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</si>
  <si>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</si>
  <si>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</si>
  <si>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</si>
  <si>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</si>
  <si>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</si>
  <si>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</si>
  <si>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</si>
  <si>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</si>
  <si>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</si>
  <si>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</si>
  <si>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</si>
  <si>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</si>
  <si>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</si>
  <si>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</si>
  <si>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</si>
  <si>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</si>
  <si>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</si>
  <si>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</si>
  <si>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</si>
  <si>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</si>
  <si>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</si>
  <si>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</si>
  <si>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</si>
  <si>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</si>
  <si>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</si>
  <si>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</si>
  <si>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</si>
  <si>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</si>
  <si>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</si>
  <si>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</si>
  <si>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</si>
  <si>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</si>
  <si>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</si>
  <si>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</si>
  <si>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</si>
  <si>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</si>
  <si>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</si>
  <si>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</si>
  <si>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</si>
  <si>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</si>
  <si>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</si>
  <si>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</si>
  <si>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</si>
  <si>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</si>
  <si>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</si>
  <si>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</si>
  <si>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</si>
  <si>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</si>
  <si>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</si>
  <si>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</si>
  <si>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</si>
  <si>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</si>
  <si>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</si>
  <si>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</si>
  <si>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</si>
  <si>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</si>
  <si>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</si>
  <si>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</si>
  <si>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</si>
  <si>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</si>
  <si>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</si>
  <si>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</si>
  <si>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</si>
  <si>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</si>
  <si>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</si>
  <si>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</si>
  <si>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</si>
  <si>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</si>
  <si>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</si>
  <si>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</si>
  <si>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</si>
  <si>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</si>
  <si>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</si>
  <si>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</si>
  <si>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</si>
  <si>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</si>
  <si>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</si>
  <si>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</si>
  <si>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</si>
  <si>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</si>
  <si>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</si>
  <si>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</si>
  <si>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</si>
  <si>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</si>
  <si>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</si>
  <si>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</si>
  <si>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</si>
  <si>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</si>
  <si>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</si>
  <si>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</si>
  <si>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</si>
  <si>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</si>
  <si>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</si>
  <si>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</si>
  <si>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</si>
  <si>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</si>
  <si>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</si>
  <si>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</si>
  <si>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</si>
  <si>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</si>
  <si>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</si>
  <si>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</si>
  <si>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</si>
  <si>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</si>
  <si>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</si>
  <si>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</si>
  <si>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</si>
  <si>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</si>
  <si>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</si>
  <si>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</si>
  <si>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</si>
  <si>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</si>
  <si>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</si>
  <si>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</si>
  <si>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</si>
  <si>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</si>
  <si>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</si>
  <si>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</si>
  <si>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</si>
  <si>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</si>
  <si>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</si>
  <si>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</si>
  <si>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</si>
  <si>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</si>
  <si>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</si>
  <si>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</si>
  <si>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</si>
  <si>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</si>
  <si>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</si>
  <si>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</si>
  <si>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</si>
  <si>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</si>
  <si>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</si>
  <si>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</si>
  <si>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</si>
  <si>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</si>
  <si>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</si>
  <si>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</si>
  <si>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</si>
  <si>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</si>
  <si>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</si>
  <si>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</si>
  <si>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</si>
  <si>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</si>
  <si>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</si>
  <si>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</si>
  <si>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</si>
  <si>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</si>
  <si>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</si>
  <si>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</si>
  <si>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</si>
  <si>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</si>
  <si>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</si>
  <si>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</si>
  <si>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</si>
  <si>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</si>
  <si>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</si>
  <si>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</si>
  <si>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</si>
  <si>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</si>
  <si>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</si>
  <si>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</si>
  <si>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</si>
  <si>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</si>
  <si>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</si>
  <si>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</si>
  <si>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</si>
  <si>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</si>
  <si>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</si>
  <si>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</si>
  <si>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</si>
  <si>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</si>
  <si>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</si>
  <si>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</si>
  <si>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</si>
  <si>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</si>
  <si>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</si>
  <si>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</si>
  <si>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</si>
  <si>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</si>
  <si>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</si>
  <si>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</si>
  <si>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</si>
  <si>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</si>
  <si>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</si>
  <si>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</si>
  <si>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</si>
  <si>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</si>
  <si>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</si>
  <si>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</si>
  <si>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</si>
  <si>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</si>
  <si>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</si>
  <si>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</si>
  <si>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</si>
  <si>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</si>
  <si>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</si>
  <si>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</si>
  <si>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</si>
  <si>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</si>
  <si>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</si>
  <si>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</si>
  <si>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</si>
  <si>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</si>
  <si>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</si>
  <si>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</si>
  <si>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</si>
  <si>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</si>
  <si>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</si>
  <si>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</si>
  <si>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</si>
  <si>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</si>
  <si>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</si>
  <si>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</si>
  <si>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</si>
  <si>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</si>
  <si>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</si>
  <si>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</si>
  <si>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</si>
  <si>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</si>
  <si>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</si>
  <si>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</si>
  <si>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</si>
  <si>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</si>
  <si>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</si>
  <si>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</si>
  <si>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</si>
  <si>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</si>
  <si>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</si>
  <si>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</si>
  <si>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</si>
  <si>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</si>
  <si>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</si>
  <si>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</si>
  <si>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</si>
  <si>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</si>
  <si>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</si>
  <si>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</si>
  <si>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</si>
  <si>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</si>
  <si>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</si>
  <si>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</si>
  <si>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</si>
  <si>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</si>
  <si>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</si>
  <si>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</si>
  <si>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</si>
  <si>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</si>
  <si>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</si>
  <si>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</si>
  <si>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</si>
  <si>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</si>
  <si>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</si>
  <si>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</si>
  <si>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</si>
  <si>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</si>
  <si>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</si>
  <si>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</si>
  <si>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</si>
  <si>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</si>
  <si>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</si>
  <si>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</si>
  <si>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</si>
  <si>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</si>
  <si>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</si>
  <si>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</si>
  <si>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</si>
  <si>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</si>
  <si>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</si>
  <si>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</si>
  <si>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</si>
  <si>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</si>
  <si>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</si>
  <si>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</si>
  <si>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</si>
  <si>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</si>
  <si>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</si>
  <si>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</si>
  <si>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</si>
  <si>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</si>
  <si>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</si>
  <si>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</si>
  <si>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</si>
  <si>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</si>
  <si>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</si>
  <si>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</si>
  <si>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</si>
  <si>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</si>
  <si>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</si>
  <si>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</si>
  <si>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</si>
  <si>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</si>
  <si>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</si>
  <si>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</si>
  <si>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</si>
  <si>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</si>
  <si>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</si>
  <si>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</si>
  <si>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</si>
  <si>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</si>
  <si>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</si>
  <si>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</si>
  <si>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</si>
  <si>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</si>
  <si>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</si>
  <si>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</si>
  <si>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</si>
  <si>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</si>
  <si>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</si>
  <si>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</si>
  <si>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</si>
  <si>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</si>
  <si>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</si>
  <si>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</si>
  <si>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</si>
  <si>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</si>
  <si>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</si>
  <si>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</si>
  <si>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</si>
  <si>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</si>
  <si>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</si>
  <si>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</si>
  <si>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</si>
  <si>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</si>
  <si>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</si>
  <si>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</si>
  <si>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</si>
  <si>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</si>
  <si>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</si>
  <si>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</si>
  <si>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</si>
  <si>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</si>
  <si>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</si>
  <si>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</si>
  <si>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</si>
  <si>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</si>
  <si>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</si>
  <si>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</si>
  <si>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</si>
  <si>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</si>
  <si>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</si>
  <si>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</si>
  <si>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</si>
  <si>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</si>
  <si>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</si>
  <si>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</si>
  <si>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</si>
  <si>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</si>
  <si>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</si>
  <si>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</si>
  <si>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</si>
  <si>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</si>
  <si>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</si>
  <si>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</si>
  <si>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</si>
  <si>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</si>
  <si>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</si>
  <si>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</si>
  <si>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</si>
  <si>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</si>
  <si>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</si>
  <si>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</si>
  <si>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</si>
  <si>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</si>
  <si>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</si>
  <si>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</si>
  <si>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</si>
  <si>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</si>
  <si>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</si>
  <si>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</si>
  <si>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</si>
  <si>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</si>
  <si>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</si>
  <si>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</si>
  <si>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</si>
  <si>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</si>
  <si>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</si>
  <si>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</si>
  <si>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</si>
  <si>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</si>
  <si>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</si>
  <si>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</si>
  <si>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</si>
  <si>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</si>
  <si>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</si>
  <si>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</si>
  <si>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</si>
  <si>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</si>
  <si>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</si>
  <si>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</si>
  <si>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</si>
  <si>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</si>
  <si>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</si>
  <si>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</si>
  <si>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</si>
  <si>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</si>
  <si>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</si>
  <si>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</si>
  <si>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</si>
  <si>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</si>
  <si>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</si>
  <si>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</si>
  <si>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</si>
  <si>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</si>
  <si>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</si>
  <si>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</si>
  <si>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</si>
  <si>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</si>
  <si>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</si>
  <si>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</si>
  <si>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</si>
  <si>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</si>
  <si>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</si>
  <si>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</si>
  <si>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</si>
  <si>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</si>
  <si>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</si>
  <si>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</si>
  <si>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</si>
  <si>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</si>
  <si>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</si>
  <si>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</si>
  <si>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</si>
  <si>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</si>
  <si>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</si>
  <si>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</si>
  <si>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</si>
  <si>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</si>
  <si>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</si>
  <si>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</si>
  <si>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</si>
  <si>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</si>
  <si>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</si>
  <si>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</si>
  <si>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</si>
  <si>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</si>
  <si>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</si>
  <si>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</si>
  <si>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</si>
  <si>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</si>
  <si>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</si>
  <si>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</si>
  <si>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</si>
  <si>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</si>
  <si>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</si>
  <si>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</si>
  <si>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</si>
  <si>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</si>
  <si>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</si>
  <si>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</si>
  <si>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</si>
  <si>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</si>
  <si>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</si>
  <si>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</si>
  <si>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</si>
  <si>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</si>
  <si>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</si>
  <si>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</si>
  <si>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</si>
  <si>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</si>
  <si>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</si>
  <si>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</si>
  <si>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</si>
  <si>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</si>
  <si>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</si>
  <si>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</si>
  <si>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</si>
  <si>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</si>
  <si>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</si>
  <si>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</si>
  <si>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</si>
  <si>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</si>
  <si>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</si>
  <si>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</si>
  <si>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</si>
  <si>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</si>
  <si>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</si>
  <si>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</si>
  <si>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</si>
  <si>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</si>
  <si>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</si>
  <si>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</si>
  <si>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</si>
  <si>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</si>
  <si>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</si>
  <si>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</si>
  <si>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</si>
  <si>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</si>
  <si>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</si>
  <si>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</si>
  <si>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</si>
  <si>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</si>
  <si>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</si>
  <si>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</si>
  <si>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</si>
  <si>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</si>
  <si>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</si>
  <si>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</si>
  <si>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</si>
  <si>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</si>
  <si>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</si>
  <si>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</si>
  <si>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</si>
  <si>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</si>
  <si>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</si>
  <si>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</si>
  <si>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</si>
  <si>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</si>
  <si>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</si>
  <si>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</si>
  <si>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</si>
  <si>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</si>
  <si>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</si>
  <si>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</si>
  <si>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</si>
  <si>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</si>
  <si>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</si>
  <si>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</si>
  <si>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</si>
  <si>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</si>
  <si>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</si>
  <si>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</si>
  <si>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</si>
  <si>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</si>
  <si>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</si>
  <si>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</si>
  <si>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</si>
  <si>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</si>
  <si>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</si>
  <si>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</si>
  <si>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</si>
  <si>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</si>
  <si>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</si>
  <si>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</si>
  <si>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</si>
  <si>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</si>
  <si>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</si>
  <si>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</si>
  <si>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</si>
  <si>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</si>
  <si>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</si>
  <si>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</si>
  <si>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</si>
  <si>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</si>
  <si>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</si>
  <si>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</si>
  <si>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</si>
  <si>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</si>
  <si>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</si>
  <si>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</si>
  <si>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</si>
  <si>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</si>
  <si>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</si>
  <si>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</si>
  <si>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</si>
  <si>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</si>
  <si>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</si>
  <si>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</si>
  <si>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</si>
  <si>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</si>
  <si>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</si>
  <si>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</si>
  <si>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</si>
  <si>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</si>
  <si>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</si>
  <si>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</si>
  <si>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</si>
  <si>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</si>
  <si>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</si>
  <si>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</si>
  <si>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</si>
  <si>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</si>
  <si>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</si>
  <si>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</si>
  <si>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</si>
  <si>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</si>
  <si>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</si>
  <si>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</si>
  <si>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</si>
  <si>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</si>
  <si>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</si>
  <si>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</si>
  <si>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</si>
  <si>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</si>
  <si>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</si>
  <si>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</si>
  <si>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</si>
  <si>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</si>
  <si>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</si>
  <si>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</si>
  <si>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</si>
  <si>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</si>
  <si>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</si>
  <si>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</si>
  <si>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</si>
  <si>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</si>
  <si>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</si>
  <si>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</si>
  <si>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</si>
  <si>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</si>
  <si>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</si>
  <si>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</si>
  <si>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</si>
  <si>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</si>
  <si>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</si>
  <si>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</si>
  <si>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</si>
  <si>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</si>
  <si>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</si>
  <si>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</si>
  <si>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</si>
  <si>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</si>
  <si>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</si>
  <si>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</si>
  <si>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</si>
  <si>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</si>
  <si>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</si>
  <si>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</si>
  <si>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</si>
  <si>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</si>
  <si>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</si>
  <si>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</si>
  <si>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</si>
  <si>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</si>
  <si>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</si>
  <si>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</si>
  <si>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</si>
  <si>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</si>
  <si>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</si>
  <si>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</si>
  <si>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</si>
  <si>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</si>
  <si>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</si>
  <si>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</si>
  <si>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</si>
  <si>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</si>
  <si>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</si>
  <si>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</si>
  <si>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</si>
  <si>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</si>
  <si>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</si>
  <si>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</si>
  <si>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</si>
  <si>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</si>
  <si>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</si>
  <si>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</si>
  <si>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</si>
  <si>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</si>
  <si>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</si>
  <si>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</si>
  <si>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</si>
  <si>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</si>
  <si>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</si>
  <si>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</si>
  <si>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</si>
  <si>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</si>
  <si>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</si>
  <si>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</si>
  <si>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</si>
  <si>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</si>
  <si>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</si>
  <si>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</si>
  <si>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</si>
  <si>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</si>
  <si>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</si>
  <si>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</si>
  <si>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</si>
  <si>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</si>
  <si>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</si>
  <si>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</si>
  <si>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</si>
  <si>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</si>
  <si>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</si>
  <si>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</si>
  <si>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</si>
  <si>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</si>
  <si>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</si>
  <si>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</si>
  <si>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</si>
  <si>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</si>
  <si>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</si>
  <si>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</si>
  <si>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</si>
  <si>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</si>
  <si>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</si>
  <si>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</si>
  <si>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</si>
  <si>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</si>
  <si>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</si>
  <si>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</si>
  <si>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</si>
  <si>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</si>
  <si>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</si>
  <si>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</si>
  <si>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</si>
  <si>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</si>
  <si>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</si>
  <si>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</si>
  <si>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</si>
  <si>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</si>
  <si>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</si>
  <si>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</si>
  <si>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</si>
  <si>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</si>
  <si>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</si>
  <si>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</si>
  <si>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</si>
  <si>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</si>
  <si>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</si>
  <si>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</si>
  <si>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</si>
  <si>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</si>
  <si>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</si>
  <si>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</si>
  <si>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</si>
  <si>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</si>
  <si>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</si>
  <si>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</si>
  <si>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</si>
  <si>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</si>
  <si>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</si>
  <si>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</si>
  <si>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</si>
  <si>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</si>
  <si>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</si>
  <si>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</si>
  <si>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</si>
  <si>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</si>
  <si>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</si>
  <si>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</si>
  <si>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</si>
  <si>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</si>
  <si>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</si>
  <si>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</si>
  <si>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</si>
  <si>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</si>
  <si>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</si>
  <si>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</si>
  <si>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</si>
  <si>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</si>
  <si>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</si>
  <si>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</si>
  <si>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</si>
  <si>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</si>
  <si>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</si>
  <si>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</si>
  <si>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</si>
  <si>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</si>
  <si>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</si>
  <si>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</si>
  <si>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</si>
  <si>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</si>
  <si>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</si>
  <si>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</si>
  <si>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</si>
  <si>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</si>
  <si>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</si>
  <si>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</si>
  <si>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</si>
  <si>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</si>
  <si>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</si>
  <si>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</si>
  <si>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</si>
  <si>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</si>
  <si>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</si>
  <si>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</si>
  <si>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</si>
  <si>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</si>
  <si>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</si>
  <si>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</si>
  <si>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</si>
  <si>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</si>
  <si>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</si>
  <si>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</si>
  <si>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</si>
  <si>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</si>
  <si>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</si>
  <si>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</si>
  <si>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</si>
  <si>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</si>
  <si>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</si>
  <si>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</si>
  <si>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</si>
  <si>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</si>
  <si>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</si>
  <si>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</si>
  <si>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</si>
  <si>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</si>
  <si>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</si>
  <si>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</si>
  <si>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</si>
  <si>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</si>
  <si>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</si>
  <si>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</si>
  <si>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</si>
  <si>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</si>
  <si>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</si>
  <si>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</si>
  <si>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</si>
  <si>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</si>
  <si>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</si>
  <si>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</si>
  <si>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</si>
  <si>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</si>
  <si>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</si>
  <si>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</si>
  <si>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</si>
  <si>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</si>
  <si>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</si>
  <si>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</si>
  <si>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</si>
  <si>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</si>
  <si>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</si>
  <si>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</si>
  <si>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</si>
  <si>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</si>
  <si>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</si>
  <si>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</si>
  <si>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</si>
  <si>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</si>
  <si>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</si>
  <si>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</si>
  <si>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</si>
  <si>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</si>
  <si>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</si>
  <si>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</si>
  <si>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</si>
  <si>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</si>
  <si>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</si>
  <si>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</si>
  <si>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</si>
  <si>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</si>
  <si>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</si>
  <si>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</si>
  <si>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</si>
  <si>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</si>
  <si>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</si>
  <si>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</si>
  <si>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</si>
  <si>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</si>
  <si>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</si>
  <si>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</si>
  <si>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</si>
  <si>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</si>
  <si>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</si>
  <si>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</si>
  <si>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</si>
  <si>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</si>
  <si>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</si>
  <si>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</si>
  <si>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</si>
  <si>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</si>
  <si>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</si>
  <si>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</si>
  <si>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</si>
  <si>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</si>
  <si>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</si>
  <si>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</si>
  <si>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</si>
  <si>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</si>
  <si>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</si>
  <si>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</si>
  <si>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</si>
  <si>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</si>
  <si>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</si>
  <si>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</si>
  <si>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</si>
  <si>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</si>
  <si>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</si>
  <si>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</si>
  <si>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</si>
  <si>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</si>
  <si>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</si>
  <si>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</si>
  <si>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</si>
  <si>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</si>
  <si>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</si>
  <si>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</si>
  <si>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</si>
  <si>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</si>
  <si>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</si>
  <si>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</si>
  <si>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</si>
  <si>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</si>
  <si>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</si>
  <si>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</si>
  <si>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</si>
  <si>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</si>
  <si>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</si>
  <si>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</si>
  <si>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</si>
  <si>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</si>
  <si>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</si>
  <si>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</si>
  <si>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</si>
  <si>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</si>
  <si>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</si>
  <si>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</si>
  <si>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</si>
  <si>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</si>
  <si>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</si>
  <si>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</si>
  <si>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</si>
  <si>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</si>
  <si>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</si>
  <si>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</si>
  <si>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</si>
  <si>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</si>
  <si>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</si>
  <si>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</si>
  <si>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</si>
  <si>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</si>
  <si>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</si>
  <si>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</si>
  <si>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</si>
  <si>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</si>
  <si>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</si>
  <si>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</si>
  <si>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</si>
  <si>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</si>
  <si>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</si>
  <si>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</si>
  <si>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</si>
  <si>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</si>
  <si>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</si>
  <si>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</si>
  <si>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</si>
  <si>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</si>
  <si>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</si>
  <si>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</si>
  <si>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</si>
  <si>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</si>
  <si>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</si>
  <si>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</si>
  <si>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</si>
  <si>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</si>
  <si>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</si>
  <si>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</si>
  <si>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</si>
  <si>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</si>
  <si>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</si>
  <si>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</si>
  <si>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</si>
  <si>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</si>
  <si>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</si>
  <si>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</si>
  <si>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</si>
  <si>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</si>
  <si>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</si>
  <si>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</si>
  <si>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</si>
  <si>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</si>
  <si>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</si>
  <si>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</si>
  <si>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</si>
  <si>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</si>
  <si>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</si>
  <si>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</si>
  <si>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</si>
  <si>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</si>
  <si>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</si>
  <si>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</si>
  <si>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</si>
  <si>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</si>
  <si>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</si>
  <si>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</si>
  <si>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</si>
  <si>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</si>
  <si>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</si>
  <si>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</si>
  <si>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</si>
  <si>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</si>
  <si>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</si>
  <si>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</si>
  <si>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</si>
  <si>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</si>
  <si>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</si>
  <si>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</si>
  <si>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</si>
  <si>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</si>
  <si>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</si>
  <si>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</si>
  <si>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</si>
  <si>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</si>
  <si>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</si>
  <si>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</si>
  <si>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</si>
  <si>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</si>
  <si>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</si>
  <si>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</si>
  <si>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</si>
  <si>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</si>
  <si>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</si>
  <si>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</si>
  <si>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</si>
  <si>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</si>
  <si>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</si>
  <si>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</si>
  <si>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</si>
  <si>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</si>
  <si>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</si>
  <si>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</si>
  <si>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</si>
  <si>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</si>
  <si>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</si>
  <si>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</si>
  <si>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</si>
  <si>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</si>
  <si>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</si>
  <si>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</si>
  <si>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</si>
  <si>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</si>
  <si>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</si>
  <si>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</si>
  <si>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</si>
  <si>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</si>
  <si>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</si>
  <si>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</si>
  <si>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</si>
  <si>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</si>
  <si>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</si>
  <si>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</si>
  <si>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</si>
  <si>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</si>
  <si>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</si>
  <si>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</si>
  <si>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</si>
  <si>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</si>
  <si>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</si>
  <si>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</si>
  <si>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</si>
  <si>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</si>
  <si>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</si>
  <si>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</si>
  <si>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</si>
  <si>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</si>
  <si>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</si>
  <si>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</si>
  <si>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</si>
  <si>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</si>
  <si>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</si>
  <si>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</si>
  <si>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</si>
  <si>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</si>
  <si>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</si>
  <si>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</si>
  <si>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</si>
  <si>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</si>
  <si>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</si>
  <si>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</si>
  <si>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</si>
  <si>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</si>
  <si>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</si>
  <si>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</si>
  <si>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</si>
  <si>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</si>
  <si>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</si>
  <si>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</si>
  <si>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</si>
  <si>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</si>
  <si>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</si>
  <si>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</si>
  <si>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</si>
  <si>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</si>
  <si>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</si>
  <si>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</si>
  <si>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</si>
  <si>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</si>
  <si>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</si>
  <si>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</si>
  <si>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</si>
  <si>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</si>
  <si>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</si>
  <si>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</si>
  <si>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</si>
  <si>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</si>
  <si>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</si>
  <si>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</si>
  <si>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</si>
  <si>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</si>
  <si>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</si>
  <si>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</si>
  <si>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</si>
  <si>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</si>
  <si>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</si>
  <si>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</si>
  <si>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</si>
  <si>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</si>
  <si>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</si>
  <si>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</si>
  <si>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</si>
  <si>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</si>
  <si>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</si>
  <si>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</si>
  <si>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</si>
  <si>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</si>
  <si>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</si>
  <si>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</si>
  <si>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</si>
  <si>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</si>
  <si>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</si>
  <si>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</si>
  <si>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</si>
  <si>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</si>
  <si>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</si>
  <si>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</si>
  <si>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</si>
  <si>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</si>
  <si>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</si>
  <si>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</si>
  <si>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</si>
  <si>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</si>
  <si>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</si>
  <si>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</si>
  <si>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</si>
  <si>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</si>
  <si>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</si>
  <si>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</si>
  <si>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</si>
  <si>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</si>
  <si>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</si>
  <si>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</si>
  <si>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</si>
  <si>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</si>
  <si>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</si>
  <si>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</si>
  <si>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</si>
  <si>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</si>
  <si>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</si>
  <si>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</si>
  <si>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</si>
  <si>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</si>
  <si>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</si>
  <si>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</si>
  <si>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</si>
  <si>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</si>
  <si>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</si>
  <si>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</si>
  <si>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</si>
  <si>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</si>
  <si>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</si>
  <si>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</si>
  <si>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</si>
  <si>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</si>
  <si>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</si>
  <si>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</si>
  <si>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</si>
  <si>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</si>
  <si>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</si>
  <si>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</si>
  <si>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</si>
  <si>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</si>
  <si>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</si>
  <si>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</si>
  <si>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</si>
  <si>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</si>
  <si>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</si>
  <si>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</si>
  <si>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</si>
  <si>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</si>
  <si>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</si>
  <si>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</si>
  <si>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</si>
  <si>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</si>
  <si>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</si>
  <si>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</si>
  <si>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</si>
  <si>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</si>
  <si>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</si>
  <si>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</si>
  <si>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</si>
  <si>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</si>
  <si>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</si>
  <si>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</si>
  <si>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</si>
  <si>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</si>
  <si>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</si>
  <si>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</si>
  <si>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</si>
  <si>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</si>
  <si>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</si>
  <si>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</si>
  <si>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</si>
  <si>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</si>
  <si>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</si>
  <si>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</si>
  <si>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</si>
  <si>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</si>
  <si>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</si>
  <si>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</si>
  <si>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</si>
  <si>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</si>
  <si>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</si>
  <si>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</si>
  <si>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</si>
  <si>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</si>
  <si>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</si>
  <si>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</si>
  <si>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</si>
  <si>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</si>
  <si>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</si>
  <si>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</si>
  <si>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</si>
  <si>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</si>
  <si>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</si>
  <si>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</si>
  <si>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</si>
  <si>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</si>
  <si>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</si>
  <si>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</si>
  <si>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</si>
  <si>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</si>
  <si>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</si>
  <si>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</si>
  <si>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</si>
  <si>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</si>
  <si>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</si>
  <si>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</si>
  <si>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</si>
  <si>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</si>
  <si>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</si>
  <si>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</si>
  <si>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</si>
  <si>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</si>
  <si>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</si>
  <si>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</si>
  <si>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</si>
  <si>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</si>
  <si>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</si>
  <si>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</si>
  <si>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</si>
  <si>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</si>
  <si>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</si>
  <si>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</si>
  <si>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</si>
  <si>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</si>
  <si>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</si>
  <si>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</si>
  <si>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</si>
  <si>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</si>
  <si>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</si>
  <si>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</si>
  <si>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</si>
  <si>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</si>
  <si>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</si>
  <si>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</si>
  <si>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</si>
  <si>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</si>
  <si>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</si>
  <si>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</si>
  <si>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</si>
  <si>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</si>
  <si>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</si>
  <si>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</si>
  <si>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</si>
  <si>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</si>
  <si>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</si>
  <si>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</si>
  <si>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</si>
  <si>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</si>
  <si>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</si>
  <si>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</si>
  <si>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</si>
  <si>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</si>
  <si>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</si>
  <si>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</si>
  <si>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</si>
  <si>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</si>
  <si>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</si>
  <si>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</si>
  <si>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</si>
  <si>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</si>
  <si>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</si>
  <si>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</si>
  <si>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</si>
  <si>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</si>
  <si>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</si>
  <si>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</si>
  <si>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</si>
  <si>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</si>
  <si>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</si>
  <si>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</si>
  <si>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</si>
  <si>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</si>
  <si>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</si>
  <si>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</si>
  <si>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</si>
  <si>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</si>
  <si>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</si>
  <si>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</si>
  <si>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</si>
  <si>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</si>
  <si>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</si>
  <si>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</si>
  <si>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</si>
  <si>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</si>
  <si>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</si>
  <si>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</si>
  <si>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</si>
  <si>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</si>
  <si>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</si>
  <si>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</si>
  <si>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</si>
  <si>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</si>
  <si>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</si>
  <si>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</si>
  <si>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</si>
  <si>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</si>
  <si>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</si>
  <si>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</si>
  <si>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</si>
  <si>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</si>
  <si>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</si>
  <si>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</si>
  <si>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</si>
  <si>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</si>
  <si>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</si>
  <si>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</si>
  <si>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</si>
  <si>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</si>
  <si>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</si>
  <si>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</si>
  <si>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</si>
  <si>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</si>
  <si>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</si>
  <si>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</si>
  <si>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</si>
  <si>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</si>
  <si>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</si>
  <si>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</si>
  <si>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</si>
  <si>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</si>
  <si>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</si>
  <si>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</si>
  <si>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</si>
  <si>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</si>
  <si>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</si>
  <si>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</si>
  <si>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</si>
  <si>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</si>
  <si>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</si>
  <si>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</si>
  <si>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</si>
  <si>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</si>
  <si>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</si>
  <si>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</si>
  <si>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</si>
  <si>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</si>
  <si>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</si>
  <si>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</si>
  <si>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</si>
  <si>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</si>
  <si>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</si>
  <si>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</si>
  <si>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</si>
  <si>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</si>
  <si>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</si>
  <si>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</si>
  <si>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</si>
  <si>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</si>
  <si>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</si>
  <si>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</si>
  <si>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</si>
  <si>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</si>
  <si>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</si>
  <si>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</si>
  <si>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</si>
  <si>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</si>
  <si>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</si>
  <si>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</si>
  <si>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</si>
  <si>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</si>
  <si>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</si>
  <si>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</si>
  <si>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</si>
  <si>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</si>
  <si>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</si>
  <si>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</si>
  <si>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</si>
  <si>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</si>
  <si>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</si>
  <si>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</si>
  <si>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</si>
  <si>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</si>
  <si>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</si>
  <si>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</si>
  <si>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</si>
  <si>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</si>
  <si>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</si>
  <si>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</si>
  <si>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</si>
  <si>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</si>
  <si>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</si>
  <si>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</si>
  <si>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</si>
  <si>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</si>
  <si>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</si>
  <si>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</si>
  <si>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</si>
  <si>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</si>
  <si>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</si>
  <si>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</si>
  <si>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</si>
  <si>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</si>
  <si>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</si>
  <si>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</si>
  <si>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</si>
  <si>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</si>
  <si>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</si>
  <si>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</si>
  <si>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</si>
  <si>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</si>
  <si>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</si>
  <si>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</si>
  <si>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</si>
  <si>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</si>
  <si>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</si>
  <si>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</si>
  <si>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</si>
  <si>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</si>
  <si>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</si>
  <si>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</si>
  <si>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</si>
  <si>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</si>
  <si>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</si>
  <si>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</si>
  <si>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</si>
  <si>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</si>
  <si>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</si>
  <si>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</si>
  <si>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</si>
  <si>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</si>
  <si>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</si>
  <si>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</si>
  <si>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</si>
  <si>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</si>
  <si>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</si>
  <si>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</si>
  <si>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</si>
  <si>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</si>
  <si>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</si>
  <si>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</si>
  <si>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</si>
  <si>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</si>
  <si>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</si>
  <si>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</si>
  <si>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</si>
  <si>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</si>
  <si>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</si>
  <si>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</si>
  <si>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</si>
  <si>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</si>
  <si>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</si>
  <si>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</si>
  <si>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</si>
  <si>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</si>
  <si>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</si>
  <si>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</si>
  <si>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</si>
  <si>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</si>
  <si>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</si>
  <si>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</si>
  <si>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</si>
  <si>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</si>
  <si>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</si>
  <si>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</si>
  <si>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</si>
  <si>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</si>
  <si>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</si>
  <si>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</si>
  <si>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</si>
  <si>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</si>
  <si>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</si>
  <si>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</si>
  <si>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</si>
  <si>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</si>
  <si>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</si>
  <si>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</si>
  <si>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</si>
  <si>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</si>
  <si>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</si>
  <si>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</si>
  <si>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</si>
  <si>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</si>
  <si>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</si>
  <si>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</si>
  <si>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</si>
  <si>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</si>
  <si>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</si>
  <si>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</si>
  <si>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</si>
  <si>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</si>
  <si>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</si>
  <si>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</si>
  <si>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</si>
  <si>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</si>
  <si>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</si>
  <si>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</si>
  <si>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</si>
  <si>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</si>
  <si>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</si>
  <si>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</si>
  <si>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</si>
  <si>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</si>
  <si>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</si>
  <si>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</si>
  <si>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</si>
  <si>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</si>
  <si>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</si>
  <si>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</si>
  <si>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</si>
  <si>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</si>
  <si>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</si>
  <si>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</si>
  <si>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</si>
  <si>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</si>
  <si>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</si>
  <si>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</si>
  <si>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</si>
  <si>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</si>
  <si>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</si>
  <si>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</si>
  <si>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</si>
  <si>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</si>
  <si>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</si>
  <si>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</si>
  <si>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</si>
  <si>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</si>
  <si>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</si>
  <si>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</si>
  <si>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</si>
  <si>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</si>
  <si>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</si>
  <si>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</si>
  <si>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</si>
  <si>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</si>
  <si>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</si>
  <si>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</si>
  <si>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</si>
  <si>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</si>
  <si>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</si>
  <si>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</si>
  <si>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</si>
  <si>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</si>
  <si>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</si>
  <si>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</si>
  <si>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</si>
  <si>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</si>
  <si>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</si>
  <si>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</si>
  <si>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</si>
  <si>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</si>
  <si>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</si>
  <si>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</si>
  <si>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</si>
  <si>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</si>
  <si>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</si>
  <si>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</si>
  <si>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</si>
  <si>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</si>
  <si>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</si>
  <si>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</si>
  <si>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</si>
  <si>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</si>
  <si>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</si>
  <si>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</si>
  <si>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</si>
  <si>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</si>
  <si>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</si>
  <si>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</si>
  <si>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</si>
  <si>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</si>
  <si>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</si>
  <si>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</si>
  <si>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</si>
  <si>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</si>
  <si>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</si>
  <si>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</si>
  <si>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</si>
  <si>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</si>
  <si>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</si>
  <si>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</si>
  <si>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</si>
  <si>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</si>
  <si>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</si>
  <si>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</si>
  <si>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</si>
  <si>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</si>
  <si>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</si>
  <si>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</si>
  <si>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</si>
  <si>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</si>
  <si>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</si>
  <si>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</si>
  <si>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</si>
  <si>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</si>
  <si>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</si>
  <si>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</si>
  <si>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</si>
  <si>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</si>
  <si>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</si>
  <si>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</si>
  <si>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</si>
  <si>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</si>
  <si>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</si>
  <si>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</si>
  <si>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</si>
  <si>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</si>
  <si>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</si>
  <si>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</si>
  <si>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</si>
  <si>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</si>
  <si>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</si>
  <si>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</si>
  <si>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</si>
  <si>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</si>
  <si>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</si>
  <si>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</si>
  <si>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</si>
  <si>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</si>
  <si>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</si>
  <si>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</si>
  <si>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</si>
  <si>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</si>
  <si>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</si>
  <si>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</si>
  <si>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</si>
  <si>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</si>
  <si>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</si>
  <si>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</si>
  <si>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</si>
  <si>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</si>
  <si>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</si>
  <si>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</si>
  <si>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</si>
  <si>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</si>
  <si>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</si>
  <si>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</si>
  <si>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</si>
  <si>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</si>
  <si>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</si>
  <si>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</si>
  <si>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</si>
  <si>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</si>
  <si>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</si>
  <si>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</si>
  <si>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</si>
  <si>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</si>
  <si>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</si>
  <si>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</si>
  <si>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</si>
  <si>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</si>
  <si>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</si>
  <si>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</si>
  <si>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</si>
  <si>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</si>
  <si>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</si>
  <si>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</si>
  <si>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</si>
  <si>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</si>
  <si>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</si>
  <si>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</si>
  <si>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</si>
  <si>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</si>
  <si>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</si>
  <si>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</si>
  <si>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</si>
  <si>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</si>
  <si>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</si>
  <si>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</si>
  <si>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</si>
  <si>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</si>
  <si>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</si>
  <si>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</si>
  <si>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</si>
  <si>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</si>
  <si>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</si>
  <si>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</si>
  <si>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</si>
  <si>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</si>
  <si>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</si>
  <si>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</si>
  <si>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</si>
  <si>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</si>
  <si>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</si>
  <si>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</si>
  <si>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</si>
  <si>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</si>
  <si>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</si>
  <si>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</si>
  <si>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</si>
  <si>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</si>
  <si>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</si>
  <si>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</si>
  <si>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</si>
  <si>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</si>
  <si>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</si>
  <si>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</si>
  <si>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</si>
  <si>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</si>
  <si>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</si>
  <si>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</si>
  <si>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</si>
  <si>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</si>
  <si>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</si>
  <si>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</si>
  <si>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</si>
  <si>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</si>
  <si>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</si>
  <si>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</si>
  <si>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</si>
  <si>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</si>
  <si>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</si>
  <si>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</si>
  <si>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</si>
  <si>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</si>
  <si>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</si>
  <si>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</si>
  <si>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</si>
  <si>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</si>
  <si>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</si>
  <si>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</si>
  <si>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</si>
  <si>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</si>
  <si>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</si>
  <si>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</si>
  <si>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</si>
  <si>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</si>
  <si>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</si>
  <si>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</si>
  <si>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</si>
  <si>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</si>
  <si>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</si>
  <si>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</si>
  <si>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</si>
  <si>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</si>
  <si>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</si>
  <si>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</si>
  <si>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</si>
  <si>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</si>
  <si>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</si>
  <si>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</si>
  <si>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</si>
  <si>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</si>
  <si>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</si>
  <si>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</si>
  <si>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</si>
  <si>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</si>
  <si>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</si>
  <si>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</si>
  <si>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</si>
  <si>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</si>
  <si>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</si>
  <si>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</si>
  <si>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</si>
  <si>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</si>
  <si>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</si>
  <si>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</si>
  <si>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</si>
  <si>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</si>
  <si>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</si>
  <si>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</si>
  <si>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</si>
  <si>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</si>
  <si>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</si>
  <si>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</si>
  <si>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</si>
  <si>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</si>
  <si>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</si>
  <si>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</si>
  <si>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</si>
  <si>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</si>
  <si>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</si>
  <si>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</si>
  <si>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</si>
  <si>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</si>
  <si>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</si>
  <si>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</si>
  <si>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</si>
  <si>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</si>
  <si>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</si>
  <si>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</si>
  <si>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</si>
  <si>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</si>
  <si>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</si>
  <si>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</si>
  <si>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</si>
  <si>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</si>
  <si>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</si>
  <si>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</si>
  <si>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</si>
  <si>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</si>
  <si>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</si>
  <si>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</si>
  <si>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</si>
  <si>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</si>
  <si>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</si>
  <si>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</si>
  <si>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</si>
  <si>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</si>
  <si>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</si>
  <si>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</si>
  <si>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</si>
  <si>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</si>
  <si>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</si>
  <si>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</si>
  <si>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</si>
  <si>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</si>
  <si>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</si>
  <si>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</si>
  <si>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</si>
  <si>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</si>
  <si>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</si>
  <si>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</si>
  <si>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</si>
  <si>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</si>
  <si>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</si>
  <si>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</si>
  <si>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</si>
  <si>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</si>
  <si>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</si>
  <si>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</si>
  <si>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</si>
  <si>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</si>
  <si>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</si>
  <si>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</si>
  <si>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</si>
  <si>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</si>
  <si>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</si>
  <si>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</si>
  <si>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</si>
  <si>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</si>
  <si>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</si>
  <si>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</si>
  <si>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</si>
  <si>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</si>
  <si>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</si>
  <si>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</si>
  <si>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</si>
  <si>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</si>
  <si>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</si>
  <si>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</si>
  <si>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</si>
  <si>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</si>
  <si>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</si>
  <si>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</si>
  <si>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</si>
  <si>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</si>
  <si>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</si>
  <si>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</si>
  <si>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</si>
  <si>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</si>
  <si>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</si>
  <si>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</si>
  <si>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</si>
  <si>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</si>
  <si>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</si>
  <si>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</si>
  <si>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</si>
  <si>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</si>
  <si>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</si>
  <si>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</si>
  <si>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</si>
  <si>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</si>
  <si>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</si>
  <si>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</si>
  <si>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</si>
  <si>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</si>
  <si>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</si>
  <si>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</si>
  <si>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</si>
  <si>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</si>
  <si>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</si>
  <si>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</si>
  <si>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</si>
  <si>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</si>
  <si>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</si>
  <si>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</si>
  <si>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</si>
  <si>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</si>
  <si>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</si>
  <si>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</si>
  <si>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</si>
  <si>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</si>
  <si>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</si>
  <si>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</si>
  <si>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</si>
  <si>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</si>
  <si>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</si>
  <si>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</si>
  <si>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</si>
  <si>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</si>
  <si>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</si>
  <si>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</si>
  <si>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</si>
  <si>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</si>
  <si>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</si>
  <si>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</si>
  <si>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</si>
  <si>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</si>
  <si>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</si>
  <si>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</si>
  <si>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</si>
  <si>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</si>
  <si>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</si>
  <si>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</si>
  <si>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</si>
  <si>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</si>
  <si>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</si>
  <si>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</si>
  <si>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</si>
  <si>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</si>
  <si>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</si>
  <si>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</si>
  <si>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</si>
  <si>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</si>
  <si>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</si>
  <si>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</si>
  <si>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</si>
  <si>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</si>
  <si>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</si>
  <si>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</si>
  <si>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</si>
  <si>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</si>
  <si>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</si>
  <si>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</si>
  <si>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</si>
  <si>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</si>
  <si>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</si>
  <si>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</si>
  <si>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</si>
  <si>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</si>
  <si>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</si>
  <si>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</si>
  <si>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</si>
  <si>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</si>
  <si>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</si>
  <si>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</si>
  <si>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</si>
  <si>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</si>
  <si>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</si>
  <si>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</si>
  <si>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</si>
  <si>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</si>
  <si>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</si>
  <si>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</si>
  <si>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</si>
  <si>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</si>
  <si>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</si>
  <si>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</si>
  <si>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</si>
  <si>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</si>
  <si>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</si>
  <si>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</si>
  <si>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</si>
  <si>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</si>
  <si>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</si>
  <si>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</si>
  <si>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</si>
  <si>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</si>
  <si>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</si>
  <si>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</si>
  <si>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</si>
  <si>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</si>
  <si>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</si>
  <si>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</si>
  <si>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</si>
  <si>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</si>
  <si>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</si>
  <si>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</si>
  <si>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</si>
  <si>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</si>
  <si>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</si>
  <si>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</si>
  <si>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</si>
  <si>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</si>
  <si>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</si>
  <si>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</si>
  <si>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</si>
  <si>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</si>
  <si>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</si>
  <si>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</si>
  <si>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</si>
  <si>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</si>
  <si>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</si>
  <si>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</si>
  <si>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</si>
  <si>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</si>
  <si>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</si>
  <si>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</si>
  <si>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</si>
  <si>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</si>
  <si>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</si>
  <si>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</si>
  <si>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</si>
  <si>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</si>
  <si>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</si>
  <si>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</si>
  <si>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</si>
  <si>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</si>
  <si>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</si>
  <si>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</si>
  <si>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</si>
  <si>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</si>
  <si>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</si>
  <si>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</si>
  <si>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</si>
  <si>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</si>
  <si>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</si>
  <si>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</si>
  <si>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</si>
  <si>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</si>
  <si>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</si>
  <si>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</si>
  <si>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</si>
  <si>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</si>
  <si>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</si>
  <si>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</si>
  <si>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</si>
  <si>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</si>
  <si>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</si>
  <si>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</si>
  <si>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</si>
  <si>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</si>
  <si>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</si>
  <si>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</si>
  <si>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</si>
  <si>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</si>
  <si>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</si>
  <si>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</si>
  <si>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</si>
  <si>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</si>
  <si>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</si>
  <si>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</si>
  <si>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</si>
  <si>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</si>
  <si>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</si>
  <si>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</si>
  <si>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</si>
  <si>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</si>
  <si>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</si>
  <si>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</si>
  <si>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</si>
  <si>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</si>
  <si>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</si>
  <si>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</si>
  <si>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</si>
  <si>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</si>
  <si>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</si>
  <si>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</si>
  <si>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</si>
  <si>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</si>
  <si>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</si>
  <si>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</si>
  <si>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</si>
  <si>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</si>
  <si>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</si>
  <si>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</si>
  <si>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</si>
  <si>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</si>
  <si>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</si>
  <si>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</si>
  <si>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</si>
  <si>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</si>
  <si>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</si>
  <si>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</si>
  <si>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</si>
  <si>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</si>
  <si>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</si>
  <si>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</si>
  <si>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</si>
  <si>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</si>
  <si>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</si>
  <si>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</si>
  <si>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</si>
  <si>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</si>
  <si>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</si>
  <si>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</si>
  <si>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</si>
  <si>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</si>
  <si>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</si>
  <si>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</si>
  <si>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</si>
  <si>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</si>
  <si>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</si>
  <si>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</si>
  <si>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</si>
  <si>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</si>
  <si>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</si>
  <si>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</si>
  <si>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</si>
  <si>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</si>
  <si>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</si>
  <si>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</si>
  <si>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</si>
  <si>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</si>
  <si>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</si>
  <si>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</si>
  <si>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</si>
  <si>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</si>
  <si>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</si>
  <si>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</si>
  <si>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</si>
  <si>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</si>
  <si>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</si>
  <si>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</si>
  <si>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</si>
  <si>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</si>
  <si>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</si>
  <si>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</si>
  <si>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</si>
  <si>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</si>
  <si>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</si>
  <si>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</si>
  <si>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</si>
  <si>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</si>
  <si>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</si>
  <si>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</si>
  <si>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</si>
  <si>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</si>
  <si>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</si>
  <si>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</si>
  <si>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</si>
  <si>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</si>
  <si>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</si>
  <si>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</si>
  <si>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</si>
  <si>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</si>
  <si>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</si>
  <si>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</si>
  <si>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</si>
  <si>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</si>
  <si>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</si>
  <si>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</si>
  <si>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</si>
  <si>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</si>
  <si>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</si>
  <si>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</si>
  <si>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</si>
  <si>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</si>
  <si>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</si>
  <si>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</si>
  <si>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</si>
  <si>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</si>
  <si>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</si>
  <si>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</si>
  <si>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</si>
  <si>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</si>
  <si>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</si>
  <si>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</si>
  <si>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</si>
  <si>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</si>
  <si>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</si>
  <si>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</si>
  <si>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</si>
  <si>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</si>
  <si>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</si>
  <si>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</si>
  <si>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</si>
  <si>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</si>
  <si>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</si>
  <si>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</si>
  <si>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</si>
  <si>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</si>
  <si>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</si>
  <si>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</si>
  <si>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</si>
  <si>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</si>
  <si>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</si>
  <si>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</si>
  <si>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</si>
  <si>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</si>
  <si>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</si>
  <si>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</si>
  <si>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</si>
  <si>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</si>
  <si>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</si>
  <si>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</si>
  <si>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</si>
  <si>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</si>
  <si>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</si>
  <si>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</si>
  <si>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</si>
  <si>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</si>
  <si>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</si>
  <si>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</si>
  <si>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</si>
  <si>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</si>
  <si>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</si>
  <si>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</si>
  <si>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</si>
  <si>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</si>
  <si>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</si>
  <si>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</si>
  <si>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</si>
  <si>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</si>
  <si>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</si>
  <si>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</si>
  <si>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</si>
  <si>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</si>
  <si>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</si>
  <si>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</si>
  <si>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</si>
  <si>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</si>
  <si>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</si>
  <si>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</si>
  <si>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</si>
  <si>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</si>
  <si>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</si>
  <si>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</si>
  <si>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</si>
  <si>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</si>
  <si>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</si>
  <si>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</si>
  <si>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</si>
  <si>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</si>
  <si>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</si>
  <si>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</si>
  <si>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</si>
  <si>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</si>
  <si>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</si>
  <si>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</si>
  <si>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</si>
  <si>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</si>
  <si>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</si>
  <si>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</si>
  <si>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</si>
  <si>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</si>
  <si>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</si>
  <si>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</si>
  <si>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</si>
  <si>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</si>
  <si>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</si>
  <si>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</si>
  <si>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</si>
  <si>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</si>
  <si>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</si>
  <si>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</si>
  <si>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</si>
  <si>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</si>
  <si>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</si>
  <si>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</si>
  <si>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</si>
  <si>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</si>
  <si>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</si>
  <si>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</si>
  <si>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</si>
  <si>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</si>
  <si>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</si>
  <si>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</si>
  <si>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</si>
  <si>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</si>
  <si>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</si>
  <si>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</si>
  <si>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</si>
  <si>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</si>
  <si>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</si>
  <si>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</si>
  <si>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</si>
  <si>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</si>
  <si>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</si>
  <si>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</si>
  <si>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</si>
  <si>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</si>
  <si>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</si>
  <si>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</si>
  <si>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</si>
  <si>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</si>
  <si>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</si>
  <si>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</si>
  <si>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</si>
  <si>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</si>
  <si>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</si>
  <si>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</si>
  <si>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</si>
  <si>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</si>
  <si>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</si>
  <si>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</si>
  <si>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</si>
  <si>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</si>
  <si>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</si>
  <si>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</si>
  <si>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</si>
  <si>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</si>
  <si>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</si>
  <si>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</si>
  <si>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</si>
  <si>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</si>
  <si>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</si>
  <si>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</si>
  <si>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</si>
  <si>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</si>
  <si>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</si>
  <si>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</si>
  <si>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</si>
  <si>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</si>
  <si>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</si>
  <si>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</si>
  <si>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</si>
  <si>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</si>
  <si>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</si>
  <si>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</si>
  <si>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</si>
  <si>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</si>
  <si>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</si>
  <si>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</si>
  <si>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</si>
  <si>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</si>
  <si>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</si>
  <si>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</si>
  <si>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</si>
  <si>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</si>
  <si>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</si>
  <si>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</si>
  <si>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</si>
  <si>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</si>
  <si>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</si>
  <si>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</si>
  <si>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</si>
  <si>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</si>
  <si>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</si>
  <si>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</si>
  <si>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</si>
  <si>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</si>
  <si>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</si>
  <si>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</si>
  <si>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</si>
  <si>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</si>
  <si>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</si>
  <si>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</si>
  <si>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</si>
  <si>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</si>
  <si>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</si>
  <si>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</si>
  <si>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</si>
  <si>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</si>
  <si>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</si>
  <si>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</si>
  <si>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</si>
  <si>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</si>
  <si>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</si>
  <si>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</si>
  <si>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</si>
  <si>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</si>
  <si>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</si>
  <si>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</si>
  <si>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</si>
  <si>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</si>
  <si>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</si>
  <si>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</si>
  <si>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</si>
  <si>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</si>
  <si>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</si>
  <si>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</si>
  <si>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</si>
  <si>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</si>
  <si>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</si>
  <si>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</si>
  <si>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</si>
  <si>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</si>
  <si>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</si>
  <si>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</si>
  <si>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</si>
  <si>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</si>
  <si>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</si>
  <si>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</si>
  <si>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</si>
  <si>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</si>
  <si>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</si>
  <si>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</si>
  <si>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</si>
  <si>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</si>
  <si>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</si>
  <si>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</si>
  <si>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</si>
  <si>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</si>
  <si>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</si>
  <si>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</si>
  <si>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</si>
  <si>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</si>
  <si>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</si>
  <si>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</si>
  <si>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</si>
  <si>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</si>
  <si>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</si>
  <si>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</si>
  <si>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</si>
  <si>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</si>
  <si>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</si>
  <si>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</si>
  <si>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</si>
  <si>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</si>
  <si>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</si>
  <si>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</si>
  <si>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</si>
  <si>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</si>
  <si>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</si>
  <si>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</si>
  <si>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</si>
  <si>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</si>
  <si>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</si>
  <si>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</si>
  <si>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</si>
  <si>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</si>
  <si>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</si>
  <si>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</si>
  <si>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</si>
  <si>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</si>
  <si>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</si>
  <si>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</si>
  <si>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</si>
  <si>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</si>
  <si>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</si>
  <si>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</si>
  <si>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</si>
  <si>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</si>
  <si>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</si>
  <si>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</si>
  <si>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</si>
  <si>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</si>
  <si>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</si>
  <si>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</si>
  <si>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</si>
  <si>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</si>
  <si>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</si>
  <si>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</si>
  <si>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</si>
  <si>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</si>
  <si>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</si>
  <si>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</si>
  <si>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</si>
  <si>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</si>
  <si>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</si>
  <si>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</si>
  <si>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</si>
  <si>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</si>
  <si>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</si>
  <si>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</si>
  <si>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</si>
  <si>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</si>
  <si>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</si>
  <si>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</si>
  <si>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</si>
  <si>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</si>
  <si>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</si>
  <si>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</si>
  <si>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</si>
  <si>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</si>
  <si>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</si>
  <si>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</si>
  <si>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</si>
  <si>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</si>
  <si>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</si>
  <si>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</si>
  <si>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</si>
  <si>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</si>
  <si>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</si>
  <si>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</si>
  <si>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</si>
  <si>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</si>
  <si>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</si>
  <si>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</si>
  <si>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</si>
  <si>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</si>
  <si>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</si>
  <si>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</si>
  <si>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</si>
  <si>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</si>
  <si>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</si>
  <si>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</si>
  <si>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</si>
  <si>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</si>
  <si>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</si>
  <si>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</si>
  <si>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</si>
  <si>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</si>
  <si>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</si>
  <si>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</si>
  <si>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</si>
  <si>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</si>
  <si>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</si>
  <si>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</si>
  <si>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</si>
  <si>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</si>
  <si>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</si>
  <si>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</si>
  <si>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</si>
  <si>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</si>
  <si>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</si>
  <si>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</si>
  <si>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</si>
  <si>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</si>
  <si>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</si>
  <si>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</si>
  <si>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</si>
  <si>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</si>
  <si>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</si>
  <si>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</si>
  <si>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</si>
  <si>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</si>
  <si>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</si>
  <si>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</si>
  <si>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</si>
  <si>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</si>
  <si>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</si>
  <si>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</si>
  <si>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</si>
  <si>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</si>
  <si>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</si>
  <si>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</si>
  <si>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</si>
  <si>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</si>
  <si>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</si>
  <si>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</si>
  <si>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</si>
  <si>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</si>
  <si>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</si>
  <si>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</si>
  <si>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</si>
  <si>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</si>
  <si>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</si>
  <si>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</si>
  <si>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</si>
  <si>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</si>
  <si>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</si>
  <si>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</si>
  <si>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</si>
  <si>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</si>
  <si>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</si>
  <si>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</si>
  <si>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</si>
  <si>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</si>
  <si>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</si>
  <si>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</si>
  <si>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</si>
  <si>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</si>
  <si>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</si>
  <si>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</si>
  <si>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</si>
  <si>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</si>
  <si>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</si>
  <si>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</si>
  <si>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</si>
  <si>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</si>
  <si>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</si>
  <si>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</si>
  <si>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</si>
  <si>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</si>
  <si>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</si>
  <si>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</si>
  <si>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</si>
  <si>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</si>
  <si>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</si>
  <si>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</si>
  <si>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</si>
  <si>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</si>
  <si>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</si>
  <si>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</si>
  <si>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</si>
  <si>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</si>
  <si>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</si>
  <si>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</si>
  <si>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</si>
  <si>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</si>
  <si>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</si>
  <si>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</si>
  <si>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</si>
  <si>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</si>
  <si>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</si>
  <si>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</si>
  <si>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</si>
  <si>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</si>
  <si>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</si>
  <si>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</si>
  <si>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</si>
  <si>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</si>
  <si>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</si>
  <si>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</si>
  <si>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</si>
  <si>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</si>
  <si>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</si>
  <si>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</si>
  <si>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</si>
  <si>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</si>
  <si>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</si>
  <si>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</si>
  <si>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</si>
  <si>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</si>
  <si>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</si>
  <si>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</si>
  <si>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</si>
  <si>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</si>
  <si>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</si>
  <si>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</si>
  <si>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</si>
  <si>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</si>
  <si>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</si>
  <si>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</si>
  <si>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</si>
  <si>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</si>
  <si>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</si>
  <si>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</si>
  <si>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</si>
  <si>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</si>
  <si>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</si>
  <si>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</si>
  <si>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</si>
  <si>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</si>
  <si>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</si>
  <si>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</si>
  <si>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</si>
  <si>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</si>
  <si>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</si>
  <si>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</si>
  <si>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</si>
  <si>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</si>
  <si>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</si>
  <si>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</si>
  <si>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</si>
  <si>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</si>
  <si>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</si>
  <si>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</si>
  <si>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</si>
  <si>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</si>
  <si>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</si>
  <si>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</si>
  <si>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</si>
  <si>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</si>
  <si>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</si>
  <si>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</si>
  <si>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</si>
  <si>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</si>
  <si>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</si>
  <si>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</si>
  <si>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</si>
  <si>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</si>
  <si>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</si>
  <si>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</si>
  <si>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</si>
  <si>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</si>
  <si>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</si>
  <si>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</si>
  <si>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</si>
  <si>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</si>
  <si>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</si>
  <si>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</si>
  <si>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</si>
  <si>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</si>
  <si>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</si>
  <si>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</si>
  <si>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</si>
  <si>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</si>
  <si>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</si>
  <si>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</si>
  <si>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</si>
  <si>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</si>
  <si>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</si>
  <si>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</si>
  <si>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</si>
  <si>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</si>
  <si>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</si>
  <si>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</si>
  <si>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</si>
  <si>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</si>
  <si>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</si>
  <si>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</si>
  <si>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</si>
  <si>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</si>
  <si>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</si>
  <si>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</si>
  <si>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</si>
  <si>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</si>
  <si>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</si>
  <si>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</si>
  <si>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</si>
  <si>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</si>
  <si>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</si>
  <si>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</si>
  <si>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</si>
  <si>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</si>
  <si>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</si>
  <si>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</si>
  <si>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</si>
  <si>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</si>
  <si>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</si>
  <si>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</si>
  <si>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</si>
  <si>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</si>
  <si>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</si>
  <si>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</si>
  <si>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</si>
  <si>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</si>
  <si>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</si>
  <si>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</si>
  <si>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</si>
  <si>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</si>
  <si>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</si>
  <si>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</si>
  <si>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</si>
  <si>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</si>
  <si>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</si>
  <si>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</si>
  <si>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</si>
  <si>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</si>
  <si>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</si>
  <si>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</si>
  <si>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</si>
  <si>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</si>
  <si>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</si>
  <si>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</si>
  <si>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</si>
  <si>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</si>
  <si>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</si>
  <si>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</si>
  <si>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</si>
  <si>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</si>
  <si>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</si>
  <si>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</si>
  <si>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</si>
  <si>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</si>
  <si>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</si>
  <si>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</si>
  <si>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</si>
  <si>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</si>
  <si>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</si>
  <si>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</si>
  <si>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</si>
  <si>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</si>
  <si>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</si>
  <si>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</si>
  <si>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</si>
  <si>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</si>
  <si>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</si>
  <si>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</si>
  <si>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</si>
  <si>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</si>
  <si>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</si>
  <si>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</si>
  <si>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</si>
  <si>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</si>
  <si>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</si>
  <si>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</si>
  <si>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</si>
  <si>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</si>
  <si>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</si>
  <si>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</si>
  <si>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</si>
  <si>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</si>
  <si>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</si>
  <si>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</si>
  <si>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</si>
  <si>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</si>
  <si>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</si>
  <si>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</si>
  <si>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</si>
  <si>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</si>
  <si>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</si>
  <si>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</si>
  <si>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</si>
  <si>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</si>
  <si>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</si>
  <si>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</si>
  <si>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</si>
  <si>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</si>
  <si>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</si>
  <si>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</si>
  <si>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</si>
  <si>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</si>
  <si>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</si>
  <si>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</si>
  <si>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</si>
  <si>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</si>
  <si>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</si>
  <si>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</si>
  <si>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</si>
  <si>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</si>
  <si>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</si>
  <si>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</si>
  <si>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</si>
  <si>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</si>
  <si>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</si>
  <si>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</si>
  <si>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</si>
  <si>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</si>
  <si>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</si>
  <si>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</si>
  <si>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</si>
  <si>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</si>
  <si>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</si>
  <si>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</si>
  <si>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</si>
  <si>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</si>
  <si>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</si>
  <si>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</si>
  <si>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</si>
  <si>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</si>
  <si>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</si>
  <si>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</si>
  <si>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</si>
  <si>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</si>
  <si>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</si>
  <si>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</si>
  <si>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</si>
  <si>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</si>
  <si>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</si>
  <si>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</si>
  <si>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</si>
  <si>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</si>
  <si>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</si>
  <si>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</si>
  <si>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</si>
  <si>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</si>
  <si>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</si>
  <si>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</si>
  <si>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</si>
  <si>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</si>
  <si>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</si>
  <si>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</si>
  <si>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</si>
  <si>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</si>
  <si>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</si>
  <si>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</si>
  <si>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</si>
  <si>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</si>
  <si>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</si>
  <si>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</si>
  <si>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</si>
  <si>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</si>
  <si>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</si>
  <si>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</si>
  <si>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</si>
  <si>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</si>
  <si>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</si>
  <si>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</si>
  <si>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</si>
  <si>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</si>
  <si>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</si>
  <si>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</si>
  <si>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</si>
  <si>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</si>
  <si>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</si>
  <si>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</si>
  <si>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</si>
  <si>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</si>
  <si>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</si>
  <si>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</si>
  <si>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</si>
  <si>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</si>
  <si>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</si>
  <si>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</si>
  <si>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</si>
  <si>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</si>
  <si>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</si>
  <si>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</si>
  <si>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</si>
  <si>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</si>
  <si>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</si>
  <si>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</si>
  <si>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</si>
  <si>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</si>
  <si>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</si>
  <si>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</si>
  <si>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</si>
  <si>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</si>
  <si>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</si>
  <si>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</si>
  <si>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</si>
  <si>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</si>
  <si>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</si>
  <si>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</si>
  <si>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</si>
  <si>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</si>
  <si>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</si>
  <si>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</si>
  <si>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</si>
  <si>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</si>
  <si>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</si>
  <si>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</si>
  <si>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</si>
  <si>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</si>
  <si>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</si>
  <si>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</si>
  <si>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</si>
  <si>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</si>
  <si>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</si>
  <si>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</si>
  <si>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</si>
  <si>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</si>
  <si>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</si>
  <si>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</si>
  <si>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</si>
  <si>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</si>
  <si>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</si>
  <si>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</si>
  <si>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</si>
  <si>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</si>
  <si>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</si>
  <si>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</si>
  <si>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</si>
  <si>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</si>
  <si>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</si>
  <si>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</si>
  <si>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</si>
  <si>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</si>
  <si>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</si>
  <si>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</si>
  <si>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</si>
  <si>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</si>
  <si>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</si>
  <si>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</si>
  <si>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</si>
  <si>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</si>
  <si>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</si>
  <si>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</si>
  <si>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</si>
  <si>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</si>
  <si>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</si>
  <si>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</si>
  <si>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</si>
  <si>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</si>
  <si>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</si>
  <si>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</si>
  <si>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</si>
  <si>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</si>
  <si>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</si>
  <si>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</si>
  <si>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</si>
  <si>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</si>
  <si>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</si>
  <si>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</si>
  <si>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</si>
  <si>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</si>
  <si>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</si>
  <si>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</si>
  <si>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</si>
  <si>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</si>
  <si>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</si>
  <si>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</si>
  <si>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</si>
  <si>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</si>
  <si>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</si>
  <si>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</si>
  <si>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</si>
  <si>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</si>
  <si>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</si>
  <si>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</si>
  <si>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</si>
  <si>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</si>
  <si>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</si>
  <si>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</si>
  <si>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</si>
  <si>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</si>
  <si>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</si>
  <si>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</si>
  <si>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</si>
  <si>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</si>
  <si>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</si>
  <si>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</si>
  <si>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</si>
  <si>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</si>
  <si>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</si>
  <si>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</si>
  <si>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</si>
  <si>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</si>
  <si>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</si>
  <si>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</si>
  <si>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</si>
  <si>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</si>
  <si>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</si>
  <si>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</si>
  <si>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</si>
  <si>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</si>
  <si>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</si>
  <si>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</si>
  <si>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</si>
  <si>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</si>
  <si>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</si>
  <si>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</si>
  <si>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</si>
  <si>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</si>
  <si>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</si>
  <si>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</si>
  <si>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</si>
  <si>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</si>
  <si>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</si>
  <si>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</si>
  <si>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</si>
  <si>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</si>
  <si>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</si>
  <si>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</si>
  <si>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</si>
  <si>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</si>
  <si>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</si>
  <si>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</si>
  <si>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</si>
  <si>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</si>
  <si>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</si>
  <si>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</si>
  <si>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</si>
  <si>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</si>
  <si>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</si>
  <si>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</si>
  <si>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</si>
  <si>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</si>
  <si>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</si>
  <si>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</si>
  <si>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</si>
  <si>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</si>
  <si>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</si>
  <si>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</si>
  <si>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</si>
  <si>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</si>
  <si>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</si>
  <si>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</si>
  <si>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</si>
  <si>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</si>
  <si>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</si>
  <si>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</si>
  <si>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</si>
  <si>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</si>
  <si>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</si>
  <si>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</si>
  <si>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</si>
  <si>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</si>
  <si>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</si>
  <si>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</si>
  <si>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</si>
  <si>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</si>
  <si>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</si>
  <si>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</si>
  <si>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</si>
  <si>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</si>
  <si>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</si>
  <si>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</si>
  <si>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</si>
  <si>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</si>
  <si>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</si>
  <si>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</si>
  <si>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</si>
  <si>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</si>
  <si>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</si>
  <si>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</si>
  <si>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</si>
  <si>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</si>
  <si>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</si>
  <si>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</si>
  <si>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</si>
  <si>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</si>
  <si>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</si>
  <si>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</si>
  <si>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</si>
  <si>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</si>
  <si>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</si>
  <si>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</si>
  <si>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</si>
  <si>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</si>
  <si>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</si>
  <si>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</si>
  <si>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</si>
  <si>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</si>
  <si>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</si>
  <si>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</si>
  <si>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</si>
  <si>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</si>
  <si>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</si>
  <si>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</si>
  <si>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</si>
  <si>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</si>
  <si>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</si>
  <si>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</si>
  <si>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</si>
  <si>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</si>
  <si>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</si>
  <si>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</si>
  <si>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</si>
  <si>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</si>
  <si>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</si>
  <si>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</si>
  <si>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</si>
  <si>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</si>
  <si>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</si>
  <si>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</si>
  <si>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</si>
  <si>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</si>
  <si>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</si>
  <si>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</si>
  <si>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</si>
  <si>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</si>
  <si>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</si>
  <si>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</si>
  <si>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</si>
  <si>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</si>
  <si>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</si>
  <si>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</si>
  <si>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</si>
  <si>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</si>
  <si>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</si>
  <si>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</si>
  <si>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</si>
  <si>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</si>
  <si>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</si>
  <si>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</si>
  <si>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</si>
  <si>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</si>
  <si>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</si>
  <si>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</si>
  <si>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</si>
  <si>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</si>
  <si>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</si>
  <si>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</si>
  <si>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</si>
  <si>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</si>
  <si>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</si>
  <si>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</si>
  <si>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</si>
  <si>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</si>
  <si>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</si>
  <si>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</si>
  <si>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</si>
  <si>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</si>
  <si>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</si>
  <si>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</si>
  <si>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</si>
  <si>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</si>
  <si>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</si>
  <si>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</si>
  <si>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</si>
  <si>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</si>
  <si>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</si>
  <si>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</si>
  <si>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</si>
  <si>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</si>
  <si>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</si>
  <si>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</si>
  <si>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</si>
  <si>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</si>
  <si>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</si>
  <si>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</si>
  <si>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</si>
  <si>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</si>
  <si>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</si>
  <si>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</si>
  <si>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</si>
  <si>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</si>
  <si>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</si>
  <si>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</si>
  <si>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</si>
  <si>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</si>
  <si>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</si>
  <si>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</si>
  <si>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</si>
  <si>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</si>
  <si>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</si>
  <si>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</si>
  <si>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</si>
  <si>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</si>
  <si>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</si>
  <si>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</si>
  <si>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</si>
  <si>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</si>
  <si>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</si>
  <si>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</si>
  <si>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</si>
  <si>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</si>
  <si>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</si>
  <si>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</si>
  <si>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</si>
  <si>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</si>
  <si>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</si>
  <si>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</si>
  <si>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</si>
  <si>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</si>
  <si>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</si>
  <si>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</si>
  <si>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</si>
  <si>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</si>
  <si>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</si>
  <si>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</si>
  <si>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</si>
  <si>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</si>
  <si>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</si>
  <si>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</si>
  <si>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</si>
  <si>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</si>
  <si>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</si>
  <si>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</si>
  <si>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</si>
  <si>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</si>
  <si>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</si>
  <si>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(All)</t>
  </si>
  <si>
    <t>Row Labels</t>
  </si>
  <si>
    <t>Grand Total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</si>
  <si>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</si>
  <si>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</si>
  <si>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</si>
  <si>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</si>
  <si>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</si>
  <si>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</si>
  <si>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</si>
  <si>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</si>
  <si>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</si>
  <si>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</si>
  <si>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</si>
  <si>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</si>
  <si>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</si>
  <si>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</si>
  <si>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</si>
  <si>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</si>
  <si>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</si>
  <si>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</si>
  <si>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</si>
  <si>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</si>
  <si>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</si>
  <si>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</si>
  <si>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</si>
  <si>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</si>
  <si>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</si>
  <si>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</si>
  <si>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</si>
  <si>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</si>
  <si>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</si>
  <si>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</si>
  <si>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Standard Deviation of Pledged</t>
  </si>
  <si>
    <t>Upper Quartile of Pledged</t>
  </si>
  <si>
    <t>IQR of Pledged</t>
  </si>
  <si>
    <t>Lower Quartile of Goal</t>
  </si>
  <si>
    <t>IQR</t>
  </si>
  <si>
    <t>Lower Quartile of Pledged</t>
  </si>
  <si>
    <t>Year Created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</si>
  <si>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</si>
  <si>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</si>
  <si>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</si>
  <si>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</si>
  <si>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</si>
  <si>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</si>
  <si>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</si>
  <si>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</si>
  <si>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</si>
  <si>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</si>
  <si>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</si>
  <si>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</si>
  <si>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</si>
  <si>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</si>
  <si>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35000 to 39999</t>
  </si>
  <si>
    <t>40000 to 44999</t>
  </si>
  <si>
    <t>45000 to 49999</t>
  </si>
  <si>
    <t>50000 or More</t>
  </si>
  <si>
    <t>25000 to 29999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</si>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</sst>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D-4014-AAF5-F93C548C67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D-4014-AAF5-F93C548C67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D-4014-AAF5-F93C548C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082880"/>
        <c:axId val="773082464"/>
      </c:lineChart>
      <c:catAx>
        <c:axId val="77308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82464"/>
        <c:crosses val="autoZero"/>
        <c:auto val="1"/>
        <c:lblAlgn val="ctr"/>
        <c:lblOffset val="100"/>
        <c:noMultiLvlLbl val="0"/>
      </c:catAx>
      <c:valAx>
        <c:axId val="77308246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8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</a:p>
        </c:rich>
      </c:tx>
      <c:layout>
        <c:manualLayout>
          <c:xMode val="edge"/>
          <c:yMode val="edge"/>
          <c:x val="0.2794626594866188"/>
          <c:y val="5.8143826981675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1596784776902886"/>
          <c:w val="0.68347419072615923"/>
          <c:h val="0.5850608778069407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5-4298-95CE-ADF48BF381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5-4298-95CE-ADF48BF381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5-4298-95CE-ADF48BF38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380927"/>
        <c:axId val="1547367615"/>
      </c:lineChart>
      <c:catAx>
        <c:axId val="154738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67615"/>
        <c:crosses val="autoZero"/>
        <c:auto val="1"/>
        <c:lblAlgn val="ctr"/>
        <c:lblOffset val="100"/>
        <c:noMultiLvlLbl val="0"/>
      </c:catAx>
      <c:valAx>
        <c:axId val="154736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8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'Subcategory Statistics'!$B$6:$B$39</c:f>
              <c:numCache>
                <c:formatCode>General</c:formatCode>
                <c:ptCount val="33"/>
                <c:pt idx="1">
                  <c:v>1</c:v>
                </c:pt>
                <c:pt idx="8">
                  <c:v>2</c:v>
                </c:pt>
                <c:pt idx="24">
                  <c:v>3</c:v>
                </c:pt>
                <c:pt idx="26">
                  <c:v>1</c:v>
                </c:pt>
                <c:pt idx="27">
                  <c:v>1</c:v>
                </c:pt>
                <c:pt idx="3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1-4034-BE1E-0ABAA794D1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'Subcategory Statistics'!$C$6:$C$39</c:f>
              <c:numCache>
                <c:formatCode>General</c:formatCode>
                <c:ptCount val="33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7">
                  <c:v>2</c:v>
                </c:pt>
                <c:pt idx="8">
                  <c:v>6</c:v>
                </c:pt>
                <c:pt idx="11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8</c:v>
                </c:pt>
                <c:pt idx="22">
                  <c:v>2</c:v>
                </c:pt>
                <c:pt idx="27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8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D1-4034-BE1E-0ABAA794D1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'Subcategory Statistics'!$D$6:$D$39</c:f>
              <c:numCache>
                <c:formatCode>General</c:formatCode>
                <c:ptCount val="33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D1-4034-BE1E-0ABAA794D1C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Statistics'!$A$6:$A$39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'Subcategory Statistics'!$E$6:$E$39</c:f>
              <c:numCache>
                <c:formatCode>General</c:formatCode>
                <c:ptCount val="33"/>
                <c:pt idx="3">
                  <c:v>4</c:v>
                </c:pt>
                <c:pt idx="5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4</c:v>
                </c:pt>
                <c:pt idx="17">
                  <c:v>3</c:v>
                </c:pt>
                <c:pt idx="19">
                  <c:v>6</c:v>
                </c:pt>
                <c:pt idx="21">
                  <c:v>22</c:v>
                </c:pt>
                <c:pt idx="23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D1-4034-BE1E-0ABAA794D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7822607"/>
        <c:axId val="997823023"/>
      </c:barChart>
      <c:catAx>
        <c:axId val="9978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823023"/>
        <c:crosses val="autoZero"/>
        <c:auto val="1"/>
        <c:lblAlgn val="ctr"/>
        <c:lblOffset val="100"/>
        <c:noMultiLvlLbl val="0"/>
      </c:catAx>
      <c:valAx>
        <c:axId val="99782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8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9560411198600178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E-4723-B6A3-A3FA3E6E793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BE-4723-B6A3-A3FA3E6E79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BE-4723-B6A3-A3FA3E6E79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BE-4723-B6A3-A3FA3E6E7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482927"/>
        <c:axId val="827467119"/>
      </c:lineChart>
      <c:catAx>
        <c:axId val="82748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467119"/>
        <c:crosses val="autoZero"/>
        <c:auto val="1"/>
        <c:lblAlgn val="ctr"/>
        <c:lblOffset val="100"/>
        <c:noMultiLvlLbl val="0"/>
      </c:catAx>
      <c:valAx>
        <c:axId val="82746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48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0-4238-9C56-C3810DF50D5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30-4238-9C56-C3810DF50D5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30-4238-9C56-C3810DF50D5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30-4238-9C56-C3810DF50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0336879"/>
        <c:axId val="820337711"/>
      </c:barChart>
      <c:catAx>
        <c:axId val="82033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37711"/>
        <c:crosses val="autoZero"/>
        <c:auto val="1"/>
        <c:lblAlgn val="ctr"/>
        <c:lblOffset val="100"/>
        <c:noMultiLvlLbl val="0"/>
      </c:catAx>
      <c:valAx>
        <c:axId val="82033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3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1043257</xdr:colOff>
      <xdr:row>15</xdr:row>
      <xdr:rowOff>79614</xdr:rowOff>
    </xdr:from>
    <xdr:to>
      <xdr:col>8</xdr:col>
      <xdr:colOff>152761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8DEE5-403B-8A2F-3372-5D203C1BA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438149</xdr:colOff>
      <xdr:row>5</xdr:row>
      <xdr:rowOff>190499</xdr:rowOff>
    </xdr:from>
    <xdr:to>
      <xdr:col>16</xdr:col>
      <xdr:colOff>38099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56BE5-A522-D5B7-7453-570621CB7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9</xdr:row>
      <xdr:rowOff>61912</xdr:rowOff>
    </xdr:from>
    <xdr:to>
      <xdr:col>19</xdr:col>
      <xdr:colOff>133349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A8169-CF1D-141E-A853-0BC54F27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176212</xdr:colOff>
      <xdr:row>8</xdr:row>
      <xdr:rowOff>90487</xdr:rowOff>
    </xdr:from>
    <xdr:to>
      <xdr:col>15</xdr:col>
      <xdr:colOff>481012</xdr:colOff>
      <xdr:row>22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13611-F61E-55DD-A3F3-A0816627D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1</xdr:row>
      <xdr:rowOff>157162</xdr:rowOff>
    </xdr:from>
    <xdr:to>
      <xdr:col>20</xdr:col>
      <xdr:colOff>314325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96E2D-1B2B-F596-934D-64A52EA75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 Phan" refreshedDate="44886.721411921295" createdVersion="8" refreshedVersion="8" minRefreshableVersion="3" recordCount="4116" xr:uid="{6214B763-77C9-410C-B6F1-255BB2FF48F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 Phan" refreshedDate="44886.732908564816" createdVersion="8" refreshedVersion="8" minRefreshableVersion="3" recordCount="4114" xr:uid="{6D447075-0485-46FC-A0F0-27B9B3E026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 Phan" refreshedDate="44886.736308449072" createdVersion="8" refreshedVersion="8" minRefreshableVersion="3" recordCount="4114" xr:uid="{8C5C4798-2793-4D73-AF7F-65A05444BE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 Phan" refreshedDate="44887.962120370372" createdVersion="8" refreshedVersion="8" minRefreshableVersion="3" recordCount="4114" xr:uid="{2D21DFB5-DCC7-4DAF-BE30-D6440DCB736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tring="0" containsBlank="1" containsNumber="1" containsInteger="1" minValue="2014" maxValue="2017" count="5">
        <m/>
        <n v="2016"/>
        <n v="2015"/>
        <n v="2014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23163-349D-47A6-B182-B67C7CDA4249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6"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9D67A-65D4-43A9-B20E-D6D4059165E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3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4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3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4DCDD-2640-4784-A83D-CB0AAD291C38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D1717-955A-449F-ADAD-5EAFE4EF83C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5" zoomScaleNormal="85" workbookViewId="0">
      <pane ySplit="1" topLeftCell="A2807" activePane="bottomLeft" state="frozen"/>
      <selection pane="bottomLeft" activeCell="C2819" sqref="C281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140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3.7109375" bestFit="1" customWidth="1"/>
    <col min="17" max="17" width="41.140625" customWidth="1"/>
    <col min="18" max="18" width="18.5703125" bestFit="1" customWidth="1"/>
    <col min="19" max="19" width="32.85546875" style="15" bestFit="1" customWidth="1"/>
    <col min="20" max="20" width="30.5703125" bestFit="1" customWidth="1"/>
    <col min="21" max="21" width="12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8400</v>
      </c>
      <c r="R1" s="1" t="s">
        <v>8359</v>
      </c>
      <c r="S1" s="14" t="s">
        <v>8365</v>
      </c>
      <c r="T1" s="1" t="s">
        <v>8366</v>
      </c>
      <c r="U1" s="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44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>YEAR(S2845)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ref="U2847:U2850" si="225">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>YEAR(S2852)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>YEAR(S2854)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ref="U2857:U2858" si="226"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>YEAR(S2862)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ref="U2864:U2865" si="227">YEAR(S2864)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7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ref="U2867:U2879" si="228"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8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8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8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8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8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8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8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8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8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8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8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8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ref="U2881:U2905" si="229">YEAR(S2881)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0">ROUND(E2883/D2883*100,0)</f>
        <v>0</v>
      </c>
      <c r="P2883">
        <f t="shared" ref="P2883:P2946" si="231">IFERROR(ROUND(E2883/L2883,2),0)</f>
        <v>0</v>
      </c>
      <c r="Q2883" s="10" t="s">
        <v>8315</v>
      </c>
      <c r="R2883" t="s">
        <v>8316</v>
      </c>
      <c r="S2883" s="15">
        <f t="shared" ref="S2883:S2946" si="232">(((J2883/60)/60)/24)+DATE(1970,1,1)</f>
        <v>41916.597638888888</v>
      </c>
      <c r="T2883" s="15">
        <f t="shared" ref="T2883:T2946" si="233">(((I2883/60)/60)/24)+DATE(1970,1,1)</f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0"/>
        <v>34</v>
      </c>
      <c r="P2884">
        <f t="shared" si="231"/>
        <v>63</v>
      </c>
      <c r="Q2884" s="10" t="s">
        <v>8315</v>
      </c>
      <c r="R2884" t="s">
        <v>8316</v>
      </c>
      <c r="S2884" s="15">
        <f t="shared" si="232"/>
        <v>42461.596273148149</v>
      </c>
      <c r="T2884" s="15">
        <f t="shared" si="233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s="10" t="s">
        <v>8315</v>
      </c>
      <c r="R2885" t="s">
        <v>8316</v>
      </c>
      <c r="S2885" s="15">
        <f t="shared" si="232"/>
        <v>42370.90320601852</v>
      </c>
      <c r="T2885" s="15">
        <f t="shared" si="233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s="10" t="s">
        <v>8315</v>
      </c>
      <c r="R2886" t="s">
        <v>8316</v>
      </c>
      <c r="S2886" s="15">
        <f t="shared" si="232"/>
        <v>41948.727256944447</v>
      </c>
      <c r="T2886" s="15">
        <f t="shared" si="233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s="10" t="s">
        <v>8315</v>
      </c>
      <c r="R2887" t="s">
        <v>8316</v>
      </c>
      <c r="S2887" s="15">
        <f t="shared" si="232"/>
        <v>42047.07640046296</v>
      </c>
      <c r="T2887" s="15">
        <f t="shared" si="233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s="10" t="s">
        <v>8315</v>
      </c>
      <c r="R2888" t="s">
        <v>8316</v>
      </c>
      <c r="S2888" s="15">
        <f t="shared" si="232"/>
        <v>42261.632916666669</v>
      </c>
      <c r="T2888" s="15">
        <f t="shared" si="233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s="10" t="s">
        <v>8315</v>
      </c>
      <c r="R2889" t="s">
        <v>8316</v>
      </c>
      <c r="S2889" s="15">
        <f t="shared" si="232"/>
        <v>41985.427361111113</v>
      </c>
      <c r="T2889" s="15">
        <f t="shared" si="233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s="10" t="s">
        <v>8315</v>
      </c>
      <c r="R2890" t="s">
        <v>8316</v>
      </c>
      <c r="S2890" s="15">
        <f t="shared" si="232"/>
        <v>41922.535185185188</v>
      </c>
      <c r="T2890" s="15">
        <f t="shared" si="233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0" t="s">
        <v>8315</v>
      </c>
      <c r="R2891" t="s">
        <v>8316</v>
      </c>
      <c r="S2891" s="15">
        <f t="shared" si="232"/>
        <v>41850.863252314812</v>
      </c>
      <c r="T2891" s="15">
        <f t="shared" si="233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0" t="s">
        <v>8315</v>
      </c>
      <c r="R2892" t="s">
        <v>8316</v>
      </c>
      <c r="S2892" s="15">
        <f t="shared" si="232"/>
        <v>41831.742962962962</v>
      </c>
      <c r="T2892" s="15">
        <f t="shared" si="233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0" t="s">
        <v>8315</v>
      </c>
      <c r="R2893" t="s">
        <v>8316</v>
      </c>
      <c r="S2893" s="15">
        <f t="shared" si="232"/>
        <v>42415.883425925931</v>
      </c>
      <c r="T2893" s="15">
        <f t="shared" si="233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0" t="s">
        <v>8315</v>
      </c>
      <c r="R2894" t="s">
        <v>8316</v>
      </c>
      <c r="S2894" s="15">
        <f t="shared" si="232"/>
        <v>41869.714166666665</v>
      </c>
      <c r="T2894" s="15">
        <f t="shared" si="233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0" t="s">
        <v>8315</v>
      </c>
      <c r="R2895" t="s">
        <v>8316</v>
      </c>
      <c r="S2895" s="15">
        <f t="shared" si="232"/>
        <v>41953.773090277777</v>
      </c>
      <c r="T2895" s="15">
        <f t="shared" si="233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0" t="s">
        <v>8315</v>
      </c>
      <c r="R2896" t="s">
        <v>8316</v>
      </c>
      <c r="S2896" s="15">
        <f t="shared" si="232"/>
        <v>42037.986284722225</v>
      </c>
      <c r="T2896" s="15">
        <f t="shared" si="233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0" t="s">
        <v>8315</v>
      </c>
      <c r="R2897" t="s">
        <v>8316</v>
      </c>
      <c r="S2897" s="15">
        <f t="shared" si="232"/>
        <v>41811.555462962962</v>
      </c>
      <c r="T2897" s="15">
        <f t="shared" si="233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0" t="s">
        <v>8315</v>
      </c>
      <c r="R2898" t="s">
        <v>8316</v>
      </c>
      <c r="S2898" s="15">
        <f t="shared" si="232"/>
        <v>42701.908807870372</v>
      </c>
      <c r="T2898" s="15">
        <f t="shared" si="233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0" t="s">
        <v>8315</v>
      </c>
      <c r="R2899" t="s">
        <v>8316</v>
      </c>
      <c r="S2899" s="15">
        <f t="shared" si="232"/>
        <v>42258.646504629629</v>
      </c>
      <c r="T2899" s="15">
        <f t="shared" si="233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0" t="s">
        <v>8315</v>
      </c>
      <c r="R2900" t="s">
        <v>8316</v>
      </c>
      <c r="S2900" s="15">
        <f t="shared" si="232"/>
        <v>42278.664965277778</v>
      </c>
      <c r="T2900" s="15">
        <f t="shared" si="233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0" t="s">
        <v>8315</v>
      </c>
      <c r="R2901" t="s">
        <v>8316</v>
      </c>
      <c r="S2901" s="15">
        <f t="shared" si="232"/>
        <v>42515.078217592592</v>
      </c>
      <c r="T2901" s="15">
        <f t="shared" si="233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0" t="s">
        <v>8315</v>
      </c>
      <c r="R2902" t="s">
        <v>8316</v>
      </c>
      <c r="S2902" s="15">
        <f t="shared" si="232"/>
        <v>41830.234166666669</v>
      </c>
      <c r="T2902" s="15">
        <f t="shared" si="233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0" t="s">
        <v>8315</v>
      </c>
      <c r="R2903" t="s">
        <v>8316</v>
      </c>
      <c r="S2903" s="15">
        <f t="shared" si="232"/>
        <v>41982.904386574075</v>
      </c>
      <c r="T2903" s="15">
        <f t="shared" si="233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0" t="s">
        <v>8315</v>
      </c>
      <c r="R2904" t="s">
        <v>8316</v>
      </c>
      <c r="S2904" s="15">
        <f t="shared" si="232"/>
        <v>42210.439768518518</v>
      </c>
      <c r="T2904" s="15">
        <f t="shared" si="233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0" t="s">
        <v>8315</v>
      </c>
      <c r="R2905" t="s">
        <v>8316</v>
      </c>
      <c r="S2905" s="15">
        <f t="shared" si="232"/>
        <v>42196.166874999995</v>
      </c>
      <c r="T2905" s="15">
        <f t="shared" si="233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0" t="s">
        <v>8315</v>
      </c>
      <c r="R2906" t="s">
        <v>8316</v>
      </c>
      <c r="S2906" s="15">
        <f t="shared" si="232"/>
        <v>41940.967951388891</v>
      </c>
      <c r="T2906" s="15">
        <f t="shared" si="233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0" t="s">
        <v>8315</v>
      </c>
      <c r="R2907" t="s">
        <v>8316</v>
      </c>
      <c r="S2907" s="15">
        <f t="shared" si="232"/>
        <v>42606.056863425925</v>
      </c>
      <c r="T2907" s="15">
        <f t="shared" si="233"/>
        <v>42620.056863425925</v>
      </c>
      <c r="U2907">
        <f t="shared" ref="U2907:U2911" si="234">YEAR(S2907)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0" t="s">
        <v>8315</v>
      </c>
      <c r="R2908" t="s">
        <v>8316</v>
      </c>
      <c r="S2908" s="15">
        <f t="shared" si="232"/>
        <v>42199.648912037039</v>
      </c>
      <c r="T2908" s="15">
        <f t="shared" si="233"/>
        <v>42217.041666666672</v>
      </c>
      <c r="U2908">
        <f t="shared" si="234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0" t="s">
        <v>8315</v>
      </c>
      <c r="R2909" t="s">
        <v>8316</v>
      </c>
      <c r="S2909" s="15">
        <f t="shared" si="232"/>
        <v>42444.877743055549</v>
      </c>
      <c r="T2909" s="15">
        <f t="shared" si="233"/>
        <v>42504.877743055549</v>
      </c>
      <c r="U2909">
        <f t="shared" si="234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0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>
        <f t="shared" si="234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0" t="s">
        <v>8315</v>
      </c>
      <c r="R2911" t="s">
        <v>8316</v>
      </c>
      <c r="S2911" s="15">
        <f t="shared" si="232"/>
        <v>41929.266215277778</v>
      </c>
      <c r="T2911" s="15">
        <f t="shared" si="233"/>
        <v>41968.823611111111</v>
      </c>
      <c r="U2911">
        <f t="shared" si="234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0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0" t="s">
        <v>8315</v>
      </c>
      <c r="R2913" t="s">
        <v>8316</v>
      </c>
      <c r="S2913" s="15">
        <f t="shared" si="232"/>
        <v>42142.768819444449</v>
      </c>
      <c r="T2913" s="15">
        <f t="shared" si="233"/>
        <v>42182.768819444449</v>
      </c>
      <c r="U2913">
        <f t="shared" ref="U2913:U2915" si="235">YEAR(S2913)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0" t="s">
        <v>8315</v>
      </c>
      <c r="R2914" t="s">
        <v>8316</v>
      </c>
      <c r="S2914" s="15">
        <f t="shared" si="232"/>
        <v>42354.131643518514</v>
      </c>
      <c r="T2914" s="15">
        <f t="shared" si="233"/>
        <v>42384.131643518514</v>
      </c>
      <c r="U2914">
        <f t="shared" si="235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0" t="s">
        <v>8315</v>
      </c>
      <c r="R2915" t="s">
        <v>8316</v>
      </c>
      <c r="S2915" s="15">
        <f t="shared" si="232"/>
        <v>41828.922905092593</v>
      </c>
      <c r="T2915" s="15">
        <f t="shared" si="233"/>
        <v>41888.922905092593</v>
      </c>
      <c r="U2915">
        <f t="shared" si="23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0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0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0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0" t="s">
        <v>8315</v>
      </c>
      <c r="R2919" t="s">
        <v>8316</v>
      </c>
      <c r="S2919" s="15">
        <f t="shared" si="232"/>
        <v>42245.234340277777</v>
      </c>
      <c r="T2919" s="15">
        <f t="shared" si="233"/>
        <v>42263.234340277777</v>
      </c>
      <c r="U2919">
        <f t="shared" ref="U2919:U2921" si="236"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0" t="s">
        <v>8315</v>
      </c>
      <c r="R2920" t="s">
        <v>8316</v>
      </c>
      <c r="S2920" s="15">
        <f t="shared" si="232"/>
        <v>42278.629710648151</v>
      </c>
      <c r="T2920" s="15">
        <f t="shared" si="233"/>
        <v>42306.629710648151</v>
      </c>
      <c r="U2920">
        <f t="shared" si="236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0" t="s">
        <v>8315</v>
      </c>
      <c r="R2921" t="s">
        <v>8316</v>
      </c>
      <c r="S2921" s="15">
        <f t="shared" si="232"/>
        <v>41826.61954861111</v>
      </c>
      <c r="T2921" s="15">
        <f t="shared" si="233"/>
        <v>41856.61954861111</v>
      </c>
      <c r="U2921">
        <f t="shared" si="236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0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7">ROUND(E2947/D2947*100,0)</f>
        <v>0</v>
      </c>
      <c r="P2947">
        <f t="shared" ref="P2947:P3010" si="238">IFERROR(ROUND(E2947/L2947,2),0)</f>
        <v>0</v>
      </c>
      <c r="Q2947" s="10" t="s">
        <v>8315</v>
      </c>
      <c r="R2947" t="s">
        <v>8355</v>
      </c>
      <c r="S2947" s="15">
        <f t="shared" ref="S2947:S3010" si="239">(((J2947/60)/60)/24)+DATE(1970,1,1)</f>
        <v>42118.139583333337</v>
      </c>
      <c r="T2947" s="15">
        <f t="shared" ref="T2947:T3010" si="2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7"/>
        <v>0</v>
      </c>
      <c r="P2948">
        <f t="shared" si="238"/>
        <v>1</v>
      </c>
      <c r="Q2948" s="10" t="s">
        <v>8315</v>
      </c>
      <c r="R2948" t="s">
        <v>8355</v>
      </c>
      <c r="S2948" s="15">
        <f t="shared" si="239"/>
        <v>42567.531157407408</v>
      </c>
      <c r="T2948" s="15">
        <f t="shared" si="2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7"/>
        <v>4</v>
      </c>
      <c r="P2949">
        <f t="shared" si="238"/>
        <v>82.46</v>
      </c>
      <c r="Q2949" s="10" t="s">
        <v>8315</v>
      </c>
      <c r="R2949" t="s">
        <v>8355</v>
      </c>
      <c r="S2949" s="15">
        <f t="shared" si="239"/>
        <v>42649.562118055561</v>
      </c>
      <c r="T2949" s="15">
        <f t="shared" si="2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7"/>
        <v>0</v>
      </c>
      <c r="P2950">
        <f t="shared" si="238"/>
        <v>2.67</v>
      </c>
      <c r="Q2950" s="10" t="s">
        <v>8315</v>
      </c>
      <c r="R2950" t="s">
        <v>8355</v>
      </c>
      <c r="S2950" s="15">
        <f t="shared" si="239"/>
        <v>42097.649224537032</v>
      </c>
      <c r="T2950" s="15">
        <f t="shared" si="2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7"/>
        <v>3</v>
      </c>
      <c r="P2951">
        <f t="shared" si="238"/>
        <v>12.5</v>
      </c>
      <c r="Q2951" s="10" t="s">
        <v>8315</v>
      </c>
      <c r="R2951" t="s">
        <v>8355</v>
      </c>
      <c r="S2951" s="15">
        <f t="shared" si="239"/>
        <v>42297.823113425926</v>
      </c>
      <c r="T2951" s="15">
        <f t="shared" si="2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7"/>
        <v>0</v>
      </c>
      <c r="P2952">
        <f t="shared" si="238"/>
        <v>0</v>
      </c>
      <c r="Q2952" s="10" t="s">
        <v>8315</v>
      </c>
      <c r="R2952" t="s">
        <v>8355</v>
      </c>
      <c r="S2952" s="15">
        <f t="shared" si="239"/>
        <v>42362.36518518519</v>
      </c>
      <c r="T2952" s="15">
        <f t="shared" si="2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7"/>
        <v>2</v>
      </c>
      <c r="P2953">
        <f t="shared" si="238"/>
        <v>18.899999999999999</v>
      </c>
      <c r="Q2953" s="10" t="s">
        <v>8315</v>
      </c>
      <c r="R2953" t="s">
        <v>8355</v>
      </c>
      <c r="S2953" s="15">
        <f t="shared" si="239"/>
        <v>41872.802928240737</v>
      </c>
      <c r="T2953" s="15">
        <f t="shared" si="2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7"/>
        <v>8</v>
      </c>
      <c r="P2954">
        <f t="shared" si="238"/>
        <v>200.63</v>
      </c>
      <c r="Q2954" s="10" t="s">
        <v>8315</v>
      </c>
      <c r="R2954" t="s">
        <v>8355</v>
      </c>
      <c r="S2954" s="15">
        <f t="shared" si="239"/>
        <v>42628.690266203703</v>
      </c>
      <c r="T2954" s="15">
        <f t="shared" si="2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7"/>
        <v>0</v>
      </c>
      <c r="P2955">
        <f t="shared" si="238"/>
        <v>201.67</v>
      </c>
      <c r="Q2955" s="10" t="s">
        <v>8315</v>
      </c>
      <c r="R2955" t="s">
        <v>8355</v>
      </c>
      <c r="S2955" s="15">
        <f t="shared" si="239"/>
        <v>42255.791909722218</v>
      </c>
      <c r="T2955" s="15">
        <f t="shared" si="2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7"/>
        <v>0</v>
      </c>
      <c r="P2956">
        <f t="shared" si="238"/>
        <v>0</v>
      </c>
      <c r="Q2956" s="10" t="s">
        <v>8315</v>
      </c>
      <c r="R2956" t="s">
        <v>8355</v>
      </c>
      <c r="S2956" s="15">
        <f t="shared" si="239"/>
        <v>42790.583368055552</v>
      </c>
      <c r="T2956" s="15">
        <f t="shared" si="2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7"/>
        <v>60</v>
      </c>
      <c r="P2957">
        <f t="shared" si="238"/>
        <v>65</v>
      </c>
      <c r="Q2957" s="10" t="s">
        <v>8315</v>
      </c>
      <c r="R2957" t="s">
        <v>8355</v>
      </c>
      <c r="S2957" s="15">
        <f t="shared" si="239"/>
        <v>42141.741307870368</v>
      </c>
      <c r="T2957" s="15">
        <f t="shared" si="2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7"/>
        <v>17</v>
      </c>
      <c r="P2958">
        <f t="shared" si="238"/>
        <v>66.099999999999994</v>
      </c>
      <c r="Q2958" s="10" t="s">
        <v>8315</v>
      </c>
      <c r="R2958" t="s">
        <v>8355</v>
      </c>
      <c r="S2958" s="15">
        <f t="shared" si="239"/>
        <v>42464.958912037036</v>
      </c>
      <c r="T2958" s="15">
        <f t="shared" si="2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7"/>
        <v>2</v>
      </c>
      <c r="P2959">
        <f t="shared" si="238"/>
        <v>93.33</v>
      </c>
      <c r="Q2959" s="10" t="s">
        <v>8315</v>
      </c>
      <c r="R2959" t="s">
        <v>8355</v>
      </c>
      <c r="S2959" s="15">
        <f t="shared" si="239"/>
        <v>42031.011249999996</v>
      </c>
      <c r="T2959" s="15">
        <f t="shared" si="2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7"/>
        <v>0</v>
      </c>
      <c r="P2960">
        <f t="shared" si="238"/>
        <v>0</v>
      </c>
      <c r="Q2960" s="10" t="s">
        <v>8315</v>
      </c>
      <c r="R2960" t="s">
        <v>8355</v>
      </c>
      <c r="S2960" s="15">
        <f t="shared" si="239"/>
        <v>42438.779131944444</v>
      </c>
      <c r="T2960" s="15">
        <f t="shared" si="2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7"/>
        <v>0</v>
      </c>
      <c r="P2961">
        <f t="shared" si="238"/>
        <v>0</v>
      </c>
      <c r="Q2961" s="10" t="s">
        <v>8315</v>
      </c>
      <c r="R2961" t="s">
        <v>8355</v>
      </c>
      <c r="S2961" s="15">
        <f t="shared" si="239"/>
        <v>42498.008391203708</v>
      </c>
      <c r="T2961" s="15">
        <f t="shared" si="2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7"/>
        <v>0</v>
      </c>
      <c r="P2962">
        <f t="shared" si="238"/>
        <v>0</v>
      </c>
      <c r="Q2962" s="10" t="s">
        <v>8315</v>
      </c>
      <c r="R2962" t="s">
        <v>8355</v>
      </c>
      <c r="S2962" s="15">
        <f t="shared" si="239"/>
        <v>41863.757210648146</v>
      </c>
      <c r="T2962" s="15">
        <f t="shared" si="2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7"/>
        <v>110</v>
      </c>
      <c r="P2963">
        <f t="shared" si="238"/>
        <v>50.75</v>
      </c>
      <c r="Q2963" s="10" t="s">
        <v>8315</v>
      </c>
      <c r="R2963" t="s">
        <v>8316</v>
      </c>
      <c r="S2963" s="15">
        <f t="shared" si="239"/>
        <v>42061.212488425925</v>
      </c>
      <c r="T2963" s="15">
        <f t="shared" si="2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7"/>
        <v>122</v>
      </c>
      <c r="P2964">
        <f t="shared" si="238"/>
        <v>60.9</v>
      </c>
      <c r="Q2964" s="10" t="s">
        <v>8315</v>
      </c>
      <c r="R2964" t="s">
        <v>8316</v>
      </c>
      <c r="S2964" s="15">
        <f t="shared" si="239"/>
        <v>42036.24428240741</v>
      </c>
      <c r="T2964" s="15">
        <f t="shared" si="2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7"/>
        <v>107</v>
      </c>
      <c r="P2965">
        <f t="shared" si="238"/>
        <v>109.03</v>
      </c>
      <c r="Q2965" s="10" t="s">
        <v>8315</v>
      </c>
      <c r="R2965" t="s">
        <v>8316</v>
      </c>
      <c r="S2965" s="15">
        <f t="shared" si="239"/>
        <v>42157.470185185186</v>
      </c>
      <c r="T2965" s="15">
        <f t="shared" si="2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7"/>
        <v>101</v>
      </c>
      <c r="P2966">
        <f t="shared" si="238"/>
        <v>25.69</v>
      </c>
      <c r="Q2966" s="10" t="s">
        <v>8315</v>
      </c>
      <c r="R2966" t="s">
        <v>8316</v>
      </c>
      <c r="S2966" s="15">
        <f t="shared" si="239"/>
        <v>41827.909942129627</v>
      </c>
      <c r="T2966" s="15">
        <f t="shared" si="2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7"/>
        <v>109</v>
      </c>
      <c r="P2967">
        <f t="shared" si="238"/>
        <v>41.92</v>
      </c>
      <c r="Q2967" s="10" t="s">
        <v>8315</v>
      </c>
      <c r="R2967" t="s">
        <v>8316</v>
      </c>
      <c r="S2967" s="15">
        <f t="shared" si="239"/>
        <v>42162.729548611111</v>
      </c>
      <c r="T2967" s="15">
        <f t="shared" si="2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7"/>
        <v>114</v>
      </c>
      <c r="P2968">
        <f t="shared" si="238"/>
        <v>88.77</v>
      </c>
      <c r="Q2968" s="10" t="s">
        <v>8315</v>
      </c>
      <c r="R2968" t="s">
        <v>8316</v>
      </c>
      <c r="S2968" s="15">
        <f t="shared" si="239"/>
        <v>42233.738564814819</v>
      </c>
      <c r="T2968" s="15">
        <f t="shared" si="2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7"/>
        <v>114</v>
      </c>
      <c r="P2969">
        <f t="shared" si="238"/>
        <v>80.23</v>
      </c>
      <c r="Q2969" s="10" t="s">
        <v>8315</v>
      </c>
      <c r="R2969" t="s">
        <v>8316</v>
      </c>
      <c r="S2969" s="15">
        <f t="shared" si="239"/>
        <v>42042.197824074072</v>
      </c>
      <c r="T2969" s="15">
        <f t="shared" si="2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7"/>
        <v>106</v>
      </c>
      <c r="P2970">
        <f t="shared" si="238"/>
        <v>78.94</v>
      </c>
      <c r="Q2970" s="10" t="s">
        <v>8315</v>
      </c>
      <c r="R2970" t="s">
        <v>8316</v>
      </c>
      <c r="S2970" s="15">
        <f t="shared" si="239"/>
        <v>42585.523842592593</v>
      </c>
      <c r="T2970" s="15">
        <f t="shared" si="2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7"/>
        <v>163</v>
      </c>
      <c r="P2971">
        <f t="shared" si="238"/>
        <v>95.59</v>
      </c>
      <c r="Q2971" s="10" t="s">
        <v>8315</v>
      </c>
      <c r="R2971" t="s">
        <v>8316</v>
      </c>
      <c r="S2971" s="15">
        <f t="shared" si="239"/>
        <v>42097.786493055552</v>
      </c>
      <c r="T2971" s="15">
        <f t="shared" si="2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7"/>
        <v>106</v>
      </c>
      <c r="P2972">
        <f t="shared" si="238"/>
        <v>69.89</v>
      </c>
      <c r="Q2972" s="10" t="s">
        <v>8315</v>
      </c>
      <c r="R2972" t="s">
        <v>8316</v>
      </c>
      <c r="S2972" s="15">
        <f t="shared" si="239"/>
        <v>41808.669571759259</v>
      </c>
      <c r="T2972" s="15">
        <f t="shared" si="2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7"/>
        <v>100</v>
      </c>
      <c r="P2973">
        <f t="shared" si="238"/>
        <v>74.53</v>
      </c>
      <c r="Q2973" s="10" t="s">
        <v>8315</v>
      </c>
      <c r="R2973" t="s">
        <v>8316</v>
      </c>
      <c r="S2973" s="15">
        <f t="shared" si="239"/>
        <v>41852.658310185187</v>
      </c>
      <c r="T2973" s="15">
        <f t="shared" si="2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7"/>
        <v>105</v>
      </c>
      <c r="P2974">
        <f t="shared" si="238"/>
        <v>123.94</v>
      </c>
      <c r="Q2974" s="10" t="s">
        <v>8315</v>
      </c>
      <c r="R2974" t="s">
        <v>8316</v>
      </c>
      <c r="S2974" s="15">
        <f t="shared" si="239"/>
        <v>42694.110185185185</v>
      </c>
      <c r="T2974" s="15">
        <f t="shared" si="2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7"/>
        <v>175</v>
      </c>
      <c r="P2975">
        <f t="shared" si="238"/>
        <v>264.85000000000002</v>
      </c>
      <c r="Q2975" s="10" t="s">
        <v>8315</v>
      </c>
      <c r="R2975" t="s">
        <v>8316</v>
      </c>
      <c r="S2975" s="15">
        <f t="shared" si="239"/>
        <v>42341.818379629629</v>
      </c>
      <c r="T2975" s="15">
        <f t="shared" si="2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7"/>
        <v>102</v>
      </c>
      <c r="P2976">
        <f t="shared" si="238"/>
        <v>58.62</v>
      </c>
      <c r="Q2976" s="10" t="s">
        <v>8315</v>
      </c>
      <c r="R2976" t="s">
        <v>8316</v>
      </c>
      <c r="S2976" s="15">
        <f t="shared" si="239"/>
        <v>41880.061006944445</v>
      </c>
      <c r="T2976" s="15">
        <f t="shared" si="2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7"/>
        <v>100</v>
      </c>
      <c r="P2977">
        <f t="shared" si="238"/>
        <v>70.88</v>
      </c>
      <c r="Q2977" s="10" t="s">
        <v>8315</v>
      </c>
      <c r="R2977" t="s">
        <v>8316</v>
      </c>
      <c r="S2977" s="15">
        <f t="shared" si="239"/>
        <v>41941.683865740742</v>
      </c>
      <c r="T2977" s="15">
        <f t="shared" si="2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7"/>
        <v>171</v>
      </c>
      <c r="P2978">
        <f t="shared" si="238"/>
        <v>8.57</v>
      </c>
      <c r="Q2978" s="10" t="s">
        <v>8315</v>
      </c>
      <c r="R2978" t="s">
        <v>8316</v>
      </c>
      <c r="S2978" s="15">
        <f t="shared" si="239"/>
        <v>42425.730671296296</v>
      </c>
      <c r="T2978" s="15">
        <f t="shared" si="2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7"/>
        <v>114</v>
      </c>
      <c r="P2979">
        <f t="shared" si="238"/>
        <v>113.57</v>
      </c>
      <c r="Q2979" s="10" t="s">
        <v>8315</v>
      </c>
      <c r="R2979" t="s">
        <v>8316</v>
      </c>
      <c r="S2979" s="15">
        <f t="shared" si="239"/>
        <v>42026.88118055556</v>
      </c>
      <c r="T2979" s="15">
        <f t="shared" si="2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7"/>
        <v>129</v>
      </c>
      <c r="P2980">
        <f t="shared" si="238"/>
        <v>60.69</v>
      </c>
      <c r="Q2980" s="10" t="s">
        <v>8315</v>
      </c>
      <c r="R2980" t="s">
        <v>8316</v>
      </c>
      <c r="S2980" s="15">
        <f t="shared" si="239"/>
        <v>41922.640590277777</v>
      </c>
      <c r="T2980" s="15">
        <f t="shared" si="2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7"/>
        <v>101</v>
      </c>
      <c r="P2981">
        <f t="shared" si="238"/>
        <v>110.22</v>
      </c>
      <c r="Q2981" s="10" t="s">
        <v>8315</v>
      </c>
      <c r="R2981" t="s">
        <v>8316</v>
      </c>
      <c r="S2981" s="15">
        <f t="shared" si="239"/>
        <v>41993.824340277773</v>
      </c>
      <c r="T2981" s="15">
        <f t="shared" si="2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7"/>
        <v>109</v>
      </c>
      <c r="P2982">
        <f t="shared" si="238"/>
        <v>136.46</v>
      </c>
      <c r="Q2982" s="10" t="s">
        <v>8315</v>
      </c>
      <c r="R2982" t="s">
        <v>8316</v>
      </c>
      <c r="S2982" s="15">
        <f t="shared" si="239"/>
        <v>42219.915856481486</v>
      </c>
      <c r="T2982" s="15">
        <f t="shared" si="2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7"/>
        <v>129</v>
      </c>
      <c r="P2983">
        <f t="shared" si="238"/>
        <v>53.16</v>
      </c>
      <c r="Q2983" s="10" t="s">
        <v>8315</v>
      </c>
      <c r="R2983" t="s">
        <v>8355</v>
      </c>
      <c r="S2983" s="15">
        <f t="shared" si="239"/>
        <v>42225.559675925921</v>
      </c>
      <c r="T2983" s="15">
        <f t="shared" si="2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7"/>
        <v>102</v>
      </c>
      <c r="P2984">
        <f t="shared" si="238"/>
        <v>86.49</v>
      </c>
      <c r="Q2984" s="10" t="s">
        <v>8315</v>
      </c>
      <c r="R2984" t="s">
        <v>8355</v>
      </c>
      <c r="S2984" s="15">
        <f t="shared" si="239"/>
        <v>42381.686840277776</v>
      </c>
      <c r="T2984" s="15">
        <f t="shared" si="2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7"/>
        <v>147</v>
      </c>
      <c r="P2985">
        <f t="shared" si="238"/>
        <v>155.24</v>
      </c>
      <c r="Q2985" s="10" t="s">
        <v>8315</v>
      </c>
      <c r="R2985" t="s">
        <v>8355</v>
      </c>
      <c r="S2985" s="15">
        <f t="shared" si="239"/>
        <v>41894.632361111115</v>
      </c>
      <c r="T2985" s="15">
        <f t="shared" si="2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7"/>
        <v>100</v>
      </c>
      <c r="P2986">
        <f t="shared" si="238"/>
        <v>115.08</v>
      </c>
      <c r="Q2986" s="10" t="s">
        <v>8315</v>
      </c>
      <c r="R2986" t="s">
        <v>8355</v>
      </c>
      <c r="S2986" s="15">
        <f t="shared" si="239"/>
        <v>42576.278715277775</v>
      </c>
      <c r="T2986" s="15">
        <f t="shared" si="2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7"/>
        <v>122</v>
      </c>
      <c r="P2987">
        <f t="shared" si="238"/>
        <v>109.59</v>
      </c>
      <c r="Q2987" s="10" t="s">
        <v>8315</v>
      </c>
      <c r="R2987" t="s">
        <v>8355</v>
      </c>
      <c r="S2987" s="15">
        <f t="shared" si="239"/>
        <v>42654.973703703698</v>
      </c>
      <c r="T2987" s="15">
        <f t="shared" si="2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7"/>
        <v>106</v>
      </c>
      <c r="P2988">
        <f t="shared" si="238"/>
        <v>45.21</v>
      </c>
      <c r="Q2988" s="10" t="s">
        <v>8315</v>
      </c>
      <c r="R2988" t="s">
        <v>8355</v>
      </c>
      <c r="S2988" s="15">
        <f t="shared" si="239"/>
        <v>42431.500069444446</v>
      </c>
      <c r="T2988" s="15">
        <f t="shared" si="2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7"/>
        <v>110</v>
      </c>
      <c r="P2989">
        <f t="shared" si="238"/>
        <v>104.15</v>
      </c>
      <c r="Q2989" s="10" t="s">
        <v>8315</v>
      </c>
      <c r="R2989" t="s">
        <v>8355</v>
      </c>
      <c r="S2989" s="15">
        <f t="shared" si="239"/>
        <v>42627.307303240741</v>
      </c>
      <c r="T2989" s="15">
        <f t="shared" si="2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7"/>
        <v>100</v>
      </c>
      <c r="P2990">
        <f t="shared" si="238"/>
        <v>35.71</v>
      </c>
      <c r="Q2990" s="10" t="s">
        <v>8315</v>
      </c>
      <c r="R2990" t="s">
        <v>8355</v>
      </c>
      <c r="S2990" s="15">
        <f t="shared" si="239"/>
        <v>42511.362048611118</v>
      </c>
      <c r="T2990" s="15">
        <f t="shared" si="2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7"/>
        <v>177</v>
      </c>
      <c r="P2991">
        <f t="shared" si="238"/>
        <v>97</v>
      </c>
      <c r="Q2991" s="10" t="s">
        <v>8315</v>
      </c>
      <c r="R2991" t="s">
        <v>8355</v>
      </c>
      <c r="S2991" s="15">
        <f t="shared" si="239"/>
        <v>42337.02039351852</v>
      </c>
      <c r="T2991" s="15">
        <f t="shared" si="2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7"/>
        <v>100</v>
      </c>
      <c r="P2992">
        <f t="shared" si="238"/>
        <v>370.37</v>
      </c>
      <c r="Q2992" s="10" t="s">
        <v>8315</v>
      </c>
      <c r="R2992" t="s">
        <v>8355</v>
      </c>
      <c r="S2992" s="15">
        <f t="shared" si="239"/>
        <v>42341.57430555555</v>
      </c>
      <c r="T2992" s="15">
        <f t="shared" si="2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7"/>
        <v>103</v>
      </c>
      <c r="P2993">
        <f t="shared" si="238"/>
        <v>94.41</v>
      </c>
      <c r="Q2993" s="10" t="s">
        <v>8315</v>
      </c>
      <c r="R2993" t="s">
        <v>8355</v>
      </c>
      <c r="S2993" s="15">
        <f t="shared" si="239"/>
        <v>42740.837152777778</v>
      </c>
      <c r="T2993" s="15">
        <f t="shared" si="2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7"/>
        <v>105</v>
      </c>
      <c r="P2994">
        <f t="shared" si="238"/>
        <v>48.98</v>
      </c>
      <c r="Q2994" s="10" t="s">
        <v>8315</v>
      </c>
      <c r="R2994" t="s">
        <v>8355</v>
      </c>
      <c r="S2994" s="15">
        <f t="shared" si="239"/>
        <v>42622.767476851848</v>
      </c>
      <c r="T2994" s="15">
        <f t="shared" si="2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7"/>
        <v>100</v>
      </c>
      <c r="P2995">
        <f t="shared" si="238"/>
        <v>45.59</v>
      </c>
      <c r="Q2995" s="10" t="s">
        <v>8315</v>
      </c>
      <c r="R2995" t="s">
        <v>8355</v>
      </c>
      <c r="S2995" s="15">
        <f t="shared" si="239"/>
        <v>42390.838738425926</v>
      </c>
      <c r="T2995" s="15">
        <f t="shared" si="2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7"/>
        <v>458</v>
      </c>
      <c r="P2996">
        <f t="shared" si="238"/>
        <v>23.28</v>
      </c>
      <c r="Q2996" s="10" t="s">
        <v>8315</v>
      </c>
      <c r="R2996" t="s">
        <v>8355</v>
      </c>
      <c r="S2996" s="15">
        <f t="shared" si="239"/>
        <v>41885.478842592594</v>
      </c>
      <c r="T2996" s="15">
        <f t="shared" si="2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7"/>
        <v>105</v>
      </c>
      <c r="P2997">
        <f t="shared" si="238"/>
        <v>63.23</v>
      </c>
      <c r="Q2997" s="10" t="s">
        <v>8315</v>
      </c>
      <c r="R2997" t="s">
        <v>8355</v>
      </c>
      <c r="S2997" s="15">
        <f t="shared" si="239"/>
        <v>42724.665173611109</v>
      </c>
      <c r="T2997" s="15">
        <f t="shared" si="2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7"/>
        <v>172</v>
      </c>
      <c r="P2998">
        <f t="shared" si="238"/>
        <v>153.52000000000001</v>
      </c>
      <c r="Q2998" s="10" t="s">
        <v>8315</v>
      </c>
      <c r="R2998" t="s">
        <v>8355</v>
      </c>
      <c r="S2998" s="15">
        <f t="shared" si="239"/>
        <v>42090.912500000006</v>
      </c>
      <c r="T2998" s="15">
        <f t="shared" si="2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7"/>
        <v>104</v>
      </c>
      <c r="P2999">
        <f t="shared" si="238"/>
        <v>90.2</v>
      </c>
      <c r="Q2999" s="10" t="s">
        <v>8315</v>
      </c>
      <c r="R2999" t="s">
        <v>8355</v>
      </c>
      <c r="S2999" s="15">
        <f t="shared" si="239"/>
        <v>42775.733715277776</v>
      </c>
      <c r="T2999" s="15">
        <f t="shared" si="2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7"/>
        <v>103</v>
      </c>
      <c r="P3000">
        <f t="shared" si="238"/>
        <v>118.97</v>
      </c>
      <c r="Q3000" s="10" t="s">
        <v>8315</v>
      </c>
      <c r="R3000" t="s">
        <v>8355</v>
      </c>
      <c r="S3000" s="15">
        <f t="shared" si="239"/>
        <v>41778.193622685183</v>
      </c>
      <c r="T3000" s="15">
        <f t="shared" si="2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7"/>
        <v>119</v>
      </c>
      <c r="P3001">
        <f t="shared" si="238"/>
        <v>80.25</v>
      </c>
      <c r="Q3001" s="10" t="s">
        <v>8315</v>
      </c>
      <c r="R3001" t="s">
        <v>8355</v>
      </c>
      <c r="S3001" s="15">
        <f t="shared" si="239"/>
        <v>42780.740277777775</v>
      </c>
      <c r="T3001" s="15">
        <f t="shared" si="2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7"/>
        <v>100</v>
      </c>
      <c r="P3002">
        <f t="shared" si="238"/>
        <v>62.5</v>
      </c>
      <c r="Q3002" s="10" t="s">
        <v>8315</v>
      </c>
      <c r="R3002" t="s">
        <v>8355</v>
      </c>
      <c r="S3002" s="15">
        <f t="shared" si="239"/>
        <v>42752.827199074076</v>
      </c>
      <c r="T3002" s="15">
        <f t="shared" si="2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7"/>
        <v>319</v>
      </c>
      <c r="P3003">
        <f t="shared" si="238"/>
        <v>131.38</v>
      </c>
      <c r="Q3003" s="10" t="s">
        <v>8315</v>
      </c>
      <c r="R3003" t="s">
        <v>8355</v>
      </c>
      <c r="S3003" s="15">
        <f t="shared" si="239"/>
        <v>42534.895625000005</v>
      </c>
      <c r="T3003" s="15">
        <f t="shared" si="2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7"/>
        <v>109</v>
      </c>
      <c r="P3004">
        <f t="shared" si="238"/>
        <v>73.03</v>
      </c>
      <c r="Q3004" s="10" t="s">
        <v>8315</v>
      </c>
      <c r="R3004" t="s">
        <v>8355</v>
      </c>
      <c r="S3004" s="15">
        <f t="shared" si="239"/>
        <v>41239.83625</v>
      </c>
      <c r="T3004" s="15">
        <f t="shared" si="2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7"/>
        <v>101</v>
      </c>
      <c r="P3005">
        <f t="shared" si="238"/>
        <v>178.53</v>
      </c>
      <c r="Q3005" s="10" t="s">
        <v>8315</v>
      </c>
      <c r="R3005" t="s">
        <v>8355</v>
      </c>
      <c r="S3005" s="15">
        <f t="shared" si="239"/>
        <v>42398.849259259259</v>
      </c>
      <c r="T3005" s="15">
        <f t="shared" si="2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7"/>
        <v>113</v>
      </c>
      <c r="P3006">
        <f t="shared" si="238"/>
        <v>162.91</v>
      </c>
      <c r="Q3006" s="10" t="s">
        <v>8315</v>
      </c>
      <c r="R3006" t="s">
        <v>8355</v>
      </c>
      <c r="S3006" s="15">
        <f t="shared" si="239"/>
        <v>41928.881064814814</v>
      </c>
      <c r="T3006" s="15">
        <f t="shared" si="2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7"/>
        <v>120</v>
      </c>
      <c r="P3007">
        <f t="shared" si="238"/>
        <v>108.24</v>
      </c>
      <c r="Q3007" s="10" t="s">
        <v>8315</v>
      </c>
      <c r="R3007" t="s">
        <v>8355</v>
      </c>
      <c r="S3007" s="15">
        <f t="shared" si="239"/>
        <v>41888.674826388888</v>
      </c>
      <c r="T3007" s="15">
        <f t="shared" si="2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7"/>
        <v>108</v>
      </c>
      <c r="P3008">
        <f t="shared" si="238"/>
        <v>88.87</v>
      </c>
      <c r="Q3008" s="10" t="s">
        <v>8315</v>
      </c>
      <c r="R3008" t="s">
        <v>8355</v>
      </c>
      <c r="S3008" s="15">
        <f t="shared" si="239"/>
        <v>41957.756840277783</v>
      </c>
      <c r="T3008" s="15">
        <f t="shared" si="2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7"/>
        <v>180</v>
      </c>
      <c r="P3009">
        <f t="shared" si="238"/>
        <v>54</v>
      </c>
      <c r="Q3009" s="10" t="s">
        <v>8315</v>
      </c>
      <c r="R3009" t="s">
        <v>8355</v>
      </c>
      <c r="S3009" s="15">
        <f t="shared" si="239"/>
        <v>42098.216238425928</v>
      </c>
      <c r="T3009" s="15">
        <f t="shared" si="2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7"/>
        <v>101</v>
      </c>
      <c r="P3010">
        <f t="shared" si="238"/>
        <v>116.73</v>
      </c>
      <c r="Q3010" s="10" t="s">
        <v>8315</v>
      </c>
      <c r="R3010" t="s">
        <v>8355</v>
      </c>
      <c r="S3010" s="15">
        <f t="shared" si="239"/>
        <v>42360.212025462963</v>
      </c>
      <c r="T3010" s="15">
        <f t="shared" si="2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41">ROUND(E3011/D3011*100,0)</f>
        <v>120</v>
      </c>
      <c r="P3011">
        <f t="shared" ref="P3011:P3074" si="242">IFERROR(ROUND(E3011/L3011,2),0)</f>
        <v>233.9</v>
      </c>
      <c r="Q3011" s="10" t="s">
        <v>8315</v>
      </c>
      <c r="R3011" t="s">
        <v>8355</v>
      </c>
      <c r="S3011" s="15">
        <f t="shared" ref="S3011:S3074" si="243">(((J3011/60)/60)/24)+DATE(1970,1,1)</f>
        <v>41939.569907407407</v>
      </c>
      <c r="T3011" s="15">
        <f t="shared" ref="T3011:T3074" si="244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1"/>
        <v>158</v>
      </c>
      <c r="P3012">
        <f t="shared" si="242"/>
        <v>158</v>
      </c>
      <c r="Q3012" s="10" t="s">
        <v>8315</v>
      </c>
      <c r="R3012" t="s">
        <v>8355</v>
      </c>
      <c r="S3012" s="15">
        <f t="shared" si="243"/>
        <v>41996.832395833335</v>
      </c>
      <c r="T3012" s="15">
        <f t="shared" si="244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1"/>
        <v>124</v>
      </c>
      <c r="P3013">
        <f t="shared" si="242"/>
        <v>14.84</v>
      </c>
      <c r="Q3013" s="10" t="s">
        <v>8315</v>
      </c>
      <c r="R3013" t="s">
        <v>8355</v>
      </c>
      <c r="S3013" s="15">
        <f t="shared" si="243"/>
        <v>42334.468935185185</v>
      </c>
      <c r="T3013" s="15">
        <f t="shared" si="244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1"/>
        <v>117</v>
      </c>
      <c r="P3014">
        <f t="shared" si="242"/>
        <v>85.18</v>
      </c>
      <c r="Q3014" s="10" t="s">
        <v>8315</v>
      </c>
      <c r="R3014" t="s">
        <v>8355</v>
      </c>
      <c r="S3014" s="15">
        <f t="shared" si="243"/>
        <v>42024.702893518523</v>
      </c>
      <c r="T3014" s="15">
        <f t="shared" si="244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1"/>
        <v>157</v>
      </c>
      <c r="P3015">
        <f t="shared" si="242"/>
        <v>146.69</v>
      </c>
      <c r="Q3015" s="10" t="s">
        <v>8315</v>
      </c>
      <c r="R3015" t="s">
        <v>8355</v>
      </c>
      <c r="S3015" s="15">
        <f t="shared" si="243"/>
        <v>42146.836215277777</v>
      </c>
      <c r="T3015" s="15">
        <f t="shared" si="244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1"/>
        <v>113</v>
      </c>
      <c r="P3016">
        <f t="shared" si="242"/>
        <v>50.76</v>
      </c>
      <c r="Q3016" s="10" t="s">
        <v>8315</v>
      </c>
      <c r="R3016" t="s">
        <v>8355</v>
      </c>
      <c r="S3016" s="15">
        <f t="shared" si="243"/>
        <v>41920.123611111114</v>
      </c>
      <c r="T3016" s="15">
        <f t="shared" si="244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1"/>
        <v>103</v>
      </c>
      <c r="P3017">
        <f t="shared" si="242"/>
        <v>87.7</v>
      </c>
      <c r="Q3017" s="10" t="s">
        <v>8315</v>
      </c>
      <c r="R3017" t="s">
        <v>8355</v>
      </c>
      <c r="S3017" s="15">
        <f t="shared" si="243"/>
        <v>41785.72729166667</v>
      </c>
      <c r="T3017" s="15">
        <f t="shared" si="244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1"/>
        <v>103</v>
      </c>
      <c r="P3018">
        <f t="shared" si="242"/>
        <v>242.28</v>
      </c>
      <c r="Q3018" s="10" t="s">
        <v>8315</v>
      </c>
      <c r="R3018" t="s">
        <v>8355</v>
      </c>
      <c r="S3018" s="15">
        <f t="shared" si="243"/>
        <v>41778.548055555555</v>
      </c>
      <c r="T3018" s="15">
        <f t="shared" si="244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1"/>
        <v>106</v>
      </c>
      <c r="P3019">
        <f t="shared" si="242"/>
        <v>146.44999999999999</v>
      </c>
      <c r="Q3019" s="10" t="s">
        <v>8315</v>
      </c>
      <c r="R3019" t="s">
        <v>8355</v>
      </c>
      <c r="S3019" s="15">
        <f t="shared" si="243"/>
        <v>41841.850034722222</v>
      </c>
      <c r="T3019" s="15">
        <f t="shared" si="244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1"/>
        <v>101</v>
      </c>
      <c r="P3020">
        <f t="shared" si="242"/>
        <v>103.17</v>
      </c>
      <c r="Q3020" s="10" t="s">
        <v>8315</v>
      </c>
      <c r="R3020" t="s">
        <v>8355</v>
      </c>
      <c r="S3020" s="15">
        <f t="shared" si="243"/>
        <v>42163.29833333334</v>
      </c>
      <c r="T3020" s="15">
        <f t="shared" si="244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1"/>
        <v>121</v>
      </c>
      <c r="P3021">
        <f t="shared" si="242"/>
        <v>80.459999999999994</v>
      </c>
      <c r="Q3021" s="10" t="s">
        <v>8315</v>
      </c>
      <c r="R3021" t="s">
        <v>8355</v>
      </c>
      <c r="S3021" s="15">
        <f t="shared" si="243"/>
        <v>41758.833564814813</v>
      </c>
      <c r="T3021" s="15">
        <f t="shared" si="244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1"/>
        <v>101</v>
      </c>
      <c r="P3022">
        <f t="shared" si="242"/>
        <v>234.67</v>
      </c>
      <c r="Q3022" s="10" t="s">
        <v>8315</v>
      </c>
      <c r="R3022" t="s">
        <v>8355</v>
      </c>
      <c r="S3022" s="15">
        <f t="shared" si="243"/>
        <v>42170.846446759257</v>
      </c>
      <c r="T3022" s="15">
        <f t="shared" si="244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1"/>
        <v>116</v>
      </c>
      <c r="P3023">
        <f t="shared" si="242"/>
        <v>50.69</v>
      </c>
      <c r="Q3023" s="10" t="s">
        <v>8315</v>
      </c>
      <c r="R3023" t="s">
        <v>8355</v>
      </c>
      <c r="S3023" s="15">
        <f t="shared" si="243"/>
        <v>42660.618854166663</v>
      </c>
      <c r="T3023" s="15">
        <f t="shared" si="244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1"/>
        <v>101</v>
      </c>
      <c r="P3024">
        <f t="shared" si="242"/>
        <v>162.71</v>
      </c>
      <c r="Q3024" s="10" t="s">
        <v>8315</v>
      </c>
      <c r="R3024" t="s">
        <v>8355</v>
      </c>
      <c r="S3024" s="15">
        <f t="shared" si="243"/>
        <v>42564.95380787037</v>
      </c>
      <c r="T3024" s="15">
        <f t="shared" si="244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1"/>
        <v>103</v>
      </c>
      <c r="P3025">
        <f t="shared" si="242"/>
        <v>120.17</v>
      </c>
      <c r="Q3025" s="10" t="s">
        <v>8315</v>
      </c>
      <c r="R3025" t="s">
        <v>8355</v>
      </c>
      <c r="S3025" s="15">
        <f t="shared" si="243"/>
        <v>42121.675763888896</v>
      </c>
      <c r="T3025" s="15">
        <f t="shared" si="244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1"/>
        <v>246</v>
      </c>
      <c r="P3026">
        <f t="shared" si="242"/>
        <v>67.7</v>
      </c>
      <c r="Q3026" s="10" t="s">
        <v>8315</v>
      </c>
      <c r="R3026" t="s">
        <v>8355</v>
      </c>
      <c r="S3026" s="15">
        <f t="shared" si="243"/>
        <v>41158.993923611109</v>
      </c>
      <c r="T3026" s="15">
        <f t="shared" si="244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1"/>
        <v>302</v>
      </c>
      <c r="P3027">
        <f t="shared" si="242"/>
        <v>52.1</v>
      </c>
      <c r="Q3027" s="10" t="s">
        <v>8315</v>
      </c>
      <c r="R3027" t="s">
        <v>8355</v>
      </c>
      <c r="S3027" s="15">
        <f t="shared" si="243"/>
        <v>41761.509409722225</v>
      </c>
      <c r="T3027" s="15">
        <f t="shared" si="244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1"/>
        <v>143</v>
      </c>
      <c r="P3028">
        <f t="shared" si="242"/>
        <v>51.6</v>
      </c>
      <c r="Q3028" s="10" t="s">
        <v>8315</v>
      </c>
      <c r="R3028" t="s">
        <v>8355</v>
      </c>
      <c r="S3028" s="15">
        <f t="shared" si="243"/>
        <v>42783.459398148145</v>
      </c>
      <c r="T3028" s="15">
        <f t="shared" si="244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1"/>
        <v>131</v>
      </c>
      <c r="P3029">
        <f t="shared" si="242"/>
        <v>164.3</v>
      </c>
      <c r="Q3029" s="10" t="s">
        <v>8315</v>
      </c>
      <c r="R3029" t="s">
        <v>8355</v>
      </c>
      <c r="S3029" s="15">
        <f t="shared" si="243"/>
        <v>42053.704293981486</v>
      </c>
      <c r="T3029" s="15">
        <f t="shared" si="244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1"/>
        <v>168</v>
      </c>
      <c r="P3030">
        <f t="shared" si="242"/>
        <v>84.86</v>
      </c>
      <c r="Q3030" s="10" t="s">
        <v>8315</v>
      </c>
      <c r="R3030" t="s">
        <v>8355</v>
      </c>
      <c r="S3030" s="15">
        <f t="shared" si="243"/>
        <v>42567.264178240745</v>
      </c>
      <c r="T3030" s="15">
        <f t="shared" si="244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1"/>
        <v>110</v>
      </c>
      <c r="P3031">
        <f t="shared" si="242"/>
        <v>94.55</v>
      </c>
      <c r="Q3031" s="10" t="s">
        <v>8315</v>
      </c>
      <c r="R3031" t="s">
        <v>8355</v>
      </c>
      <c r="S3031" s="15">
        <f t="shared" si="243"/>
        <v>41932.708877314813</v>
      </c>
      <c r="T3031" s="15">
        <f t="shared" si="244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1"/>
        <v>107</v>
      </c>
      <c r="P3032">
        <f t="shared" si="242"/>
        <v>45.54</v>
      </c>
      <c r="Q3032" s="10" t="s">
        <v>8315</v>
      </c>
      <c r="R3032" t="s">
        <v>8355</v>
      </c>
      <c r="S3032" s="15">
        <f t="shared" si="243"/>
        <v>42233.747349537036</v>
      </c>
      <c r="T3032" s="15">
        <f t="shared" si="244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1"/>
        <v>100</v>
      </c>
      <c r="P3033">
        <f t="shared" si="242"/>
        <v>51.72</v>
      </c>
      <c r="Q3033" s="10" t="s">
        <v>8315</v>
      </c>
      <c r="R3033" t="s">
        <v>8355</v>
      </c>
      <c r="S3033" s="15">
        <f t="shared" si="243"/>
        <v>42597.882488425923</v>
      </c>
      <c r="T3033" s="15">
        <f t="shared" si="244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1"/>
        <v>127</v>
      </c>
      <c r="P3034">
        <f t="shared" si="242"/>
        <v>50.88</v>
      </c>
      <c r="Q3034" s="10" t="s">
        <v>8315</v>
      </c>
      <c r="R3034" t="s">
        <v>8355</v>
      </c>
      <c r="S3034" s="15">
        <f t="shared" si="243"/>
        <v>42228.044664351852</v>
      </c>
      <c r="T3034" s="15">
        <f t="shared" si="244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1"/>
        <v>147</v>
      </c>
      <c r="P3035">
        <f t="shared" si="242"/>
        <v>191.13</v>
      </c>
      <c r="Q3035" s="10" t="s">
        <v>8315</v>
      </c>
      <c r="R3035" t="s">
        <v>8355</v>
      </c>
      <c r="S3035" s="15">
        <f t="shared" si="243"/>
        <v>42570.110243055555</v>
      </c>
      <c r="T3035" s="15">
        <f t="shared" si="244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1"/>
        <v>113</v>
      </c>
      <c r="P3036">
        <f t="shared" si="242"/>
        <v>89.31</v>
      </c>
      <c r="Q3036" s="10" t="s">
        <v>8315</v>
      </c>
      <c r="R3036" t="s">
        <v>8355</v>
      </c>
      <c r="S3036" s="15">
        <f t="shared" si="243"/>
        <v>42644.535358796296</v>
      </c>
      <c r="T3036" s="15">
        <f t="shared" si="244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1"/>
        <v>109</v>
      </c>
      <c r="P3037">
        <f t="shared" si="242"/>
        <v>88.59</v>
      </c>
      <c r="Q3037" s="10" t="s">
        <v>8315</v>
      </c>
      <c r="R3037" t="s">
        <v>8355</v>
      </c>
      <c r="S3037" s="15">
        <f t="shared" si="243"/>
        <v>41368.560289351852</v>
      </c>
      <c r="T3037" s="15">
        <f t="shared" si="244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1"/>
        <v>127</v>
      </c>
      <c r="P3038">
        <f t="shared" si="242"/>
        <v>96.3</v>
      </c>
      <c r="Q3038" s="10" t="s">
        <v>8315</v>
      </c>
      <c r="R3038" t="s">
        <v>8355</v>
      </c>
      <c r="S3038" s="15">
        <f t="shared" si="243"/>
        <v>41466.785231481481</v>
      </c>
      <c r="T3038" s="15">
        <f t="shared" si="244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1"/>
        <v>213</v>
      </c>
      <c r="P3039">
        <f t="shared" si="242"/>
        <v>33.31</v>
      </c>
      <c r="Q3039" s="10" t="s">
        <v>8315</v>
      </c>
      <c r="R3039" t="s">
        <v>8355</v>
      </c>
      <c r="S3039" s="15">
        <f t="shared" si="243"/>
        <v>40378.893206018518</v>
      </c>
      <c r="T3039" s="15">
        <f t="shared" si="244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1"/>
        <v>101</v>
      </c>
      <c r="P3040">
        <f t="shared" si="242"/>
        <v>37.22</v>
      </c>
      <c r="Q3040" s="10" t="s">
        <v>8315</v>
      </c>
      <c r="R3040" t="s">
        <v>8355</v>
      </c>
      <c r="S3040" s="15">
        <f t="shared" si="243"/>
        <v>42373.252280092594</v>
      </c>
      <c r="T3040" s="15">
        <f t="shared" si="244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1"/>
        <v>109</v>
      </c>
      <c r="P3041">
        <f t="shared" si="242"/>
        <v>92.13</v>
      </c>
      <c r="Q3041" s="10" t="s">
        <v>8315</v>
      </c>
      <c r="R3041" t="s">
        <v>8355</v>
      </c>
      <c r="S3041" s="15">
        <f t="shared" si="243"/>
        <v>41610.794421296298</v>
      </c>
      <c r="T3041" s="15">
        <f t="shared" si="244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1"/>
        <v>108</v>
      </c>
      <c r="P3042">
        <f t="shared" si="242"/>
        <v>76.790000000000006</v>
      </c>
      <c r="Q3042" s="10" t="s">
        <v>8315</v>
      </c>
      <c r="R3042" t="s">
        <v>8355</v>
      </c>
      <c r="S3042" s="15">
        <f t="shared" si="243"/>
        <v>42177.791909722218</v>
      </c>
      <c r="T3042" s="15">
        <f t="shared" si="244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1"/>
        <v>110</v>
      </c>
      <c r="P3043">
        <f t="shared" si="242"/>
        <v>96.53</v>
      </c>
      <c r="Q3043" s="10" t="s">
        <v>8315</v>
      </c>
      <c r="R3043" t="s">
        <v>8355</v>
      </c>
      <c r="S3043" s="15">
        <f t="shared" si="243"/>
        <v>42359.868611111116</v>
      </c>
      <c r="T3043" s="15">
        <f t="shared" si="244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1"/>
        <v>128</v>
      </c>
      <c r="P3044">
        <f t="shared" si="242"/>
        <v>51.89</v>
      </c>
      <c r="Q3044" s="10" t="s">
        <v>8315</v>
      </c>
      <c r="R3044" t="s">
        <v>8355</v>
      </c>
      <c r="S3044" s="15">
        <f t="shared" si="243"/>
        <v>42253.688043981485</v>
      </c>
      <c r="T3044" s="15">
        <f t="shared" si="244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1"/>
        <v>110</v>
      </c>
      <c r="P3045">
        <f t="shared" si="242"/>
        <v>128.91</v>
      </c>
      <c r="Q3045" s="10" t="s">
        <v>8315</v>
      </c>
      <c r="R3045" t="s">
        <v>8355</v>
      </c>
      <c r="S3045" s="15">
        <f t="shared" si="243"/>
        <v>42083.070590277777</v>
      </c>
      <c r="T3045" s="15">
        <f t="shared" si="244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1"/>
        <v>109</v>
      </c>
      <c r="P3046">
        <f t="shared" si="242"/>
        <v>84.11</v>
      </c>
      <c r="Q3046" s="10" t="s">
        <v>8315</v>
      </c>
      <c r="R3046" t="s">
        <v>8355</v>
      </c>
      <c r="S3046" s="15">
        <f t="shared" si="243"/>
        <v>42387.7268287037</v>
      </c>
      <c r="T3046" s="15">
        <f t="shared" si="244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1"/>
        <v>133</v>
      </c>
      <c r="P3047">
        <f t="shared" si="242"/>
        <v>82.94</v>
      </c>
      <c r="Q3047" s="10" t="s">
        <v>8315</v>
      </c>
      <c r="R3047" t="s">
        <v>8355</v>
      </c>
      <c r="S3047" s="15">
        <f t="shared" si="243"/>
        <v>41843.155729166669</v>
      </c>
      <c r="T3047" s="15">
        <f t="shared" si="244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1"/>
        <v>191</v>
      </c>
      <c r="P3048">
        <f t="shared" si="242"/>
        <v>259.95</v>
      </c>
      <c r="Q3048" s="10" t="s">
        <v>8315</v>
      </c>
      <c r="R3048" t="s">
        <v>8355</v>
      </c>
      <c r="S3048" s="15">
        <f t="shared" si="243"/>
        <v>41862.803078703706</v>
      </c>
      <c r="T3048" s="15">
        <f t="shared" si="244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1"/>
        <v>149</v>
      </c>
      <c r="P3049">
        <f t="shared" si="242"/>
        <v>37.25</v>
      </c>
      <c r="Q3049" s="10" t="s">
        <v>8315</v>
      </c>
      <c r="R3049" t="s">
        <v>8355</v>
      </c>
      <c r="S3049" s="15">
        <f t="shared" si="243"/>
        <v>42443.989050925928</v>
      </c>
      <c r="T3049" s="15">
        <f t="shared" si="244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1"/>
        <v>166</v>
      </c>
      <c r="P3050">
        <f t="shared" si="242"/>
        <v>177.02</v>
      </c>
      <c r="Q3050" s="10" t="s">
        <v>8315</v>
      </c>
      <c r="R3050" t="s">
        <v>8355</v>
      </c>
      <c r="S3050" s="15">
        <f t="shared" si="243"/>
        <v>41975.901180555549</v>
      </c>
      <c r="T3050" s="15">
        <f t="shared" si="244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1"/>
        <v>107</v>
      </c>
      <c r="P3051">
        <f t="shared" si="242"/>
        <v>74.069999999999993</v>
      </c>
      <c r="Q3051" s="10" t="s">
        <v>8315</v>
      </c>
      <c r="R3051" t="s">
        <v>8355</v>
      </c>
      <c r="S3051" s="15">
        <f t="shared" si="243"/>
        <v>42139.014525462961</v>
      </c>
      <c r="T3051" s="15">
        <f t="shared" si="244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1"/>
        <v>106</v>
      </c>
      <c r="P3052">
        <f t="shared" si="242"/>
        <v>70.67</v>
      </c>
      <c r="Q3052" s="10" t="s">
        <v>8315</v>
      </c>
      <c r="R3052" t="s">
        <v>8355</v>
      </c>
      <c r="S3052" s="15">
        <f t="shared" si="243"/>
        <v>42465.16851851852</v>
      </c>
      <c r="T3052" s="15">
        <f t="shared" si="244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1"/>
        <v>24</v>
      </c>
      <c r="P3053">
        <f t="shared" si="242"/>
        <v>23.63</v>
      </c>
      <c r="Q3053" s="10" t="s">
        <v>8315</v>
      </c>
      <c r="R3053" t="s">
        <v>8355</v>
      </c>
      <c r="S3053" s="15">
        <f t="shared" si="243"/>
        <v>42744.416030092587</v>
      </c>
      <c r="T3053" s="15">
        <f t="shared" si="244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1"/>
        <v>0</v>
      </c>
      <c r="P3054">
        <f t="shared" si="242"/>
        <v>37.5</v>
      </c>
      <c r="Q3054" s="10" t="s">
        <v>8315</v>
      </c>
      <c r="R3054" t="s">
        <v>8355</v>
      </c>
      <c r="S3054" s="15">
        <f t="shared" si="243"/>
        <v>42122.670069444444</v>
      </c>
      <c r="T3054" s="15">
        <f t="shared" si="244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1"/>
        <v>0</v>
      </c>
      <c r="P3055">
        <f t="shared" si="242"/>
        <v>13.33</v>
      </c>
      <c r="Q3055" s="10" t="s">
        <v>8315</v>
      </c>
      <c r="R3055" t="s">
        <v>8355</v>
      </c>
      <c r="S3055" s="15">
        <f t="shared" si="243"/>
        <v>41862.761724537035</v>
      </c>
      <c r="T3055" s="15">
        <f t="shared" si="244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1"/>
        <v>0</v>
      </c>
      <c r="P3056">
        <f t="shared" si="242"/>
        <v>0</v>
      </c>
      <c r="Q3056" s="10" t="s">
        <v>8315</v>
      </c>
      <c r="R3056" t="s">
        <v>8355</v>
      </c>
      <c r="S3056" s="15">
        <f t="shared" si="243"/>
        <v>42027.832800925928</v>
      </c>
      <c r="T3056" s="15">
        <f t="shared" si="244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1"/>
        <v>0</v>
      </c>
      <c r="P3057">
        <f t="shared" si="242"/>
        <v>1</v>
      </c>
      <c r="Q3057" s="10" t="s">
        <v>8315</v>
      </c>
      <c r="R3057" t="s">
        <v>8355</v>
      </c>
      <c r="S3057" s="15">
        <f t="shared" si="243"/>
        <v>41953.95821759259</v>
      </c>
      <c r="T3057" s="15">
        <f t="shared" si="244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1"/>
        <v>0</v>
      </c>
      <c r="P3058">
        <f t="shared" si="242"/>
        <v>0</v>
      </c>
      <c r="Q3058" s="10" t="s">
        <v>8315</v>
      </c>
      <c r="R3058" t="s">
        <v>8355</v>
      </c>
      <c r="S3058" s="15">
        <f t="shared" si="243"/>
        <v>41851.636388888888</v>
      </c>
      <c r="T3058" s="15">
        <f t="shared" si="244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1"/>
        <v>0</v>
      </c>
      <c r="P3059">
        <f t="shared" si="242"/>
        <v>0</v>
      </c>
      <c r="Q3059" s="10" t="s">
        <v>8315</v>
      </c>
      <c r="R3059" t="s">
        <v>8355</v>
      </c>
      <c r="S3059" s="15">
        <f t="shared" si="243"/>
        <v>42433.650590277779</v>
      </c>
      <c r="T3059" s="15">
        <f t="shared" si="244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1"/>
        <v>0</v>
      </c>
      <c r="P3060">
        <f t="shared" si="242"/>
        <v>1</v>
      </c>
      <c r="Q3060" s="10" t="s">
        <v>8315</v>
      </c>
      <c r="R3060" t="s">
        <v>8355</v>
      </c>
      <c r="S3060" s="15">
        <f t="shared" si="243"/>
        <v>42460.374305555553</v>
      </c>
      <c r="T3060" s="15">
        <f t="shared" si="244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1"/>
        <v>3</v>
      </c>
      <c r="P3061">
        <f t="shared" si="242"/>
        <v>41</v>
      </c>
      <c r="Q3061" s="10" t="s">
        <v>8315</v>
      </c>
      <c r="R3061" t="s">
        <v>8355</v>
      </c>
      <c r="S3061" s="15">
        <f t="shared" si="243"/>
        <v>41829.935717592591</v>
      </c>
      <c r="T3061" s="15">
        <f t="shared" si="244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1"/>
        <v>0</v>
      </c>
      <c r="P3062">
        <f t="shared" si="242"/>
        <v>55.83</v>
      </c>
      <c r="Q3062" s="10" t="s">
        <v>8315</v>
      </c>
      <c r="R3062" t="s">
        <v>8355</v>
      </c>
      <c r="S3062" s="15">
        <f t="shared" si="243"/>
        <v>42245.274699074071</v>
      </c>
      <c r="T3062" s="15">
        <f t="shared" si="244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1"/>
        <v>0</v>
      </c>
      <c r="P3063">
        <f t="shared" si="242"/>
        <v>0</v>
      </c>
      <c r="Q3063" s="10" t="s">
        <v>8315</v>
      </c>
      <c r="R3063" t="s">
        <v>8355</v>
      </c>
      <c r="S3063" s="15">
        <f t="shared" si="243"/>
        <v>41834.784120370372</v>
      </c>
      <c r="T3063" s="15">
        <f t="shared" si="244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1"/>
        <v>67</v>
      </c>
      <c r="P3064">
        <f t="shared" si="242"/>
        <v>99.76</v>
      </c>
      <c r="Q3064" s="10" t="s">
        <v>8315</v>
      </c>
      <c r="R3064" t="s">
        <v>8355</v>
      </c>
      <c r="S3064" s="15">
        <f t="shared" si="243"/>
        <v>42248.535787037035</v>
      </c>
      <c r="T3064" s="15">
        <f t="shared" si="244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1"/>
        <v>20</v>
      </c>
      <c r="P3065">
        <f t="shared" si="242"/>
        <v>25.52</v>
      </c>
      <c r="Q3065" s="10" t="s">
        <v>8315</v>
      </c>
      <c r="R3065" t="s">
        <v>8355</v>
      </c>
      <c r="S3065" s="15">
        <f t="shared" si="243"/>
        <v>42630.922893518517</v>
      </c>
      <c r="T3065" s="15">
        <f t="shared" si="244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1"/>
        <v>11</v>
      </c>
      <c r="P3066">
        <f t="shared" si="242"/>
        <v>117.65</v>
      </c>
      <c r="Q3066" s="10" t="s">
        <v>8315</v>
      </c>
      <c r="R3066" t="s">
        <v>8355</v>
      </c>
      <c r="S3066" s="15">
        <f t="shared" si="243"/>
        <v>42299.130162037036</v>
      </c>
      <c r="T3066" s="15">
        <f t="shared" si="244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1"/>
        <v>0</v>
      </c>
      <c r="P3067">
        <f t="shared" si="242"/>
        <v>5</v>
      </c>
      <c r="Q3067" s="10" t="s">
        <v>8315</v>
      </c>
      <c r="R3067" t="s">
        <v>8355</v>
      </c>
      <c r="S3067" s="15">
        <f t="shared" si="243"/>
        <v>41825.055231481485</v>
      </c>
      <c r="T3067" s="15">
        <f t="shared" si="244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1"/>
        <v>12</v>
      </c>
      <c r="P3068">
        <f t="shared" si="242"/>
        <v>2796.67</v>
      </c>
      <c r="Q3068" s="10" t="s">
        <v>8315</v>
      </c>
      <c r="R3068" t="s">
        <v>8355</v>
      </c>
      <c r="S3068" s="15">
        <f t="shared" si="243"/>
        <v>42531.228437500002</v>
      </c>
      <c r="T3068" s="15">
        <f t="shared" si="244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1"/>
        <v>3</v>
      </c>
      <c r="P3069">
        <f t="shared" si="242"/>
        <v>200</v>
      </c>
      <c r="Q3069" s="10" t="s">
        <v>8315</v>
      </c>
      <c r="R3069" t="s">
        <v>8355</v>
      </c>
      <c r="S3069" s="15">
        <f t="shared" si="243"/>
        <v>42226.938414351855</v>
      </c>
      <c r="T3069" s="15">
        <f t="shared" si="244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1"/>
        <v>0</v>
      </c>
      <c r="P3070">
        <f t="shared" si="242"/>
        <v>87.5</v>
      </c>
      <c r="Q3070" s="10" t="s">
        <v>8315</v>
      </c>
      <c r="R3070" t="s">
        <v>8355</v>
      </c>
      <c r="S3070" s="15">
        <f t="shared" si="243"/>
        <v>42263.691574074073</v>
      </c>
      <c r="T3070" s="15">
        <f t="shared" si="244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1"/>
        <v>14</v>
      </c>
      <c r="P3071">
        <f t="shared" si="242"/>
        <v>20.14</v>
      </c>
      <c r="Q3071" s="10" t="s">
        <v>8315</v>
      </c>
      <c r="R3071" t="s">
        <v>8355</v>
      </c>
      <c r="S3071" s="15">
        <f t="shared" si="243"/>
        <v>41957.833726851852</v>
      </c>
      <c r="T3071" s="15">
        <f t="shared" si="244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1"/>
        <v>3</v>
      </c>
      <c r="P3072">
        <f t="shared" si="242"/>
        <v>20.88</v>
      </c>
      <c r="Q3072" s="10" t="s">
        <v>8315</v>
      </c>
      <c r="R3072" t="s">
        <v>8355</v>
      </c>
      <c r="S3072" s="15">
        <f t="shared" si="243"/>
        <v>42690.733437499999</v>
      </c>
      <c r="T3072" s="15">
        <f t="shared" si="244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1"/>
        <v>60</v>
      </c>
      <c r="P3073">
        <f t="shared" si="242"/>
        <v>61.31</v>
      </c>
      <c r="Q3073" s="10" t="s">
        <v>8315</v>
      </c>
      <c r="R3073" t="s">
        <v>8355</v>
      </c>
      <c r="S3073" s="15">
        <f t="shared" si="243"/>
        <v>42097.732418981483</v>
      </c>
      <c r="T3073" s="15">
        <f t="shared" si="244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1"/>
        <v>0</v>
      </c>
      <c r="P3074">
        <f t="shared" si="242"/>
        <v>1</v>
      </c>
      <c r="Q3074" s="10" t="s">
        <v>8315</v>
      </c>
      <c r="R3074" t="s">
        <v>8355</v>
      </c>
      <c r="S3074" s="15">
        <f t="shared" si="243"/>
        <v>42658.690532407403</v>
      </c>
      <c r="T3074" s="15">
        <f t="shared" si="244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5">ROUND(E3075/D3075*100,0)</f>
        <v>0</v>
      </c>
      <c r="P3075">
        <f t="shared" ref="P3075:P3138" si="246">IFERROR(ROUND(E3075/L3075,2),0)</f>
        <v>92.14</v>
      </c>
      <c r="Q3075" s="10" t="s">
        <v>8315</v>
      </c>
      <c r="R3075" t="s">
        <v>8355</v>
      </c>
      <c r="S3075" s="15">
        <f t="shared" ref="S3075:S3138" si="247">(((J3075/60)/60)/24)+DATE(1970,1,1)</f>
        <v>42111.684027777781</v>
      </c>
      <c r="T3075" s="15">
        <f t="shared" ref="T3075:T3138" si="248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6"/>
        <v>7.33</v>
      </c>
      <c r="Q3076" s="10" t="s">
        <v>8315</v>
      </c>
      <c r="R3076" t="s">
        <v>8355</v>
      </c>
      <c r="S3076" s="15">
        <f t="shared" si="247"/>
        <v>42409.571284722217</v>
      </c>
      <c r="T3076" s="15">
        <f t="shared" si="248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s="10" t="s">
        <v>8315</v>
      </c>
      <c r="R3077" t="s">
        <v>8355</v>
      </c>
      <c r="S3077" s="15">
        <f t="shared" si="247"/>
        <v>42551.102314814809</v>
      </c>
      <c r="T3077" s="15">
        <f t="shared" si="248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s="10" t="s">
        <v>8315</v>
      </c>
      <c r="R3078" t="s">
        <v>8355</v>
      </c>
      <c r="S3078" s="15">
        <f t="shared" si="247"/>
        <v>42226.651886574073</v>
      </c>
      <c r="T3078" s="15">
        <f t="shared" si="248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s="10" t="s">
        <v>8315</v>
      </c>
      <c r="R3079" t="s">
        <v>8355</v>
      </c>
      <c r="S3079" s="15">
        <f t="shared" si="247"/>
        <v>42766.956921296296</v>
      </c>
      <c r="T3079" s="15">
        <f t="shared" si="248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s="10" t="s">
        <v>8315</v>
      </c>
      <c r="R3080" t="s">
        <v>8355</v>
      </c>
      <c r="S3080" s="15">
        <f t="shared" si="247"/>
        <v>42031.138831018514</v>
      </c>
      <c r="T3080" s="15">
        <f t="shared" si="248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s="10" t="s">
        <v>8315</v>
      </c>
      <c r="R3081" t="s">
        <v>8355</v>
      </c>
      <c r="S3081" s="15">
        <f t="shared" si="247"/>
        <v>42055.713368055556</v>
      </c>
      <c r="T3081" s="15">
        <f t="shared" si="248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s="10" t="s">
        <v>8315</v>
      </c>
      <c r="R3082" t="s">
        <v>8355</v>
      </c>
      <c r="S3082" s="15">
        <f t="shared" si="247"/>
        <v>41940.028287037036</v>
      </c>
      <c r="T3082" s="15">
        <f t="shared" si="248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0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0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0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0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0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0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0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0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0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0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0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0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0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0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0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0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0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0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0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10" t="s">
        <v>8315</v>
      </c>
      <c r="R3139" t="s">
        <v>8316</v>
      </c>
      <c r="S3139" s="15">
        <f t="shared" ref="S3139:S3202" si="251">(((J3139/60)/60)/24)+DATE(1970,1,1)</f>
        <v>42807.885057870371</v>
      </c>
      <c r="T3139" s="15">
        <f t="shared" ref="T3139:T3202" si="252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0" t="s">
        <v>8315</v>
      </c>
      <c r="R3140" t="s">
        <v>8316</v>
      </c>
      <c r="S3140" s="15">
        <f t="shared" si="251"/>
        <v>42809.645914351851</v>
      </c>
      <c r="T3140" s="15">
        <f t="shared" si="252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0" t="s">
        <v>8315</v>
      </c>
      <c r="R3141" t="s">
        <v>8316</v>
      </c>
      <c r="S3141" s="15">
        <f t="shared" si="251"/>
        <v>42785.270370370374</v>
      </c>
      <c r="T3141" s="15">
        <f t="shared" si="252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0" t="s">
        <v>8315</v>
      </c>
      <c r="R3142" t="s">
        <v>8316</v>
      </c>
      <c r="S3142" s="15">
        <f t="shared" si="251"/>
        <v>42802.718784722223</v>
      </c>
      <c r="T3142" s="15">
        <f t="shared" si="252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0" t="s">
        <v>8315</v>
      </c>
      <c r="R3143" t="s">
        <v>8316</v>
      </c>
      <c r="S3143" s="15">
        <f t="shared" si="251"/>
        <v>42800.753333333334</v>
      </c>
      <c r="T3143" s="15">
        <f t="shared" si="252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0" t="s">
        <v>8315</v>
      </c>
      <c r="R3144" t="s">
        <v>8316</v>
      </c>
      <c r="S3144" s="15">
        <f t="shared" si="251"/>
        <v>42783.513182870374</v>
      </c>
      <c r="T3144" s="15">
        <f t="shared" si="252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0" t="s">
        <v>8315</v>
      </c>
      <c r="R3145" t="s">
        <v>8316</v>
      </c>
      <c r="S3145" s="15">
        <f t="shared" si="251"/>
        <v>42808.358287037037</v>
      </c>
      <c r="T3145" s="15">
        <f t="shared" si="252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0" t="s">
        <v>8315</v>
      </c>
      <c r="R3146" t="s">
        <v>8316</v>
      </c>
      <c r="S3146" s="15">
        <f t="shared" si="251"/>
        <v>42796.538275462968</v>
      </c>
      <c r="T3146" s="15">
        <f t="shared" si="252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0" t="s">
        <v>8315</v>
      </c>
      <c r="R3147" t="s">
        <v>8316</v>
      </c>
      <c r="S3147" s="15">
        <f t="shared" si="251"/>
        <v>42762.040902777779</v>
      </c>
      <c r="T3147" s="15">
        <f t="shared" si="252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0" t="s">
        <v>8315</v>
      </c>
      <c r="R3148" t="s">
        <v>8316</v>
      </c>
      <c r="S3148" s="15">
        <f t="shared" si="251"/>
        <v>42796.682476851856</v>
      </c>
      <c r="T3148" s="15">
        <f t="shared" si="252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0" t="s">
        <v>8315</v>
      </c>
      <c r="R3149" t="s">
        <v>8316</v>
      </c>
      <c r="S3149" s="15">
        <f t="shared" si="251"/>
        <v>41909.969386574077</v>
      </c>
      <c r="T3149" s="15">
        <f t="shared" si="252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0" t="s">
        <v>8315</v>
      </c>
      <c r="R3150" t="s">
        <v>8316</v>
      </c>
      <c r="S3150" s="15">
        <f t="shared" si="251"/>
        <v>41891.665324074071</v>
      </c>
      <c r="T3150" s="15">
        <f t="shared" si="252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0" t="s">
        <v>8315</v>
      </c>
      <c r="R3151" t="s">
        <v>8316</v>
      </c>
      <c r="S3151" s="15">
        <f t="shared" si="251"/>
        <v>41226.017361111109</v>
      </c>
      <c r="T3151" s="15">
        <f t="shared" si="252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0" t="s">
        <v>8315</v>
      </c>
      <c r="R3152" t="s">
        <v>8316</v>
      </c>
      <c r="S3152" s="15">
        <f t="shared" si="251"/>
        <v>40478.263923611114</v>
      </c>
      <c r="T3152" s="15">
        <f t="shared" si="252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0" t="s">
        <v>8315</v>
      </c>
      <c r="R3153" t="s">
        <v>8316</v>
      </c>
      <c r="S3153" s="15">
        <f t="shared" si="251"/>
        <v>41862.83997685185</v>
      </c>
      <c r="T3153" s="15">
        <f t="shared" si="252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0" t="s">
        <v>8315</v>
      </c>
      <c r="R3154" t="s">
        <v>8316</v>
      </c>
      <c r="S3154" s="15">
        <f t="shared" si="251"/>
        <v>41550.867673611108</v>
      </c>
      <c r="T3154" s="15">
        <f t="shared" si="252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0" t="s">
        <v>8315</v>
      </c>
      <c r="R3155" t="s">
        <v>8316</v>
      </c>
      <c r="S3155" s="15">
        <f t="shared" si="251"/>
        <v>40633.154363425929</v>
      </c>
      <c r="T3155" s="15">
        <f t="shared" si="252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0" t="s">
        <v>8315</v>
      </c>
      <c r="R3156" t="s">
        <v>8316</v>
      </c>
      <c r="S3156" s="15">
        <f t="shared" si="251"/>
        <v>40970.875671296293</v>
      </c>
      <c r="T3156" s="15">
        <f t="shared" si="252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0" t="s">
        <v>8315</v>
      </c>
      <c r="R3157" t="s">
        <v>8316</v>
      </c>
      <c r="S3157" s="15">
        <f t="shared" si="251"/>
        <v>41233.499131944445</v>
      </c>
      <c r="T3157" s="15">
        <f t="shared" si="252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0" t="s">
        <v>8315</v>
      </c>
      <c r="R3158" t="s">
        <v>8316</v>
      </c>
      <c r="S3158" s="15">
        <f t="shared" si="251"/>
        <v>41026.953055555554</v>
      </c>
      <c r="T3158" s="15">
        <f t="shared" si="252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0" t="s">
        <v>8315</v>
      </c>
      <c r="R3159" t="s">
        <v>8316</v>
      </c>
      <c r="S3159" s="15">
        <f t="shared" si="251"/>
        <v>41829.788252314815</v>
      </c>
      <c r="T3159" s="15">
        <f t="shared" si="252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0" t="s">
        <v>8315</v>
      </c>
      <c r="R3160" t="s">
        <v>8316</v>
      </c>
      <c r="S3160" s="15">
        <f t="shared" si="251"/>
        <v>41447.839722222219</v>
      </c>
      <c r="T3160" s="15">
        <f t="shared" si="252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0" t="s">
        <v>8315</v>
      </c>
      <c r="R3161" t="s">
        <v>8316</v>
      </c>
      <c r="S3161" s="15">
        <f t="shared" si="251"/>
        <v>40884.066678240742</v>
      </c>
      <c r="T3161" s="15">
        <f t="shared" si="252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0" t="s">
        <v>8315</v>
      </c>
      <c r="R3162" t="s">
        <v>8316</v>
      </c>
      <c r="S3162" s="15">
        <f t="shared" si="251"/>
        <v>41841.26489583333</v>
      </c>
      <c r="T3162" s="15">
        <f t="shared" si="252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0" t="s">
        <v>8315</v>
      </c>
      <c r="R3163" t="s">
        <v>8316</v>
      </c>
      <c r="S3163" s="15">
        <f t="shared" si="251"/>
        <v>41897.536134259259</v>
      </c>
      <c r="T3163" s="15">
        <f t="shared" si="252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0" t="s">
        <v>8315</v>
      </c>
      <c r="R3164" t="s">
        <v>8316</v>
      </c>
      <c r="S3164" s="15">
        <f t="shared" si="251"/>
        <v>41799.685902777775</v>
      </c>
      <c r="T3164" s="15">
        <f t="shared" si="252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0" t="s">
        <v>8315</v>
      </c>
      <c r="R3165" t="s">
        <v>8316</v>
      </c>
      <c r="S3165" s="15">
        <f t="shared" si="251"/>
        <v>41775.753761574073</v>
      </c>
      <c r="T3165" s="15">
        <f t="shared" si="252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0" t="s">
        <v>8315</v>
      </c>
      <c r="R3166" t="s">
        <v>8316</v>
      </c>
      <c r="S3166" s="15">
        <f t="shared" si="251"/>
        <v>41766.80572916667</v>
      </c>
      <c r="T3166" s="15">
        <f t="shared" si="252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10" t="s">
        <v>8315</v>
      </c>
      <c r="R3167" t="s">
        <v>8316</v>
      </c>
      <c r="S3167" s="15">
        <f t="shared" si="251"/>
        <v>40644.159259259257</v>
      </c>
      <c r="T3167" s="15">
        <f t="shared" si="252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10" t="s">
        <v>8315</v>
      </c>
      <c r="R3168" t="s">
        <v>8316</v>
      </c>
      <c r="S3168" s="15">
        <f t="shared" si="251"/>
        <v>41940.69158564815</v>
      </c>
      <c r="T3168" s="15">
        <f t="shared" si="252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10" t="s">
        <v>8315</v>
      </c>
      <c r="R3169" t="s">
        <v>8316</v>
      </c>
      <c r="S3169" s="15">
        <f t="shared" si="251"/>
        <v>41839.175706018519</v>
      </c>
      <c r="T3169" s="15">
        <f t="shared" si="252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10" t="s">
        <v>8315</v>
      </c>
      <c r="R3170" t="s">
        <v>8316</v>
      </c>
      <c r="S3170" s="15">
        <f t="shared" si="251"/>
        <v>41772.105937500004</v>
      </c>
      <c r="T3170" s="15">
        <f t="shared" si="252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10" t="s">
        <v>8315</v>
      </c>
      <c r="R3171" t="s">
        <v>8316</v>
      </c>
      <c r="S3171" s="15">
        <f t="shared" si="251"/>
        <v>41591.737974537034</v>
      </c>
      <c r="T3171" s="15">
        <f t="shared" si="252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10" t="s">
        <v>8315</v>
      </c>
      <c r="R3172" t="s">
        <v>8316</v>
      </c>
      <c r="S3172" s="15">
        <f t="shared" si="251"/>
        <v>41789.080370370371</v>
      </c>
      <c r="T3172" s="15">
        <f t="shared" si="252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10" t="s">
        <v>8315</v>
      </c>
      <c r="R3173" t="s">
        <v>8316</v>
      </c>
      <c r="S3173" s="15">
        <f t="shared" si="251"/>
        <v>42466.608310185184</v>
      </c>
      <c r="T3173" s="15">
        <f t="shared" si="252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10" t="s">
        <v>8315</v>
      </c>
      <c r="R3174" t="s">
        <v>8316</v>
      </c>
      <c r="S3174" s="15">
        <f t="shared" si="251"/>
        <v>40923.729953703703</v>
      </c>
      <c r="T3174" s="15">
        <f t="shared" si="252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10" t="s">
        <v>8315</v>
      </c>
      <c r="R3175" t="s">
        <v>8316</v>
      </c>
      <c r="S3175" s="15">
        <f t="shared" si="251"/>
        <v>41878.878379629627</v>
      </c>
      <c r="T3175" s="15">
        <f t="shared" si="252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10" t="s">
        <v>8315</v>
      </c>
      <c r="R3176" t="s">
        <v>8316</v>
      </c>
      <c r="S3176" s="15">
        <f t="shared" si="251"/>
        <v>41862.864675925928</v>
      </c>
      <c r="T3176" s="15">
        <f t="shared" si="252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10" t="s">
        <v>8315</v>
      </c>
      <c r="R3177" t="s">
        <v>8316</v>
      </c>
      <c r="S3177" s="15">
        <f t="shared" si="251"/>
        <v>40531.886886574073</v>
      </c>
      <c r="T3177" s="15">
        <f t="shared" si="252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10" t="s">
        <v>8315</v>
      </c>
      <c r="R3178" t="s">
        <v>8316</v>
      </c>
      <c r="S3178" s="15">
        <f t="shared" si="251"/>
        <v>41477.930914351848</v>
      </c>
      <c r="T3178" s="15">
        <f t="shared" si="252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10" t="s">
        <v>8315</v>
      </c>
      <c r="R3179" t="s">
        <v>8316</v>
      </c>
      <c r="S3179" s="15">
        <f t="shared" si="251"/>
        <v>41781.666770833333</v>
      </c>
      <c r="T3179" s="15">
        <f t="shared" si="252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10" t="s">
        <v>8315</v>
      </c>
      <c r="R3180" t="s">
        <v>8316</v>
      </c>
      <c r="S3180" s="15">
        <f t="shared" si="251"/>
        <v>41806.605034722219</v>
      </c>
      <c r="T3180" s="15">
        <f t="shared" si="252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10" t="s">
        <v>8315</v>
      </c>
      <c r="R3181" t="s">
        <v>8316</v>
      </c>
      <c r="S3181" s="15">
        <f t="shared" si="251"/>
        <v>41375.702210648145</v>
      </c>
      <c r="T3181" s="15">
        <f t="shared" si="252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10" t="s">
        <v>8315</v>
      </c>
      <c r="R3182" t="s">
        <v>8316</v>
      </c>
      <c r="S3182" s="15">
        <f t="shared" si="251"/>
        <v>41780.412604166668</v>
      </c>
      <c r="T3182" s="15">
        <f t="shared" si="252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10" t="s">
        <v>8315</v>
      </c>
      <c r="R3183" t="s">
        <v>8316</v>
      </c>
      <c r="S3183" s="15">
        <f t="shared" si="251"/>
        <v>41779.310034722221</v>
      </c>
      <c r="T3183" s="15">
        <f t="shared" si="252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10" t="s">
        <v>8315</v>
      </c>
      <c r="R3184" t="s">
        <v>8316</v>
      </c>
      <c r="S3184" s="15">
        <f t="shared" si="251"/>
        <v>40883.949317129627</v>
      </c>
      <c r="T3184" s="15">
        <f t="shared" si="252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10" t="s">
        <v>8315</v>
      </c>
      <c r="R3185" t="s">
        <v>8316</v>
      </c>
      <c r="S3185" s="15">
        <f t="shared" si="251"/>
        <v>41491.79478009259</v>
      </c>
      <c r="T3185" s="15">
        <f t="shared" si="252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10" t="s">
        <v>8315</v>
      </c>
      <c r="R3186" t="s">
        <v>8316</v>
      </c>
      <c r="S3186" s="15">
        <f t="shared" si="251"/>
        <v>41791.993414351848</v>
      </c>
      <c r="T3186" s="15">
        <f t="shared" si="252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10" t="s">
        <v>8315</v>
      </c>
      <c r="R3187" t="s">
        <v>8316</v>
      </c>
      <c r="S3187" s="15">
        <f t="shared" si="251"/>
        <v>41829.977326388893</v>
      </c>
      <c r="T3187" s="15">
        <f t="shared" si="252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10" t="s">
        <v>8315</v>
      </c>
      <c r="R3188" t="s">
        <v>8316</v>
      </c>
      <c r="S3188" s="15">
        <f t="shared" si="251"/>
        <v>41868.924050925925</v>
      </c>
      <c r="T3188" s="15">
        <f t="shared" si="252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10" t="s">
        <v>8315</v>
      </c>
      <c r="R3189" t="s">
        <v>8316</v>
      </c>
      <c r="S3189" s="15">
        <f t="shared" si="251"/>
        <v>41835.666354166664</v>
      </c>
      <c r="T3189" s="15">
        <f t="shared" si="252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10" t="s">
        <v>8315</v>
      </c>
      <c r="R3190" t="s">
        <v>8357</v>
      </c>
      <c r="S3190" s="15">
        <f t="shared" si="251"/>
        <v>42144.415532407409</v>
      </c>
      <c r="T3190" s="15">
        <f t="shared" si="252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10" t="s">
        <v>8315</v>
      </c>
      <c r="R3191" t="s">
        <v>8357</v>
      </c>
      <c r="S3191" s="15">
        <f t="shared" si="251"/>
        <v>42118.346435185187</v>
      </c>
      <c r="T3191" s="15">
        <f t="shared" si="252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10" t="s">
        <v>8315</v>
      </c>
      <c r="R3192" t="s">
        <v>8357</v>
      </c>
      <c r="S3192" s="15">
        <f t="shared" si="251"/>
        <v>42683.151331018518</v>
      </c>
      <c r="T3192" s="15">
        <f t="shared" si="252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10" t="s">
        <v>8315</v>
      </c>
      <c r="R3193" t="s">
        <v>8357</v>
      </c>
      <c r="S3193" s="15">
        <f t="shared" si="251"/>
        <v>42538.755428240736</v>
      </c>
      <c r="T3193" s="15">
        <f t="shared" si="252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10" t="s">
        <v>8315</v>
      </c>
      <c r="R3194" t="s">
        <v>8357</v>
      </c>
      <c r="S3194" s="15">
        <f t="shared" si="251"/>
        <v>42018.94049768518</v>
      </c>
      <c r="T3194" s="15">
        <f t="shared" si="252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0" t="s">
        <v>8315</v>
      </c>
      <c r="R3195" t="s">
        <v>8357</v>
      </c>
      <c r="S3195" s="15">
        <f t="shared" si="251"/>
        <v>42010.968240740738</v>
      </c>
      <c r="T3195" s="15">
        <f t="shared" si="252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0" t="s">
        <v>8315</v>
      </c>
      <c r="R3196" t="s">
        <v>8357</v>
      </c>
      <c r="S3196" s="15">
        <f t="shared" si="251"/>
        <v>42182.062476851846</v>
      </c>
      <c r="T3196" s="15">
        <f t="shared" si="252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0" t="s">
        <v>8315</v>
      </c>
      <c r="R3197" t="s">
        <v>8357</v>
      </c>
      <c r="S3197" s="15">
        <f t="shared" si="251"/>
        <v>42017.594236111108</v>
      </c>
      <c r="T3197" s="15">
        <f t="shared" si="252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51"/>
        <v>42157.598090277781</v>
      </c>
      <c r="T3198" s="15">
        <f t="shared" si="252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51"/>
        <v>42009.493263888886</v>
      </c>
      <c r="T3199" s="15">
        <f t="shared" si="252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51"/>
        <v>42013.424502314811</v>
      </c>
      <c r="T3200" s="15">
        <f t="shared" si="252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51"/>
        <v>41858.761782407404</v>
      </c>
      <c r="T3201" s="15">
        <f t="shared" si="252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si="251"/>
        <v>42460.320613425924</v>
      </c>
      <c r="T3202" s="15">
        <f t="shared" si="252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ROUND(E3203/D3203*100,0)</f>
        <v>1</v>
      </c>
      <c r="P3203">
        <f t="shared" ref="P3203:P3266" si="254">IFERROR(ROUND(E3203/L3203,2),0)</f>
        <v>12.5</v>
      </c>
      <c r="Q3203" s="10" t="s">
        <v>8315</v>
      </c>
      <c r="R3203" t="s">
        <v>8357</v>
      </c>
      <c r="S3203" s="15">
        <f t="shared" ref="S3203:S3266" si="255">(((J3203/60)/60)/24)+DATE(1970,1,1)</f>
        <v>41861.767094907409</v>
      </c>
      <c r="T3203" s="15">
        <f t="shared" ref="T3203:T3266" si="256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s="10" t="s">
        <v>8315</v>
      </c>
      <c r="R3204" t="s">
        <v>8357</v>
      </c>
      <c r="S3204" s="15">
        <f t="shared" si="255"/>
        <v>42293.853541666671</v>
      </c>
      <c r="T3204" s="15">
        <f t="shared" si="256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s="10" t="s">
        <v>8315</v>
      </c>
      <c r="R3205" t="s">
        <v>8357</v>
      </c>
      <c r="S3205" s="15">
        <f t="shared" si="255"/>
        <v>42242.988680555558</v>
      </c>
      <c r="T3205" s="15">
        <f t="shared" si="256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s="10" t="s">
        <v>8315</v>
      </c>
      <c r="R3206" t="s">
        <v>8357</v>
      </c>
      <c r="S3206" s="15">
        <f t="shared" si="255"/>
        <v>42172.686099537037</v>
      </c>
      <c r="T3206" s="15">
        <f t="shared" si="25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s="10" t="s">
        <v>8315</v>
      </c>
      <c r="R3207" t="s">
        <v>8357</v>
      </c>
      <c r="S3207" s="15">
        <f t="shared" si="255"/>
        <v>42095.374675925923</v>
      </c>
      <c r="T3207" s="15">
        <f t="shared" si="256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s="10" t="s">
        <v>8315</v>
      </c>
      <c r="R3208" t="s">
        <v>8357</v>
      </c>
      <c r="S3208" s="15">
        <f t="shared" si="255"/>
        <v>42236.276053240741</v>
      </c>
      <c r="T3208" s="15">
        <f t="shared" si="256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s="10" t="s">
        <v>8315</v>
      </c>
      <c r="R3209" t="s">
        <v>8357</v>
      </c>
      <c r="S3209" s="15">
        <f t="shared" si="255"/>
        <v>42057.277858796297</v>
      </c>
      <c r="T3209" s="15">
        <f t="shared" si="25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s="10" t="s">
        <v>8315</v>
      </c>
      <c r="R3210" t="s">
        <v>8316</v>
      </c>
      <c r="S3210" s="15">
        <f t="shared" si="255"/>
        <v>41827.605057870373</v>
      </c>
      <c r="T3210" s="15">
        <f t="shared" si="25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s="10" t="s">
        <v>8315</v>
      </c>
      <c r="R3211" t="s">
        <v>8316</v>
      </c>
      <c r="S3211" s="15">
        <f t="shared" si="255"/>
        <v>41778.637245370373</v>
      </c>
      <c r="T3211" s="15">
        <f t="shared" si="25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s="10" t="s">
        <v>8315</v>
      </c>
      <c r="R3212" t="s">
        <v>8316</v>
      </c>
      <c r="S3212" s="15">
        <f t="shared" si="255"/>
        <v>41013.936562499999</v>
      </c>
      <c r="T3212" s="15">
        <f t="shared" si="25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s="10" t="s">
        <v>8315</v>
      </c>
      <c r="R3213" t="s">
        <v>8316</v>
      </c>
      <c r="S3213" s="15">
        <f t="shared" si="255"/>
        <v>41834.586574074077</v>
      </c>
      <c r="T3213" s="15">
        <f t="shared" si="25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s="10" t="s">
        <v>8315</v>
      </c>
      <c r="R3214" t="s">
        <v>8316</v>
      </c>
      <c r="S3214" s="15">
        <f t="shared" si="255"/>
        <v>41829.795729166668</v>
      </c>
      <c r="T3214" s="15">
        <f t="shared" si="256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s="10" t="s">
        <v>8315</v>
      </c>
      <c r="R3215" t="s">
        <v>8316</v>
      </c>
      <c r="S3215" s="15">
        <f t="shared" si="255"/>
        <v>42171.763414351852</v>
      </c>
      <c r="T3215" s="15">
        <f t="shared" si="256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s="10" t="s">
        <v>8315</v>
      </c>
      <c r="R3216" t="s">
        <v>8316</v>
      </c>
      <c r="S3216" s="15">
        <f t="shared" si="255"/>
        <v>42337.792511574073</v>
      </c>
      <c r="T3216" s="15">
        <f t="shared" si="25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s="10" t="s">
        <v>8315</v>
      </c>
      <c r="R3217" t="s">
        <v>8316</v>
      </c>
      <c r="S3217" s="15">
        <f t="shared" si="255"/>
        <v>42219.665173611109</v>
      </c>
      <c r="T3217" s="15">
        <f t="shared" si="25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s="10" t="s">
        <v>8315</v>
      </c>
      <c r="R3218" t="s">
        <v>8316</v>
      </c>
      <c r="S3218" s="15">
        <f t="shared" si="255"/>
        <v>42165.462627314817</v>
      </c>
      <c r="T3218" s="15">
        <f t="shared" si="25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s="10" t="s">
        <v>8315</v>
      </c>
      <c r="R3219" t="s">
        <v>8316</v>
      </c>
      <c r="S3219" s="15">
        <f t="shared" si="255"/>
        <v>42648.546111111107</v>
      </c>
      <c r="T3219" s="15">
        <f t="shared" si="25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s="10" t="s">
        <v>8315</v>
      </c>
      <c r="R3220" t="s">
        <v>8316</v>
      </c>
      <c r="S3220" s="15">
        <f t="shared" si="255"/>
        <v>41971.002152777779</v>
      </c>
      <c r="T3220" s="15">
        <f t="shared" si="25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s="10" t="s">
        <v>8315</v>
      </c>
      <c r="R3221" t="s">
        <v>8316</v>
      </c>
      <c r="S3221" s="15">
        <f t="shared" si="255"/>
        <v>42050.983182870375</v>
      </c>
      <c r="T3221" s="15">
        <f t="shared" si="25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s="10" t="s">
        <v>8315</v>
      </c>
      <c r="R3222" t="s">
        <v>8316</v>
      </c>
      <c r="S3222" s="15">
        <f t="shared" si="255"/>
        <v>42772.833379629628</v>
      </c>
      <c r="T3222" s="15">
        <f t="shared" si="25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s="10" t="s">
        <v>8315</v>
      </c>
      <c r="R3223" t="s">
        <v>8316</v>
      </c>
      <c r="S3223" s="15">
        <f t="shared" si="255"/>
        <v>42155.696793981479</v>
      </c>
      <c r="T3223" s="15">
        <f t="shared" si="25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s="10" t="s">
        <v>8315</v>
      </c>
      <c r="R3224" t="s">
        <v>8316</v>
      </c>
      <c r="S3224" s="15">
        <f t="shared" si="255"/>
        <v>42270.582141203704</v>
      </c>
      <c r="T3224" s="15">
        <f t="shared" si="25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s="10" t="s">
        <v>8315</v>
      </c>
      <c r="R3225" t="s">
        <v>8316</v>
      </c>
      <c r="S3225" s="15">
        <f t="shared" si="255"/>
        <v>42206.835370370376</v>
      </c>
      <c r="T3225" s="15">
        <f t="shared" si="25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s="10" t="s">
        <v>8315</v>
      </c>
      <c r="R3226" t="s">
        <v>8316</v>
      </c>
      <c r="S3226" s="15">
        <f t="shared" si="255"/>
        <v>42697.850844907407</v>
      </c>
      <c r="T3226" s="15">
        <f t="shared" si="25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s="10" t="s">
        <v>8315</v>
      </c>
      <c r="R3227" t="s">
        <v>8316</v>
      </c>
      <c r="S3227" s="15">
        <f t="shared" si="255"/>
        <v>42503.559467592597</v>
      </c>
      <c r="T3227" s="15">
        <f t="shared" si="25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s="10" t="s">
        <v>8315</v>
      </c>
      <c r="R3228" t="s">
        <v>8316</v>
      </c>
      <c r="S3228" s="15">
        <f t="shared" si="255"/>
        <v>42277.583472222221</v>
      </c>
      <c r="T3228" s="15">
        <f t="shared" si="25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s="10" t="s">
        <v>8315</v>
      </c>
      <c r="R3229" t="s">
        <v>8316</v>
      </c>
      <c r="S3229" s="15">
        <f t="shared" si="255"/>
        <v>42722.882361111115</v>
      </c>
      <c r="T3229" s="15">
        <f t="shared" si="25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s="10" t="s">
        <v>8315</v>
      </c>
      <c r="R3230" t="s">
        <v>8316</v>
      </c>
      <c r="S3230" s="15">
        <f t="shared" si="255"/>
        <v>42323.70930555556</v>
      </c>
      <c r="T3230" s="15">
        <f t="shared" si="25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s="10" t="s">
        <v>8315</v>
      </c>
      <c r="R3231" t="s">
        <v>8316</v>
      </c>
      <c r="S3231" s="15">
        <f t="shared" si="255"/>
        <v>41933.291643518518</v>
      </c>
      <c r="T3231" s="15">
        <f t="shared" si="25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s="10" t="s">
        <v>8315</v>
      </c>
      <c r="R3232" t="s">
        <v>8316</v>
      </c>
      <c r="S3232" s="15">
        <f t="shared" si="255"/>
        <v>41898.168125000004</v>
      </c>
      <c r="T3232" s="15">
        <f t="shared" si="25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s="10" t="s">
        <v>8315</v>
      </c>
      <c r="R3233" t="s">
        <v>8316</v>
      </c>
      <c r="S3233" s="15">
        <f t="shared" si="255"/>
        <v>42446.943831018521</v>
      </c>
      <c r="T3233" s="15">
        <f t="shared" si="25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s="10" t="s">
        <v>8315</v>
      </c>
      <c r="R3234" t="s">
        <v>8316</v>
      </c>
      <c r="S3234" s="15">
        <f t="shared" si="255"/>
        <v>42463.81385416667</v>
      </c>
      <c r="T3234" s="15">
        <f t="shared" si="25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s="10" t="s">
        <v>8315</v>
      </c>
      <c r="R3235" t="s">
        <v>8316</v>
      </c>
      <c r="S3235" s="15">
        <f t="shared" si="255"/>
        <v>42766.805034722223</v>
      </c>
      <c r="T3235" s="15">
        <f t="shared" si="25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s="10" t="s">
        <v>8315</v>
      </c>
      <c r="R3236" t="s">
        <v>8316</v>
      </c>
      <c r="S3236" s="15">
        <f t="shared" si="255"/>
        <v>42734.789444444439</v>
      </c>
      <c r="T3236" s="15">
        <f t="shared" si="25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s="10" t="s">
        <v>8315</v>
      </c>
      <c r="R3237" t="s">
        <v>8316</v>
      </c>
      <c r="S3237" s="15">
        <f t="shared" si="255"/>
        <v>42522.347812499997</v>
      </c>
      <c r="T3237" s="15">
        <f t="shared" si="25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s="10" t="s">
        <v>8315</v>
      </c>
      <c r="R3238" t="s">
        <v>8316</v>
      </c>
      <c r="S3238" s="15">
        <f t="shared" si="255"/>
        <v>42702.917048611111</v>
      </c>
      <c r="T3238" s="15">
        <f t="shared" si="25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s="10" t="s">
        <v>8315</v>
      </c>
      <c r="R3239" t="s">
        <v>8316</v>
      </c>
      <c r="S3239" s="15">
        <f t="shared" si="255"/>
        <v>42252.474351851852</v>
      </c>
      <c r="T3239" s="15">
        <f t="shared" si="25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s="10" t="s">
        <v>8315</v>
      </c>
      <c r="R3240" t="s">
        <v>8316</v>
      </c>
      <c r="S3240" s="15">
        <f t="shared" si="255"/>
        <v>42156.510393518518</v>
      </c>
      <c r="T3240" s="15">
        <f t="shared" si="25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s="10" t="s">
        <v>8315</v>
      </c>
      <c r="R3241" t="s">
        <v>8316</v>
      </c>
      <c r="S3241" s="15">
        <f t="shared" si="255"/>
        <v>42278.089039351849</v>
      </c>
      <c r="T3241" s="15">
        <f t="shared" si="25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s="10" t="s">
        <v>8315</v>
      </c>
      <c r="R3242" t="s">
        <v>8316</v>
      </c>
      <c r="S3242" s="15">
        <f t="shared" si="255"/>
        <v>42754.693842592591</v>
      </c>
      <c r="T3242" s="15">
        <f t="shared" si="25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s="10" t="s">
        <v>8315</v>
      </c>
      <c r="R3243" t="s">
        <v>8316</v>
      </c>
      <c r="S3243" s="15">
        <f t="shared" si="255"/>
        <v>41893.324884259258</v>
      </c>
      <c r="T3243" s="15">
        <f t="shared" si="25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s="10" t="s">
        <v>8315</v>
      </c>
      <c r="R3244" t="s">
        <v>8316</v>
      </c>
      <c r="S3244" s="15">
        <f t="shared" si="255"/>
        <v>41871.755694444444</v>
      </c>
      <c r="T3244" s="15">
        <f t="shared" si="25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s="10" t="s">
        <v>8315</v>
      </c>
      <c r="R3245" t="s">
        <v>8316</v>
      </c>
      <c r="S3245" s="15">
        <f t="shared" si="255"/>
        <v>42262.096782407403</v>
      </c>
      <c r="T3245" s="15">
        <f t="shared" si="25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s="10" t="s">
        <v>8315</v>
      </c>
      <c r="R3246" t="s">
        <v>8316</v>
      </c>
      <c r="S3246" s="15">
        <f t="shared" si="255"/>
        <v>42675.694236111114</v>
      </c>
      <c r="T3246" s="15">
        <f t="shared" si="25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s="10" t="s">
        <v>8315</v>
      </c>
      <c r="R3247" t="s">
        <v>8316</v>
      </c>
      <c r="S3247" s="15">
        <f t="shared" si="255"/>
        <v>42135.60020833333</v>
      </c>
      <c r="T3247" s="15">
        <f t="shared" si="25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s="10" t="s">
        <v>8315</v>
      </c>
      <c r="R3248" t="s">
        <v>8316</v>
      </c>
      <c r="S3248" s="15">
        <f t="shared" si="255"/>
        <v>42230.472222222219</v>
      </c>
      <c r="T3248" s="15">
        <f t="shared" si="25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s="10" t="s">
        <v>8315</v>
      </c>
      <c r="R3249" t="s">
        <v>8316</v>
      </c>
      <c r="S3249" s="15">
        <f t="shared" si="255"/>
        <v>42167.434166666666</v>
      </c>
      <c r="T3249" s="15">
        <f t="shared" si="25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s="10" t="s">
        <v>8315</v>
      </c>
      <c r="R3250" t="s">
        <v>8316</v>
      </c>
      <c r="S3250" s="15">
        <f t="shared" si="255"/>
        <v>42068.888391203705</v>
      </c>
      <c r="T3250" s="15">
        <f t="shared" si="25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s="10" t="s">
        <v>8315</v>
      </c>
      <c r="R3251" t="s">
        <v>8316</v>
      </c>
      <c r="S3251" s="15">
        <f t="shared" si="255"/>
        <v>42145.746689814812</v>
      </c>
      <c r="T3251" s="15">
        <f t="shared" si="25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s="10" t="s">
        <v>8315</v>
      </c>
      <c r="R3252" t="s">
        <v>8316</v>
      </c>
      <c r="S3252" s="15">
        <f t="shared" si="255"/>
        <v>41918.742175925923</v>
      </c>
      <c r="T3252" s="15">
        <f t="shared" si="25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s="10" t="s">
        <v>8315</v>
      </c>
      <c r="R3253" t="s">
        <v>8316</v>
      </c>
      <c r="S3253" s="15">
        <f t="shared" si="255"/>
        <v>42146.731087962966</v>
      </c>
      <c r="T3253" s="15">
        <f t="shared" si="25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s="10" t="s">
        <v>8315</v>
      </c>
      <c r="R3254" t="s">
        <v>8316</v>
      </c>
      <c r="S3254" s="15">
        <f t="shared" si="255"/>
        <v>42590.472685185188</v>
      </c>
      <c r="T3254" s="15">
        <f t="shared" si="25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s="10" t="s">
        <v>8315</v>
      </c>
      <c r="R3255" t="s">
        <v>8316</v>
      </c>
      <c r="S3255" s="15">
        <f t="shared" si="255"/>
        <v>42602.576712962968</v>
      </c>
      <c r="T3255" s="15">
        <f t="shared" si="25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s="10" t="s">
        <v>8315</v>
      </c>
      <c r="R3256" t="s">
        <v>8316</v>
      </c>
      <c r="S3256" s="15">
        <f t="shared" si="255"/>
        <v>42059.085752314815</v>
      </c>
      <c r="T3256" s="15">
        <f t="shared" si="25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s="10" t="s">
        <v>8315</v>
      </c>
      <c r="R3257" t="s">
        <v>8316</v>
      </c>
      <c r="S3257" s="15">
        <f t="shared" si="255"/>
        <v>41889.768229166664</v>
      </c>
      <c r="T3257" s="15">
        <f t="shared" si="25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s="10" t="s">
        <v>8315</v>
      </c>
      <c r="R3258" t="s">
        <v>8316</v>
      </c>
      <c r="S3258" s="15">
        <f t="shared" si="255"/>
        <v>42144.573807870373</v>
      </c>
      <c r="T3258" s="15">
        <f t="shared" si="25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s="10" t="s">
        <v>8315</v>
      </c>
      <c r="R3259" t="s">
        <v>8316</v>
      </c>
      <c r="S3259" s="15">
        <f t="shared" si="255"/>
        <v>42758.559629629628</v>
      </c>
      <c r="T3259" s="15">
        <f t="shared" si="25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s="10" t="s">
        <v>8315</v>
      </c>
      <c r="R3260" t="s">
        <v>8316</v>
      </c>
      <c r="S3260" s="15">
        <f t="shared" si="255"/>
        <v>41982.887280092589</v>
      </c>
      <c r="T3260" s="15">
        <f t="shared" si="25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s="10" t="s">
        <v>8315</v>
      </c>
      <c r="R3261" t="s">
        <v>8316</v>
      </c>
      <c r="S3261" s="15">
        <f t="shared" si="255"/>
        <v>42614.760937500003</v>
      </c>
      <c r="T3261" s="15">
        <f t="shared" si="25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s="10" t="s">
        <v>8315</v>
      </c>
      <c r="R3262" t="s">
        <v>8316</v>
      </c>
      <c r="S3262" s="15">
        <f t="shared" si="255"/>
        <v>42303.672662037032</v>
      </c>
      <c r="T3262" s="15">
        <f t="shared" si="25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s="10" t="s">
        <v>8315</v>
      </c>
      <c r="R3263" t="s">
        <v>8316</v>
      </c>
      <c r="S3263" s="15">
        <f t="shared" si="255"/>
        <v>42171.725416666668</v>
      </c>
      <c r="T3263" s="15">
        <f t="shared" si="25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s="10" t="s">
        <v>8315</v>
      </c>
      <c r="R3264" t="s">
        <v>8316</v>
      </c>
      <c r="S3264" s="15">
        <f t="shared" si="255"/>
        <v>41964.315532407403</v>
      </c>
      <c r="T3264" s="15">
        <f t="shared" si="25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s="10" t="s">
        <v>8315</v>
      </c>
      <c r="R3265" t="s">
        <v>8316</v>
      </c>
      <c r="S3265" s="15">
        <f t="shared" si="255"/>
        <v>42284.516064814816</v>
      </c>
      <c r="T3265" s="15">
        <f t="shared" si="25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s="10" t="s">
        <v>8315</v>
      </c>
      <c r="R3266" t="s">
        <v>8316</v>
      </c>
      <c r="S3266" s="15">
        <f t="shared" si="255"/>
        <v>42016.800208333334</v>
      </c>
      <c r="T3266" s="15">
        <f t="shared" si="25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ROUND(E3267/D3267*100,0)</f>
        <v>164</v>
      </c>
      <c r="P3267">
        <f t="shared" ref="P3267:P3330" si="258">IFERROR(ROUND(E3267/L3267,2),0)</f>
        <v>70.290000000000006</v>
      </c>
      <c r="Q3267" s="10" t="s">
        <v>8315</v>
      </c>
      <c r="R3267" t="s">
        <v>8316</v>
      </c>
      <c r="S3267" s="15">
        <f t="shared" ref="S3267:S3330" si="259">(((J3267/60)/60)/24)+DATE(1970,1,1)</f>
        <v>42311.711979166663</v>
      </c>
      <c r="T3267" s="15">
        <f t="shared" ref="T3267:T3330" si="26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0" t="s">
        <v>8315</v>
      </c>
      <c r="R3268" t="s">
        <v>8316</v>
      </c>
      <c r="S3268" s="15">
        <f t="shared" si="259"/>
        <v>42136.536134259266</v>
      </c>
      <c r="T3268" s="15">
        <f t="shared" si="26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0" t="s">
        <v>8315</v>
      </c>
      <c r="R3269" t="s">
        <v>8316</v>
      </c>
      <c r="S3269" s="15">
        <f t="shared" si="259"/>
        <v>42172.757638888885</v>
      </c>
      <c r="T3269" s="15">
        <f t="shared" si="26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0" t="s">
        <v>8315</v>
      </c>
      <c r="R3270" t="s">
        <v>8316</v>
      </c>
      <c r="S3270" s="15">
        <f t="shared" si="259"/>
        <v>42590.90425925926</v>
      </c>
      <c r="T3270" s="15">
        <f t="shared" si="26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0" t="s">
        <v>8315</v>
      </c>
      <c r="R3271" t="s">
        <v>8316</v>
      </c>
      <c r="S3271" s="15">
        <f t="shared" si="259"/>
        <v>42137.395798611105</v>
      </c>
      <c r="T3271" s="15">
        <f t="shared" si="26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0" t="s">
        <v>8315</v>
      </c>
      <c r="R3272" t="s">
        <v>8316</v>
      </c>
      <c r="S3272" s="15">
        <f t="shared" si="259"/>
        <v>42167.533159722225</v>
      </c>
      <c r="T3272" s="15">
        <f t="shared" si="26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0" t="s">
        <v>8315</v>
      </c>
      <c r="R3273" t="s">
        <v>8316</v>
      </c>
      <c r="S3273" s="15">
        <f t="shared" si="259"/>
        <v>41915.437210648146</v>
      </c>
      <c r="T3273" s="15">
        <f t="shared" si="26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0" t="s">
        <v>8315</v>
      </c>
      <c r="R3274" t="s">
        <v>8316</v>
      </c>
      <c r="S3274" s="15">
        <f t="shared" si="259"/>
        <v>42284.500104166669</v>
      </c>
      <c r="T3274" s="15">
        <f t="shared" si="26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0" t="s">
        <v>8315</v>
      </c>
      <c r="R3275" t="s">
        <v>8316</v>
      </c>
      <c r="S3275" s="15">
        <f t="shared" si="259"/>
        <v>42611.801412037035</v>
      </c>
      <c r="T3275" s="15">
        <f t="shared" si="26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0" t="s">
        <v>8315</v>
      </c>
      <c r="R3276" t="s">
        <v>8316</v>
      </c>
      <c r="S3276" s="15">
        <f t="shared" si="259"/>
        <v>42400.704537037032</v>
      </c>
      <c r="T3276" s="15">
        <f t="shared" si="26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0" t="s">
        <v>8315</v>
      </c>
      <c r="R3277" t="s">
        <v>8316</v>
      </c>
      <c r="S3277" s="15">
        <f t="shared" si="259"/>
        <v>42017.88045138889</v>
      </c>
      <c r="T3277" s="15">
        <f t="shared" si="26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0" t="s">
        <v>8315</v>
      </c>
      <c r="R3278" t="s">
        <v>8316</v>
      </c>
      <c r="S3278" s="15">
        <f t="shared" si="259"/>
        <v>42426.949988425928</v>
      </c>
      <c r="T3278" s="15">
        <f t="shared" si="26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0" t="s">
        <v>8315</v>
      </c>
      <c r="R3279" t="s">
        <v>8316</v>
      </c>
      <c r="S3279" s="15">
        <f t="shared" si="259"/>
        <v>41931.682939814818</v>
      </c>
      <c r="T3279" s="15">
        <f t="shared" si="26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0" t="s">
        <v>8315</v>
      </c>
      <c r="R3280" t="s">
        <v>8316</v>
      </c>
      <c r="S3280" s="15">
        <f t="shared" si="259"/>
        <v>42124.848414351851</v>
      </c>
      <c r="T3280" s="15">
        <f t="shared" si="26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0" t="s">
        <v>8315</v>
      </c>
      <c r="R3281" t="s">
        <v>8316</v>
      </c>
      <c r="S3281" s="15">
        <f t="shared" si="259"/>
        <v>42431.102534722217</v>
      </c>
      <c r="T3281" s="15">
        <f t="shared" si="26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0" t="s">
        <v>8315</v>
      </c>
      <c r="R3282" t="s">
        <v>8316</v>
      </c>
      <c r="S3282" s="15">
        <f t="shared" si="259"/>
        <v>42121.756921296299</v>
      </c>
      <c r="T3282" s="15">
        <f t="shared" si="26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0" t="s">
        <v>8315</v>
      </c>
      <c r="R3283" t="s">
        <v>8316</v>
      </c>
      <c r="S3283" s="15">
        <f t="shared" si="259"/>
        <v>42219.019733796296</v>
      </c>
      <c r="T3283" s="15">
        <f t="shared" si="26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0" t="s">
        <v>8315</v>
      </c>
      <c r="R3284" t="s">
        <v>8316</v>
      </c>
      <c r="S3284" s="15">
        <f t="shared" si="259"/>
        <v>42445.19430555556</v>
      </c>
      <c r="T3284" s="15">
        <f t="shared" si="26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0" t="s">
        <v>8315</v>
      </c>
      <c r="R3285" t="s">
        <v>8316</v>
      </c>
      <c r="S3285" s="15">
        <f t="shared" si="259"/>
        <v>42379.74418981481</v>
      </c>
      <c r="T3285" s="15">
        <f t="shared" si="26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0" t="s">
        <v>8315</v>
      </c>
      <c r="R3286" t="s">
        <v>8316</v>
      </c>
      <c r="S3286" s="15">
        <f t="shared" si="259"/>
        <v>42380.884872685187</v>
      </c>
      <c r="T3286" s="15">
        <f t="shared" si="26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0" t="s">
        <v>8315</v>
      </c>
      <c r="R3287" t="s">
        <v>8316</v>
      </c>
      <c r="S3287" s="15">
        <f t="shared" si="259"/>
        <v>42762.942430555559</v>
      </c>
      <c r="T3287" s="15">
        <f t="shared" si="26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0" t="s">
        <v>8315</v>
      </c>
      <c r="R3288" t="s">
        <v>8316</v>
      </c>
      <c r="S3288" s="15">
        <f t="shared" si="259"/>
        <v>42567.840069444443</v>
      </c>
      <c r="T3288" s="15">
        <f t="shared" si="26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0" t="s">
        <v>8315</v>
      </c>
      <c r="R3289" t="s">
        <v>8316</v>
      </c>
      <c r="S3289" s="15">
        <f t="shared" si="259"/>
        <v>42311.750324074077</v>
      </c>
      <c r="T3289" s="15">
        <f t="shared" si="26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0" t="s">
        <v>8315</v>
      </c>
      <c r="R3290" t="s">
        <v>8316</v>
      </c>
      <c r="S3290" s="15">
        <f t="shared" si="259"/>
        <v>42505.774479166663</v>
      </c>
      <c r="T3290" s="15">
        <f t="shared" si="26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0" t="s">
        <v>8315</v>
      </c>
      <c r="R3291" t="s">
        <v>8316</v>
      </c>
      <c r="S3291" s="15">
        <f t="shared" si="259"/>
        <v>42758.368078703701</v>
      </c>
      <c r="T3291" s="15">
        <f t="shared" si="26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0" t="s">
        <v>8315</v>
      </c>
      <c r="R3292" t="s">
        <v>8316</v>
      </c>
      <c r="S3292" s="15">
        <f t="shared" si="259"/>
        <v>42775.51494212963</v>
      </c>
      <c r="T3292" s="15">
        <f t="shared" si="26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0" t="s">
        <v>8315</v>
      </c>
      <c r="R3293" t="s">
        <v>8316</v>
      </c>
      <c r="S3293" s="15">
        <f t="shared" si="259"/>
        <v>42232.702546296292</v>
      </c>
      <c r="T3293" s="15">
        <f t="shared" si="26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0" t="s">
        <v>8315</v>
      </c>
      <c r="R3294" t="s">
        <v>8316</v>
      </c>
      <c r="S3294" s="15">
        <f t="shared" si="259"/>
        <v>42282.770231481481</v>
      </c>
      <c r="T3294" s="15">
        <f t="shared" si="26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0" t="s">
        <v>8315</v>
      </c>
      <c r="R3295" t="s">
        <v>8316</v>
      </c>
      <c r="S3295" s="15">
        <f t="shared" si="259"/>
        <v>42768.425370370373</v>
      </c>
      <c r="T3295" s="15">
        <f t="shared" si="26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0" t="s">
        <v>8315</v>
      </c>
      <c r="R3296" t="s">
        <v>8316</v>
      </c>
      <c r="S3296" s="15">
        <f t="shared" si="259"/>
        <v>42141.541134259256</v>
      </c>
      <c r="T3296" s="15">
        <f t="shared" si="26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0" t="s">
        <v>8315</v>
      </c>
      <c r="R3297" t="s">
        <v>8316</v>
      </c>
      <c r="S3297" s="15">
        <f t="shared" si="259"/>
        <v>42609.442465277782</v>
      </c>
      <c r="T3297" s="15">
        <f t="shared" si="26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0" t="s">
        <v>8315</v>
      </c>
      <c r="R3298" t="s">
        <v>8316</v>
      </c>
      <c r="S3298" s="15">
        <f t="shared" si="259"/>
        <v>42309.756620370375</v>
      </c>
      <c r="T3298" s="15">
        <f t="shared" si="26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0" t="s">
        <v>8315</v>
      </c>
      <c r="R3299" t="s">
        <v>8316</v>
      </c>
      <c r="S3299" s="15">
        <f t="shared" si="259"/>
        <v>42193.771481481483</v>
      </c>
      <c r="T3299" s="15">
        <f t="shared" si="26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0" t="s">
        <v>8315</v>
      </c>
      <c r="R3300" t="s">
        <v>8316</v>
      </c>
      <c r="S3300" s="15">
        <f t="shared" si="259"/>
        <v>42239.957962962959</v>
      </c>
      <c r="T3300" s="15">
        <f t="shared" si="26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0" t="s">
        <v>8315</v>
      </c>
      <c r="R3301" t="s">
        <v>8316</v>
      </c>
      <c r="S3301" s="15">
        <f t="shared" si="259"/>
        <v>42261.917395833334</v>
      </c>
      <c r="T3301" s="15">
        <f t="shared" si="26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0" t="s">
        <v>8315</v>
      </c>
      <c r="R3302" t="s">
        <v>8316</v>
      </c>
      <c r="S3302" s="15">
        <f t="shared" si="259"/>
        <v>42102.743773148148</v>
      </c>
      <c r="T3302" s="15">
        <f t="shared" si="26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0" t="s">
        <v>8315</v>
      </c>
      <c r="R3303" t="s">
        <v>8316</v>
      </c>
      <c r="S3303" s="15">
        <f t="shared" si="259"/>
        <v>42538.73583333334</v>
      </c>
      <c r="T3303" s="15">
        <f t="shared" si="26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0" t="s">
        <v>8315</v>
      </c>
      <c r="R3304" t="s">
        <v>8316</v>
      </c>
      <c r="S3304" s="15">
        <f t="shared" si="259"/>
        <v>42681.35157407407</v>
      </c>
      <c r="T3304" s="15">
        <f t="shared" si="26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0" t="s">
        <v>8315</v>
      </c>
      <c r="R3305" t="s">
        <v>8316</v>
      </c>
      <c r="S3305" s="15">
        <f t="shared" si="259"/>
        <v>42056.65143518518</v>
      </c>
      <c r="T3305" s="15">
        <f t="shared" si="26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0" t="s">
        <v>8315</v>
      </c>
      <c r="R3306" t="s">
        <v>8316</v>
      </c>
      <c r="S3306" s="15">
        <f t="shared" si="259"/>
        <v>42696.624444444446</v>
      </c>
      <c r="T3306" s="15">
        <f t="shared" si="26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0" t="s">
        <v>8315</v>
      </c>
      <c r="R3307" t="s">
        <v>8316</v>
      </c>
      <c r="S3307" s="15">
        <f t="shared" si="259"/>
        <v>42186.855879629627</v>
      </c>
      <c r="T3307" s="15">
        <f t="shared" si="26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0" t="s">
        <v>8315</v>
      </c>
      <c r="R3308" t="s">
        <v>8316</v>
      </c>
      <c r="S3308" s="15">
        <f t="shared" si="259"/>
        <v>42493.219236111108</v>
      </c>
      <c r="T3308" s="15">
        <f t="shared" si="26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0" t="s">
        <v>8315</v>
      </c>
      <c r="R3309" t="s">
        <v>8316</v>
      </c>
      <c r="S3309" s="15">
        <f t="shared" si="259"/>
        <v>42475.057164351849</v>
      </c>
      <c r="T3309" s="15">
        <f t="shared" si="26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0" t="s">
        <v>8315</v>
      </c>
      <c r="R3310" t="s">
        <v>8316</v>
      </c>
      <c r="S3310" s="15">
        <f t="shared" si="259"/>
        <v>42452.876909722225</v>
      </c>
      <c r="T3310" s="15">
        <f t="shared" si="26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0" t="s">
        <v>8315</v>
      </c>
      <c r="R3311" t="s">
        <v>8316</v>
      </c>
      <c r="S3311" s="15">
        <f t="shared" si="259"/>
        <v>42628.650208333333</v>
      </c>
      <c r="T3311" s="15">
        <f t="shared" si="26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0" t="s">
        <v>8315</v>
      </c>
      <c r="R3312" t="s">
        <v>8316</v>
      </c>
      <c r="S3312" s="15">
        <f t="shared" si="259"/>
        <v>42253.928530092591</v>
      </c>
      <c r="T3312" s="15">
        <f t="shared" si="26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0" t="s">
        <v>8315</v>
      </c>
      <c r="R3313" t="s">
        <v>8316</v>
      </c>
      <c r="S3313" s="15">
        <f t="shared" si="259"/>
        <v>42264.29178240741</v>
      </c>
      <c r="T3313" s="15">
        <f t="shared" si="26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0" t="s">
        <v>8315</v>
      </c>
      <c r="R3314" t="s">
        <v>8316</v>
      </c>
      <c r="S3314" s="15">
        <f t="shared" si="259"/>
        <v>42664.809560185182</v>
      </c>
      <c r="T3314" s="15">
        <f t="shared" si="26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0" t="s">
        <v>8315</v>
      </c>
      <c r="R3315" t="s">
        <v>8316</v>
      </c>
      <c r="S3315" s="15">
        <f t="shared" si="259"/>
        <v>42382.244409722218</v>
      </c>
      <c r="T3315" s="15">
        <f t="shared" si="26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0" t="s">
        <v>8315</v>
      </c>
      <c r="R3316" t="s">
        <v>8316</v>
      </c>
      <c r="S3316" s="15">
        <f t="shared" si="259"/>
        <v>42105.267488425925</v>
      </c>
      <c r="T3316" s="15">
        <f t="shared" si="26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0" t="s">
        <v>8315</v>
      </c>
      <c r="R3317" t="s">
        <v>8316</v>
      </c>
      <c r="S3317" s="15">
        <f t="shared" si="259"/>
        <v>42466.303715277783</v>
      </c>
      <c r="T3317" s="15">
        <f t="shared" si="26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0" t="s">
        <v>8315</v>
      </c>
      <c r="R3318" t="s">
        <v>8316</v>
      </c>
      <c r="S3318" s="15">
        <f t="shared" si="259"/>
        <v>41826.871238425927</v>
      </c>
      <c r="T3318" s="15">
        <f t="shared" si="26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0" t="s">
        <v>8315</v>
      </c>
      <c r="R3319" t="s">
        <v>8316</v>
      </c>
      <c r="S3319" s="15">
        <f t="shared" si="259"/>
        <v>42499.039629629624</v>
      </c>
      <c r="T3319" s="15">
        <f t="shared" si="26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0" t="s">
        <v>8315</v>
      </c>
      <c r="R3320" t="s">
        <v>8316</v>
      </c>
      <c r="S3320" s="15">
        <f t="shared" si="259"/>
        <v>42431.302002314813</v>
      </c>
      <c r="T3320" s="15">
        <f t="shared" si="26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0" t="s">
        <v>8315</v>
      </c>
      <c r="R3321" t="s">
        <v>8316</v>
      </c>
      <c r="S3321" s="15">
        <f t="shared" si="259"/>
        <v>41990.585486111115</v>
      </c>
      <c r="T3321" s="15">
        <f t="shared" si="26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0" t="s">
        <v>8315</v>
      </c>
      <c r="R3322" t="s">
        <v>8316</v>
      </c>
      <c r="S3322" s="15">
        <f t="shared" si="259"/>
        <v>42513.045798611114</v>
      </c>
      <c r="T3322" s="15">
        <f t="shared" si="26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0" t="s">
        <v>8315</v>
      </c>
      <c r="R3323" t="s">
        <v>8316</v>
      </c>
      <c r="S3323" s="15">
        <f t="shared" si="259"/>
        <v>41914.100289351853</v>
      </c>
      <c r="T3323" s="15">
        <f t="shared" si="26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0" t="s">
        <v>8315</v>
      </c>
      <c r="R3324" t="s">
        <v>8316</v>
      </c>
      <c r="S3324" s="15">
        <f t="shared" si="259"/>
        <v>42521.010370370372</v>
      </c>
      <c r="T3324" s="15">
        <f t="shared" si="26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0" t="s">
        <v>8315</v>
      </c>
      <c r="R3325" t="s">
        <v>8316</v>
      </c>
      <c r="S3325" s="15">
        <f t="shared" si="259"/>
        <v>42608.36583333333</v>
      </c>
      <c r="T3325" s="15">
        <f t="shared" si="26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0" t="s">
        <v>8315</v>
      </c>
      <c r="R3326" t="s">
        <v>8316</v>
      </c>
      <c r="S3326" s="15">
        <f t="shared" si="259"/>
        <v>42512.58321759259</v>
      </c>
      <c r="T3326" s="15">
        <f t="shared" si="26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0" t="s">
        <v>8315</v>
      </c>
      <c r="R3327" t="s">
        <v>8316</v>
      </c>
      <c r="S3327" s="15">
        <f t="shared" si="259"/>
        <v>42064.785613425927</v>
      </c>
      <c r="T3327" s="15">
        <f t="shared" si="26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0" t="s">
        <v>8315</v>
      </c>
      <c r="R3328" t="s">
        <v>8316</v>
      </c>
      <c r="S3328" s="15">
        <f t="shared" si="259"/>
        <v>42041.714178240742</v>
      </c>
      <c r="T3328" s="15">
        <f t="shared" si="26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0" t="s">
        <v>8315</v>
      </c>
      <c r="R3329" t="s">
        <v>8316</v>
      </c>
      <c r="S3329" s="15">
        <f t="shared" si="259"/>
        <v>42468.374606481477</v>
      </c>
      <c r="T3329" s="15">
        <f t="shared" si="26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58"/>
        <v>292.77999999999997</v>
      </c>
      <c r="Q3330" s="10" t="s">
        <v>8315</v>
      </c>
      <c r="R3330" t="s">
        <v>8316</v>
      </c>
      <c r="S3330" s="15">
        <f t="shared" si="259"/>
        <v>41822.57503472222</v>
      </c>
      <c r="T3330" s="15">
        <f t="shared" si="26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9">ROUND(E3459/D3459*100,0)</f>
        <v>140</v>
      </c>
      <c r="P3459">
        <f t="shared" ref="P3459:P3522" si="270">IFERROR(ROUND(E3459/L3459,2),0)</f>
        <v>50.98</v>
      </c>
      <c r="Q3459" s="10" t="s">
        <v>8315</v>
      </c>
      <c r="R3459" t="s">
        <v>8316</v>
      </c>
      <c r="S3459" s="15">
        <f t="shared" ref="S3459:S3522" si="271">(((J3459/60)/60)/24)+DATE(1970,1,1)</f>
        <v>42016.706678240742</v>
      </c>
      <c r="T3459" s="15">
        <f t="shared" ref="T3459:T3522" si="272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9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1"/>
        <v>42011.202581018515</v>
      </c>
      <c r="T3460" s="15">
        <f t="shared" si="272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9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1"/>
        <v>42480.479861111111</v>
      </c>
      <c r="T3461" s="15">
        <f t="shared" si="272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9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1"/>
        <v>41852.527222222219</v>
      </c>
      <c r="T3462" s="15">
        <f t="shared" si="272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9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1"/>
        <v>42643.632858796293</v>
      </c>
      <c r="T3463" s="15">
        <f t="shared" si="272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9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1"/>
        <v>42179.898472222223</v>
      </c>
      <c r="T3464" s="15">
        <f t="shared" si="272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9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1"/>
        <v>42612.918807870374</v>
      </c>
      <c r="T3465" s="15">
        <f t="shared" si="272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9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1"/>
        <v>42575.130057870367</v>
      </c>
      <c r="T3466" s="15">
        <f t="shared" si="272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9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1"/>
        <v>42200.625833333332</v>
      </c>
      <c r="T3467" s="15">
        <f t="shared" si="272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9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1"/>
        <v>42420.019097222219</v>
      </c>
      <c r="T3468" s="15">
        <f t="shared" si="272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9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1"/>
        <v>42053.671666666662</v>
      </c>
      <c r="T3469" s="15">
        <f t="shared" si="272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9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1"/>
        <v>42605.765381944439</v>
      </c>
      <c r="T3470" s="15">
        <f t="shared" si="272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9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1"/>
        <v>42458.641724537039</v>
      </c>
      <c r="T3471" s="15">
        <f t="shared" si="272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9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1"/>
        <v>42529.022013888884</v>
      </c>
      <c r="T3472" s="15">
        <f t="shared" si="272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9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1"/>
        <v>41841.820486111108</v>
      </c>
      <c r="T3473" s="15">
        <f t="shared" si="272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9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1"/>
        <v>41928.170497685183</v>
      </c>
      <c r="T3474" s="15">
        <f t="shared" si="272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9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1"/>
        <v>42062.834444444445</v>
      </c>
      <c r="T3475" s="15">
        <f t="shared" si="272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9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1"/>
        <v>42541.501516203702</v>
      </c>
      <c r="T3476" s="15">
        <f t="shared" si="272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9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1"/>
        <v>41918.880833333329</v>
      </c>
      <c r="T3477" s="15">
        <f t="shared" si="272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9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1"/>
        <v>41921.279976851853</v>
      </c>
      <c r="T3478" s="15">
        <f t="shared" si="272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9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1"/>
        <v>42128.736608796295</v>
      </c>
      <c r="T3479" s="15">
        <f t="shared" si="272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9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1"/>
        <v>42053.916921296302</v>
      </c>
      <c r="T3480" s="15">
        <f t="shared" si="272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9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1"/>
        <v>41781.855092592588</v>
      </c>
      <c r="T3481" s="15">
        <f t="shared" si="272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9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1"/>
        <v>42171.317442129628</v>
      </c>
      <c r="T3482" s="15">
        <f t="shared" si="272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9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1"/>
        <v>41989.24754629629</v>
      </c>
      <c r="T3483" s="15">
        <f t="shared" si="272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9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1"/>
        <v>41796.771597222221</v>
      </c>
      <c r="T3484" s="15">
        <f t="shared" si="272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9"/>
        <v>160</v>
      </c>
      <c r="P3485">
        <f t="shared" si="270"/>
        <v>40.29</v>
      </c>
      <c r="Q3485" s="10" t="s">
        <v>8315</v>
      </c>
      <c r="R3485" t="s">
        <v>8316</v>
      </c>
      <c r="S3485" s="15">
        <f t="shared" si="271"/>
        <v>41793.668761574074</v>
      </c>
      <c r="T3485" s="15">
        <f t="shared" si="272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9"/>
        <v>114</v>
      </c>
      <c r="P3486">
        <f t="shared" si="270"/>
        <v>64.91</v>
      </c>
      <c r="Q3486" s="10" t="s">
        <v>8315</v>
      </c>
      <c r="R3486" t="s">
        <v>8316</v>
      </c>
      <c r="S3486" s="15">
        <f t="shared" si="271"/>
        <v>42506.760405092587</v>
      </c>
      <c r="T3486" s="15">
        <f t="shared" si="272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9"/>
        <v>101</v>
      </c>
      <c r="P3487">
        <f t="shared" si="270"/>
        <v>55.33</v>
      </c>
      <c r="Q3487" s="10" t="s">
        <v>8315</v>
      </c>
      <c r="R3487" t="s">
        <v>8316</v>
      </c>
      <c r="S3487" s="15">
        <f t="shared" si="271"/>
        <v>42372.693055555559</v>
      </c>
      <c r="T3487" s="15">
        <f t="shared" si="272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9"/>
        <v>155</v>
      </c>
      <c r="P3488">
        <f t="shared" si="270"/>
        <v>83.14</v>
      </c>
      <c r="Q3488" s="10" t="s">
        <v>8315</v>
      </c>
      <c r="R3488" t="s">
        <v>8316</v>
      </c>
      <c r="S3488" s="15">
        <f t="shared" si="271"/>
        <v>42126.87501157407</v>
      </c>
      <c r="T3488" s="15">
        <f t="shared" si="272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9"/>
        <v>128</v>
      </c>
      <c r="P3489">
        <f t="shared" si="270"/>
        <v>38.71</v>
      </c>
      <c r="Q3489" s="10" t="s">
        <v>8315</v>
      </c>
      <c r="R3489" t="s">
        <v>8316</v>
      </c>
      <c r="S3489" s="15">
        <f t="shared" si="271"/>
        <v>42149.940416666665</v>
      </c>
      <c r="T3489" s="15">
        <f t="shared" si="272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9"/>
        <v>121</v>
      </c>
      <c r="P3490">
        <f t="shared" si="270"/>
        <v>125.38</v>
      </c>
      <c r="Q3490" s="10" t="s">
        <v>8315</v>
      </c>
      <c r="R3490" t="s">
        <v>8316</v>
      </c>
      <c r="S3490" s="15">
        <f t="shared" si="271"/>
        <v>42087.768055555556</v>
      </c>
      <c r="T3490" s="15">
        <f t="shared" si="272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9"/>
        <v>113</v>
      </c>
      <c r="P3491">
        <f t="shared" si="270"/>
        <v>78.260000000000005</v>
      </c>
      <c r="Q3491" s="10" t="s">
        <v>8315</v>
      </c>
      <c r="R3491" t="s">
        <v>8316</v>
      </c>
      <c r="S3491" s="15">
        <f t="shared" si="271"/>
        <v>41753.635775462964</v>
      </c>
      <c r="T3491" s="15">
        <f t="shared" si="272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9"/>
        <v>128</v>
      </c>
      <c r="P3492">
        <f t="shared" si="270"/>
        <v>47.22</v>
      </c>
      <c r="Q3492" s="10" t="s">
        <v>8315</v>
      </c>
      <c r="R3492" t="s">
        <v>8316</v>
      </c>
      <c r="S3492" s="15">
        <f t="shared" si="271"/>
        <v>42443.802361111113</v>
      </c>
      <c r="T3492" s="15">
        <f t="shared" si="272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9"/>
        <v>158</v>
      </c>
      <c r="P3493">
        <f t="shared" si="270"/>
        <v>79.099999999999994</v>
      </c>
      <c r="Q3493" s="10" t="s">
        <v>8315</v>
      </c>
      <c r="R3493" t="s">
        <v>8316</v>
      </c>
      <c r="S3493" s="15">
        <f t="shared" si="271"/>
        <v>42121.249814814815</v>
      </c>
      <c r="T3493" s="15">
        <f t="shared" si="272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9"/>
        <v>105</v>
      </c>
      <c r="P3494">
        <f t="shared" si="270"/>
        <v>114.29</v>
      </c>
      <c r="Q3494" s="10" t="s">
        <v>8315</v>
      </c>
      <c r="R3494" t="s">
        <v>8316</v>
      </c>
      <c r="S3494" s="15">
        <f t="shared" si="271"/>
        <v>42268.009224537032</v>
      </c>
      <c r="T3494" s="15">
        <f t="shared" si="272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9"/>
        <v>100</v>
      </c>
      <c r="P3495">
        <f t="shared" si="270"/>
        <v>51.72</v>
      </c>
      <c r="Q3495" s="10" t="s">
        <v>8315</v>
      </c>
      <c r="R3495" t="s">
        <v>8316</v>
      </c>
      <c r="S3495" s="15">
        <f t="shared" si="271"/>
        <v>41848.866157407407</v>
      </c>
      <c r="T3495" s="15">
        <f t="shared" si="272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9"/>
        <v>100</v>
      </c>
      <c r="P3496">
        <f t="shared" si="270"/>
        <v>30.77</v>
      </c>
      <c r="Q3496" s="10" t="s">
        <v>8315</v>
      </c>
      <c r="R3496" t="s">
        <v>8316</v>
      </c>
      <c r="S3496" s="15">
        <f t="shared" si="271"/>
        <v>42689.214988425927</v>
      </c>
      <c r="T3496" s="15">
        <f t="shared" si="272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9"/>
        <v>107</v>
      </c>
      <c r="P3497">
        <f t="shared" si="270"/>
        <v>74.209999999999994</v>
      </c>
      <c r="Q3497" s="10" t="s">
        <v>8315</v>
      </c>
      <c r="R3497" t="s">
        <v>8316</v>
      </c>
      <c r="S3497" s="15">
        <f t="shared" si="271"/>
        <v>41915.762835648151</v>
      </c>
      <c r="T3497" s="15">
        <f t="shared" si="272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9"/>
        <v>124</v>
      </c>
      <c r="P3498">
        <f t="shared" si="270"/>
        <v>47.85</v>
      </c>
      <c r="Q3498" s="10" t="s">
        <v>8315</v>
      </c>
      <c r="R3498" t="s">
        <v>8316</v>
      </c>
      <c r="S3498" s="15">
        <f t="shared" si="271"/>
        <v>42584.846828703703</v>
      </c>
      <c r="T3498" s="15">
        <f t="shared" si="272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9"/>
        <v>109</v>
      </c>
      <c r="P3499">
        <f t="shared" si="270"/>
        <v>34.409999999999997</v>
      </c>
      <c r="Q3499" s="10" t="s">
        <v>8315</v>
      </c>
      <c r="R3499" t="s">
        <v>8316</v>
      </c>
      <c r="S3499" s="15">
        <f t="shared" si="271"/>
        <v>42511.741944444439</v>
      </c>
      <c r="T3499" s="15">
        <f t="shared" si="272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9"/>
        <v>102</v>
      </c>
      <c r="P3500">
        <f t="shared" si="270"/>
        <v>40.24</v>
      </c>
      <c r="Q3500" s="10" t="s">
        <v>8315</v>
      </c>
      <c r="R3500" t="s">
        <v>8316</v>
      </c>
      <c r="S3500" s="15">
        <f t="shared" si="271"/>
        <v>42459.15861111111</v>
      </c>
      <c r="T3500" s="15">
        <f t="shared" si="272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9"/>
        <v>106</v>
      </c>
      <c r="P3501">
        <f t="shared" si="270"/>
        <v>60.29</v>
      </c>
      <c r="Q3501" s="10" t="s">
        <v>8315</v>
      </c>
      <c r="R3501" t="s">
        <v>8316</v>
      </c>
      <c r="S3501" s="15">
        <f t="shared" si="271"/>
        <v>42132.036168981482</v>
      </c>
      <c r="T3501" s="15">
        <f t="shared" si="272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9"/>
        <v>106</v>
      </c>
      <c r="P3502">
        <f t="shared" si="270"/>
        <v>25.31</v>
      </c>
      <c r="Q3502" s="10" t="s">
        <v>8315</v>
      </c>
      <c r="R3502" t="s">
        <v>8316</v>
      </c>
      <c r="S3502" s="15">
        <f t="shared" si="271"/>
        <v>42419.91942129629</v>
      </c>
      <c r="T3502" s="15">
        <f t="shared" si="272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9"/>
        <v>101</v>
      </c>
      <c r="P3503">
        <f t="shared" si="270"/>
        <v>35.950000000000003</v>
      </c>
      <c r="Q3503" s="10" t="s">
        <v>8315</v>
      </c>
      <c r="R3503" t="s">
        <v>8316</v>
      </c>
      <c r="S3503" s="15">
        <f t="shared" si="271"/>
        <v>42233.763831018514</v>
      </c>
      <c r="T3503" s="15">
        <f t="shared" si="272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9"/>
        <v>105</v>
      </c>
      <c r="P3504">
        <f t="shared" si="270"/>
        <v>136</v>
      </c>
      <c r="Q3504" s="10" t="s">
        <v>8315</v>
      </c>
      <c r="R3504" t="s">
        <v>8316</v>
      </c>
      <c r="S3504" s="15">
        <f t="shared" si="271"/>
        <v>42430.839398148149</v>
      </c>
      <c r="T3504" s="15">
        <f t="shared" si="272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9"/>
        <v>108</v>
      </c>
      <c r="P3505">
        <f t="shared" si="270"/>
        <v>70.760000000000005</v>
      </c>
      <c r="Q3505" s="10" t="s">
        <v>8315</v>
      </c>
      <c r="R3505" t="s">
        <v>8316</v>
      </c>
      <c r="S3505" s="15">
        <f t="shared" si="271"/>
        <v>42545.478333333333</v>
      </c>
      <c r="T3505" s="15">
        <f t="shared" si="272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9"/>
        <v>100</v>
      </c>
      <c r="P3506">
        <f t="shared" si="270"/>
        <v>125</v>
      </c>
      <c r="Q3506" s="10" t="s">
        <v>8315</v>
      </c>
      <c r="R3506" t="s">
        <v>8316</v>
      </c>
      <c r="S3506" s="15">
        <f t="shared" si="271"/>
        <v>42297.748738425929</v>
      </c>
      <c r="T3506" s="15">
        <f t="shared" si="272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9"/>
        <v>104</v>
      </c>
      <c r="P3507">
        <f t="shared" si="270"/>
        <v>66.510000000000005</v>
      </c>
      <c r="Q3507" s="10" t="s">
        <v>8315</v>
      </c>
      <c r="R3507" t="s">
        <v>8316</v>
      </c>
      <c r="S3507" s="15">
        <f t="shared" si="271"/>
        <v>41760.935706018521</v>
      </c>
      <c r="T3507" s="15">
        <f t="shared" si="272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9"/>
        <v>102</v>
      </c>
      <c r="P3508">
        <f t="shared" si="270"/>
        <v>105</v>
      </c>
      <c r="Q3508" s="10" t="s">
        <v>8315</v>
      </c>
      <c r="R3508" t="s">
        <v>8316</v>
      </c>
      <c r="S3508" s="15">
        <f t="shared" si="271"/>
        <v>41829.734259259261</v>
      </c>
      <c r="T3508" s="15">
        <f t="shared" si="272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9"/>
        <v>104</v>
      </c>
      <c r="P3509">
        <f t="shared" si="270"/>
        <v>145</v>
      </c>
      <c r="Q3509" s="10" t="s">
        <v>8315</v>
      </c>
      <c r="R3509" t="s">
        <v>8316</v>
      </c>
      <c r="S3509" s="15">
        <f t="shared" si="271"/>
        <v>42491.92288194444</v>
      </c>
      <c r="T3509" s="15">
        <f t="shared" si="272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9"/>
        <v>180</v>
      </c>
      <c r="P3510">
        <f t="shared" si="270"/>
        <v>12</v>
      </c>
      <c r="Q3510" s="10" t="s">
        <v>8315</v>
      </c>
      <c r="R3510" t="s">
        <v>8316</v>
      </c>
      <c r="S3510" s="15">
        <f t="shared" si="271"/>
        <v>42477.729780092588</v>
      </c>
      <c r="T3510" s="15">
        <f t="shared" si="272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9"/>
        <v>106</v>
      </c>
      <c r="P3511">
        <f t="shared" si="270"/>
        <v>96.67</v>
      </c>
      <c r="Q3511" s="10" t="s">
        <v>8315</v>
      </c>
      <c r="R3511" t="s">
        <v>8316</v>
      </c>
      <c r="S3511" s="15">
        <f t="shared" si="271"/>
        <v>41950.859560185185</v>
      </c>
      <c r="T3511" s="15">
        <f t="shared" si="272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9"/>
        <v>101</v>
      </c>
      <c r="P3512">
        <f t="shared" si="270"/>
        <v>60.33</v>
      </c>
      <c r="Q3512" s="10" t="s">
        <v>8315</v>
      </c>
      <c r="R3512" t="s">
        <v>8316</v>
      </c>
      <c r="S3512" s="15">
        <f t="shared" si="271"/>
        <v>41802.62090277778</v>
      </c>
      <c r="T3512" s="15">
        <f t="shared" si="272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9"/>
        <v>101</v>
      </c>
      <c r="P3513">
        <f t="shared" si="270"/>
        <v>79.89</v>
      </c>
      <c r="Q3513" s="10" t="s">
        <v>8315</v>
      </c>
      <c r="R3513" t="s">
        <v>8316</v>
      </c>
      <c r="S3513" s="15">
        <f t="shared" si="271"/>
        <v>41927.873784722222</v>
      </c>
      <c r="T3513" s="15">
        <f t="shared" si="272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9"/>
        <v>100</v>
      </c>
      <c r="P3514">
        <f t="shared" si="270"/>
        <v>58.82</v>
      </c>
      <c r="Q3514" s="10" t="s">
        <v>8315</v>
      </c>
      <c r="R3514" t="s">
        <v>8316</v>
      </c>
      <c r="S3514" s="15">
        <f t="shared" si="271"/>
        <v>42057.536944444444</v>
      </c>
      <c r="T3514" s="15">
        <f t="shared" si="272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9"/>
        <v>118</v>
      </c>
      <c r="P3515">
        <f t="shared" si="270"/>
        <v>75.34</v>
      </c>
      <c r="Q3515" s="10" t="s">
        <v>8315</v>
      </c>
      <c r="R3515" t="s">
        <v>8316</v>
      </c>
      <c r="S3515" s="15">
        <f t="shared" si="271"/>
        <v>41781.096203703702</v>
      </c>
      <c r="T3515" s="15">
        <f t="shared" si="272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9"/>
        <v>110</v>
      </c>
      <c r="P3516">
        <f t="shared" si="270"/>
        <v>55</v>
      </c>
      <c r="Q3516" s="10" t="s">
        <v>8315</v>
      </c>
      <c r="R3516" t="s">
        <v>8316</v>
      </c>
      <c r="S3516" s="15">
        <f t="shared" si="271"/>
        <v>42020.846666666665</v>
      </c>
      <c r="T3516" s="15">
        <f t="shared" si="272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9"/>
        <v>103</v>
      </c>
      <c r="P3517">
        <f t="shared" si="270"/>
        <v>66.959999999999994</v>
      </c>
      <c r="Q3517" s="10" t="s">
        <v>8315</v>
      </c>
      <c r="R3517" t="s">
        <v>8316</v>
      </c>
      <c r="S3517" s="15">
        <f t="shared" si="271"/>
        <v>42125.772812499999</v>
      </c>
      <c r="T3517" s="15">
        <f t="shared" si="272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9"/>
        <v>100</v>
      </c>
      <c r="P3518">
        <f t="shared" si="270"/>
        <v>227.27</v>
      </c>
      <c r="Q3518" s="10" t="s">
        <v>8315</v>
      </c>
      <c r="R3518" t="s">
        <v>8316</v>
      </c>
      <c r="S3518" s="15">
        <f t="shared" si="271"/>
        <v>41856.010069444441</v>
      </c>
      <c r="T3518" s="15">
        <f t="shared" si="272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9"/>
        <v>100</v>
      </c>
      <c r="P3519">
        <f t="shared" si="270"/>
        <v>307.69</v>
      </c>
      <c r="Q3519" s="10" t="s">
        <v>8315</v>
      </c>
      <c r="R3519" t="s">
        <v>8316</v>
      </c>
      <c r="S3519" s="15">
        <f t="shared" si="271"/>
        <v>41794.817523148151</v>
      </c>
      <c r="T3519" s="15">
        <f t="shared" si="272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9"/>
        <v>110</v>
      </c>
      <c r="P3520">
        <f t="shared" si="270"/>
        <v>50.02</v>
      </c>
      <c r="Q3520" s="10" t="s">
        <v>8315</v>
      </c>
      <c r="R3520" t="s">
        <v>8316</v>
      </c>
      <c r="S3520" s="15">
        <f t="shared" si="271"/>
        <v>41893.783553240741</v>
      </c>
      <c r="T3520" s="15">
        <f t="shared" si="272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9"/>
        <v>101</v>
      </c>
      <c r="P3521">
        <f t="shared" si="270"/>
        <v>72.39</v>
      </c>
      <c r="Q3521" s="10" t="s">
        <v>8315</v>
      </c>
      <c r="R3521" t="s">
        <v>8316</v>
      </c>
      <c r="S3521" s="15">
        <f t="shared" si="271"/>
        <v>42037.598958333328</v>
      </c>
      <c r="T3521" s="15">
        <f t="shared" si="272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9"/>
        <v>101</v>
      </c>
      <c r="P3522">
        <f t="shared" si="270"/>
        <v>95.95</v>
      </c>
      <c r="Q3522" s="10" t="s">
        <v>8315</v>
      </c>
      <c r="R3522" t="s">
        <v>8316</v>
      </c>
      <c r="S3522" s="15">
        <f t="shared" si="271"/>
        <v>42227.824212962965</v>
      </c>
      <c r="T3522" s="15">
        <f t="shared" si="272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3">ROUND(E3523/D3523*100,0)</f>
        <v>169</v>
      </c>
      <c r="P3523">
        <f t="shared" ref="P3523:P3586" si="274">IFERROR(ROUND(E3523/L3523,2),0)</f>
        <v>45.62</v>
      </c>
      <c r="Q3523" s="10" t="s">
        <v>8315</v>
      </c>
      <c r="R3523" t="s">
        <v>8316</v>
      </c>
      <c r="S3523" s="15">
        <f t="shared" ref="S3523:S3586" si="275">(((J3523/60)/60)/24)+DATE(1970,1,1)</f>
        <v>41881.361342592594</v>
      </c>
      <c r="T3523" s="15">
        <f t="shared" ref="T3523:T3586" si="276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3"/>
        <v>100</v>
      </c>
      <c r="P3524">
        <f t="shared" si="274"/>
        <v>41.03</v>
      </c>
      <c r="Q3524" s="10" t="s">
        <v>8315</v>
      </c>
      <c r="R3524" t="s">
        <v>8316</v>
      </c>
      <c r="S3524" s="15">
        <f t="shared" si="275"/>
        <v>42234.789884259255</v>
      </c>
      <c r="T3524" s="15">
        <f t="shared" si="27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3"/>
        <v>114</v>
      </c>
      <c r="P3525">
        <f t="shared" si="274"/>
        <v>56.83</v>
      </c>
      <c r="Q3525" s="10" t="s">
        <v>8315</v>
      </c>
      <c r="R3525" t="s">
        <v>8316</v>
      </c>
      <c r="S3525" s="15">
        <f t="shared" si="275"/>
        <v>42581.397546296299</v>
      </c>
      <c r="T3525" s="15">
        <f t="shared" si="27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3"/>
        <v>102</v>
      </c>
      <c r="P3526">
        <f t="shared" si="274"/>
        <v>137.24</v>
      </c>
      <c r="Q3526" s="10" t="s">
        <v>8315</v>
      </c>
      <c r="R3526" t="s">
        <v>8316</v>
      </c>
      <c r="S3526" s="15">
        <f t="shared" si="275"/>
        <v>41880.76357638889</v>
      </c>
      <c r="T3526" s="15">
        <f t="shared" si="27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3"/>
        <v>106</v>
      </c>
      <c r="P3527">
        <f t="shared" si="274"/>
        <v>75.709999999999994</v>
      </c>
      <c r="Q3527" s="10" t="s">
        <v>8315</v>
      </c>
      <c r="R3527" t="s">
        <v>8316</v>
      </c>
      <c r="S3527" s="15">
        <f t="shared" si="275"/>
        <v>42214.6956712963</v>
      </c>
      <c r="T3527" s="15">
        <f t="shared" si="27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3"/>
        <v>102</v>
      </c>
      <c r="P3528">
        <f t="shared" si="274"/>
        <v>99</v>
      </c>
      <c r="Q3528" s="10" t="s">
        <v>8315</v>
      </c>
      <c r="R3528" t="s">
        <v>8316</v>
      </c>
      <c r="S3528" s="15">
        <f t="shared" si="275"/>
        <v>42460.335312499999</v>
      </c>
      <c r="T3528" s="15">
        <f t="shared" si="27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3"/>
        <v>117</v>
      </c>
      <c r="P3529">
        <f t="shared" si="274"/>
        <v>81.569999999999993</v>
      </c>
      <c r="Q3529" s="10" t="s">
        <v>8315</v>
      </c>
      <c r="R3529" t="s">
        <v>8316</v>
      </c>
      <c r="S3529" s="15">
        <f t="shared" si="275"/>
        <v>42167.023206018523</v>
      </c>
      <c r="T3529" s="15">
        <f t="shared" si="27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3"/>
        <v>101</v>
      </c>
      <c r="P3530">
        <f t="shared" si="274"/>
        <v>45.11</v>
      </c>
      <c r="Q3530" s="10" t="s">
        <v>8315</v>
      </c>
      <c r="R3530" t="s">
        <v>8316</v>
      </c>
      <c r="S3530" s="15">
        <f t="shared" si="275"/>
        <v>42733.50136574074</v>
      </c>
      <c r="T3530" s="15">
        <f t="shared" si="27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3"/>
        <v>132</v>
      </c>
      <c r="P3531">
        <f t="shared" si="274"/>
        <v>36.67</v>
      </c>
      <c r="Q3531" s="10" t="s">
        <v>8315</v>
      </c>
      <c r="R3531" t="s">
        <v>8316</v>
      </c>
      <c r="S3531" s="15">
        <f t="shared" si="275"/>
        <v>42177.761782407411</v>
      </c>
      <c r="T3531" s="15">
        <f t="shared" si="27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3"/>
        <v>100</v>
      </c>
      <c r="P3532">
        <f t="shared" si="274"/>
        <v>125</v>
      </c>
      <c r="Q3532" s="10" t="s">
        <v>8315</v>
      </c>
      <c r="R3532" t="s">
        <v>8316</v>
      </c>
      <c r="S3532" s="15">
        <f t="shared" si="275"/>
        <v>42442.623344907406</v>
      </c>
      <c r="T3532" s="15">
        <f t="shared" si="27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3"/>
        <v>128</v>
      </c>
      <c r="P3533">
        <f t="shared" si="274"/>
        <v>49.23</v>
      </c>
      <c r="Q3533" s="10" t="s">
        <v>8315</v>
      </c>
      <c r="R3533" t="s">
        <v>8316</v>
      </c>
      <c r="S3533" s="15">
        <f t="shared" si="275"/>
        <v>42521.654328703706</v>
      </c>
      <c r="T3533" s="15">
        <f t="shared" si="27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3"/>
        <v>119</v>
      </c>
      <c r="P3534">
        <f t="shared" si="274"/>
        <v>42.3</v>
      </c>
      <c r="Q3534" s="10" t="s">
        <v>8315</v>
      </c>
      <c r="R3534" t="s">
        <v>8316</v>
      </c>
      <c r="S3534" s="15">
        <f t="shared" si="275"/>
        <v>41884.599849537037</v>
      </c>
      <c r="T3534" s="15">
        <f t="shared" si="27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3"/>
        <v>126</v>
      </c>
      <c r="P3535">
        <f t="shared" si="274"/>
        <v>78.88</v>
      </c>
      <c r="Q3535" s="10" t="s">
        <v>8315</v>
      </c>
      <c r="R3535" t="s">
        <v>8316</v>
      </c>
      <c r="S3535" s="15">
        <f t="shared" si="275"/>
        <v>42289.761192129634</v>
      </c>
      <c r="T3535" s="15">
        <f t="shared" si="276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3"/>
        <v>156</v>
      </c>
      <c r="P3536">
        <f t="shared" si="274"/>
        <v>38.28</v>
      </c>
      <c r="Q3536" s="10" t="s">
        <v>8315</v>
      </c>
      <c r="R3536" t="s">
        <v>8316</v>
      </c>
      <c r="S3536" s="15">
        <f t="shared" si="275"/>
        <v>42243.6252662037</v>
      </c>
      <c r="T3536" s="15">
        <f t="shared" si="27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3"/>
        <v>103</v>
      </c>
      <c r="P3537">
        <f t="shared" si="274"/>
        <v>44.85</v>
      </c>
      <c r="Q3537" s="10" t="s">
        <v>8315</v>
      </c>
      <c r="R3537" t="s">
        <v>8316</v>
      </c>
      <c r="S3537" s="15">
        <f t="shared" si="275"/>
        <v>42248.640162037031</v>
      </c>
      <c r="T3537" s="15">
        <f t="shared" si="27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3"/>
        <v>153</v>
      </c>
      <c r="P3538">
        <f t="shared" si="274"/>
        <v>13.53</v>
      </c>
      <c r="Q3538" s="10" t="s">
        <v>8315</v>
      </c>
      <c r="R3538" t="s">
        <v>8316</v>
      </c>
      <c r="S3538" s="15">
        <f t="shared" si="275"/>
        <v>42328.727141203708</v>
      </c>
      <c r="T3538" s="15">
        <f t="shared" si="27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3"/>
        <v>180</v>
      </c>
      <c r="P3539">
        <f t="shared" si="274"/>
        <v>43.5</v>
      </c>
      <c r="Q3539" s="10" t="s">
        <v>8315</v>
      </c>
      <c r="R3539" t="s">
        <v>8316</v>
      </c>
      <c r="S3539" s="15">
        <f t="shared" si="275"/>
        <v>41923.354351851849</v>
      </c>
      <c r="T3539" s="15">
        <f t="shared" si="27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3"/>
        <v>128</v>
      </c>
      <c r="P3540">
        <f t="shared" si="274"/>
        <v>30.95</v>
      </c>
      <c r="Q3540" s="10" t="s">
        <v>8315</v>
      </c>
      <c r="R3540" t="s">
        <v>8316</v>
      </c>
      <c r="S3540" s="15">
        <f t="shared" si="275"/>
        <v>42571.420601851853</v>
      </c>
      <c r="T3540" s="15">
        <f t="shared" si="27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3"/>
        <v>120</v>
      </c>
      <c r="P3541">
        <f t="shared" si="274"/>
        <v>55.23</v>
      </c>
      <c r="Q3541" s="10" t="s">
        <v>8315</v>
      </c>
      <c r="R3541" t="s">
        <v>8316</v>
      </c>
      <c r="S3541" s="15">
        <f t="shared" si="275"/>
        <v>42600.756041666667</v>
      </c>
      <c r="T3541" s="15">
        <f t="shared" si="27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3"/>
        <v>123</v>
      </c>
      <c r="P3542">
        <f t="shared" si="274"/>
        <v>46.13</v>
      </c>
      <c r="Q3542" s="10" t="s">
        <v>8315</v>
      </c>
      <c r="R3542" t="s">
        <v>8316</v>
      </c>
      <c r="S3542" s="15">
        <f t="shared" si="275"/>
        <v>42517.003368055557</v>
      </c>
      <c r="T3542" s="15">
        <f t="shared" si="27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3"/>
        <v>105</v>
      </c>
      <c r="P3543">
        <f t="shared" si="274"/>
        <v>39.380000000000003</v>
      </c>
      <c r="Q3543" s="10" t="s">
        <v>8315</v>
      </c>
      <c r="R3543" t="s">
        <v>8316</v>
      </c>
      <c r="S3543" s="15">
        <f t="shared" si="275"/>
        <v>42222.730034722219</v>
      </c>
      <c r="T3543" s="15">
        <f t="shared" si="27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3"/>
        <v>102</v>
      </c>
      <c r="P3544">
        <f t="shared" si="274"/>
        <v>66.150000000000006</v>
      </c>
      <c r="Q3544" s="10" t="s">
        <v>8315</v>
      </c>
      <c r="R3544" t="s">
        <v>8316</v>
      </c>
      <c r="S3544" s="15">
        <f t="shared" si="275"/>
        <v>41829.599791666667</v>
      </c>
      <c r="T3544" s="15">
        <f t="shared" si="27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3"/>
        <v>105</v>
      </c>
      <c r="P3545">
        <f t="shared" si="274"/>
        <v>54.14</v>
      </c>
      <c r="Q3545" s="10" t="s">
        <v>8315</v>
      </c>
      <c r="R3545" t="s">
        <v>8316</v>
      </c>
      <c r="S3545" s="15">
        <f t="shared" si="275"/>
        <v>42150.755312499998</v>
      </c>
      <c r="T3545" s="15">
        <f t="shared" si="27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3"/>
        <v>100</v>
      </c>
      <c r="P3546">
        <f t="shared" si="274"/>
        <v>104.17</v>
      </c>
      <c r="Q3546" s="10" t="s">
        <v>8315</v>
      </c>
      <c r="R3546" t="s">
        <v>8316</v>
      </c>
      <c r="S3546" s="15">
        <f t="shared" si="275"/>
        <v>42040.831678240742</v>
      </c>
      <c r="T3546" s="15">
        <f t="shared" si="27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3"/>
        <v>100</v>
      </c>
      <c r="P3547">
        <f t="shared" si="274"/>
        <v>31.38</v>
      </c>
      <c r="Q3547" s="10" t="s">
        <v>8315</v>
      </c>
      <c r="R3547" t="s">
        <v>8316</v>
      </c>
      <c r="S3547" s="15">
        <f t="shared" si="275"/>
        <v>42075.807395833333</v>
      </c>
      <c r="T3547" s="15">
        <f t="shared" si="27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3"/>
        <v>102</v>
      </c>
      <c r="P3548">
        <f t="shared" si="274"/>
        <v>59.21</v>
      </c>
      <c r="Q3548" s="10" t="s">
        <v>8315</v>
      </c>
      <c r="R3548" t="s">
        <v>8316</v>
      </c>
      <c r="S3548" s="15">
        <f t="shared" si="275"/>
        <v>42073.660694444443</v>
      </c>
      <c r="T3548" s="15">
        <f t="shared" si="27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3"/>
        <v>114</v>
      </c>
      <c r="P3549">
        <f t="shared" si="274"/>
        <v>119.18</v>
      </c>
      <c r="Q3549" s="10" t="s">
        <v>8315</v>
      </c>
      <c r="R3549" t="s">
        <v>8316</v>
      </c>
      <c r="S3549" s="15">
        <f t="shared" si="275"/>
        <v>42480.078715277778</v>
      </c>
      <c r="T3549" s="15">
        <f t="shared" si="27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3"/>
        <v>102</v>
      </c>
      <c r="P3550">
        <f t="shared" si="274"/>
        <v>164.62</v>
      </c>
      <c r="Q3550" s="10" t="s">
        <v>8315</v>
      </c>
      <c r="R3550" t="s">
        <v>8316</v>
      </c>
      <c r="S3550" s="15">
        <f t="shared" si="275"/>
        <v>42411.942291666666</v>
      </c>
      <c r="T3550" s="15">
        <f t="shared" si="27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3"/>
        <v>102</v>
      </c>
      <c r="P3551">
        <f t="shared" si="274"/>
        <v>24.29</v>
      </c>
      <c r="Q3551" s="10" t="s">
        <v>8315</v>
      </c>
      <c r="R3551" t="s">
        <v>8316</v>
      </c>
      <c r="S3551" s="15">
        <f t="shared" si="275"/>
        <v>42223.394363425927</v>
      </c>
      <c r="T3551" s="15">
        <f t="shared" si="27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3"/>
        <v>105</v>
      </c>
      <c r="P3552">
        <f t="shared" si="274"/>
        <v>40.94</v>
      </c>
      <c r="Q3552" s="10" t="s">
        <v>8315</v>
      </c>
      <c r="R3552" t="s">
        <v>8316</v>
      </c>
      <c r="S3552" s="15">
        <f t="shared" si="275"/>
        <v>42462.893495370372</v>
      </c>
      <c r="T3552" s="15">
        <f t="shared" si="27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3"/>
        <v>102</v>
      </c>
      <c r="P3553">
        <f t="shared" si="274"/>
        <v>61.1</v>
      </c>
      <c r="Q3553" s="10" t="s">
        <v>8315</v>
      </c>
      <c r="R3553" t="s">
        <v>8316</v>
      </c>
      <c r="S3553" s="15">
        <f t="shared" si="275"/>
        <v>41753.515856481477</v>
      </c>
      <c r="T3553" s="15">
        <f t="shared" si="27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3"/>
        <v>100</v>
      </c>
      <c r="P3554">
        <f t="shared" si="274"/>
        <v>38.65</v>
      </c>
      <c r="Q3554" s="10" t="s">
        <v>8315</v>
      </c>
      <c r="R3554" t="s">
        <v>8316</v>
      </c>
      <c r="S3554" s="15">
        <f t="shared" si="275"/>
        <v>41788.587083333332</v>
      </c>
      <c r="T3554" s="15">
        <f t="shared" si="27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3"/>
        <v>106</v>
      </c>
      <c r="P3555">
        <f t="shared" si="274"/>
        <v>56.2</v>
      </c>
      <c r="Q3555" s="10" t="s">
        <v>8315</v>
      </c>
      <c r="R3555" t="s">
        <v>8316</v>
      </c>
      <c r="S3555" s="15">
        <f t="shared" si="275"/>
        <v>42196.028703703705</v>
      </c>
      <c r="T3555" s="15">
        <f t="shared" si="27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3"/>
        <v>113</v>
      </c>
      <c r="P3556">
        <f t="shared" si="274"/>
        <v>107</v>
      </c>
      <c r="Q3556" s="10" t="s">
        <v>8315</v>
      </c>
      <c r="R3556" t="s">
        <v>8316</v>
      </c>
      <c r="S3556" s="15">
        <f t="shared" si="275"/>
        <v>42016.050451388888</v>
      </c>
      <c r="T3556" s="15">
        <f t="shared" si="27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3"/>
        <v>100</v>
      </c>
      <c r="P3557">
        <f t="shared" si="274"/>
        <v>171.43</v>
      </c>
      <c r="Q3557" s="10" t="s">
        <v>8315</v>
      </c>
      <c r="R3557" t="s">
        <v>8316</v>
      </c>
      <c r="S3557" s="15">
        <f t="shared" si="275"/>
        <v>42661.442060185189</v>
      </c>
      <c r="T3557" s="15">
        <f t="shared" si="276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3"/>
        <v>100</v>
      </c>
      <c r="P3558">
        <f t="shared" si="274"/>
        <v>110.5</v>
      </c>
      <c r="Q3558" s="10" t="s">
        <v>8315</v>
      </c>
      <c r="R3558" t="s">
        <v>8316</v>
      </c>
      <c r="S3558" s="15">
        <f t="shared" si="275"/>
        <v>41808.649583333332</v>
      </c>
      <c r="T3558" s="15">
        <f t="shared" si="27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3"/>
        <v>100</v>
      </c>
      <c r="P3559">
        <f t="shared" si="274"/>
        <v>179.28</v>
      </c>
      <c r="Q3559" s="10" t="s">
        <v>8315</v>
      </c>
      <c r="R3559" t="s">
        <v>8316</v>
      </c>
      <c r="S3559" s="15">
        <f t="shared" si="275"/>
        <v>41730.276747685188</v>
      </c>
      <c r="T3559" s="15">
        <f t="shared" si="27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3"/>
        <v>144</v>
      </c>
      <c r="P3560">
        <f t="shared" si="274"/>
        <v>22.91</v>
      </c>
      <c r="Q3560" s="10" t="s">
        <v>8315</v>
      </c>
      <c r="R3560" t="s">
        <v>8316</v>
      </c>
      <c r="S3560" s="15">
        <f t="shared" si="275"/>
        <v>42139.816840277781</v>
      </c>
      <c r="T3560" s="15">
        <f t="shared" si="27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3"/>
        <v>104</v>
      </c>
      <c r="P3561">
        <f t="shared" si="274"/>
        <v>43.13</v>
      </c>
      <c r="Q3561" s="10" t="s">
        <v>8315</v>
      </c>
      <c r="R3561" t="s">
        <v>8316</v>
      </c>
      <c r="S3561" s="15">
        <f t="shared" si="275"/>
        <v>42194.096157407403</v>
      </c>
      <c r="T3561" s="15">
        <f t="shared" si="27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3"/>
        <v>108</v>
      </c>
      <c r="P3562">
        <f t="shared" si="274"/>
        <v>46.89</v>
      </c>
      <c r="Q3562" s="10" t="s">
        <v>8315</v>
      </c>
      <c r="R3562" t="s">
        <v>8316</v>
      </c>
      <c r="S3562" s="15">
        <f t="shared" si="275"/>
        <v>42115.889652777783</v>
      </c>
      <c r="T3562" s="15">
        <f t="shared" si="27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3"/>
        <v>102</v>
      </c>
      <c r="P3563">
        <f t="shared" si="274"/>
        <v>47.41</v>
      </c>
      <c r="Q3563" s="10" t="s">
        <v>8315</v>
      </c>
      <c r="R3563" t="s">
        <v>8316</v>
      </c>
      <c r="S3563" s="15">
        <f t="shared" si="275"/>
        <v>42203.680300925931</v>
      </c>
      <c r="T3563" s="15">
        <f t="shared" si="276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3"/>
        <v>149</v>
      </c>
      <c r="P3564">
        <f t="shared" si="274"/>
        <v>15.13</v>
      </c>
      <c r="Q3564" s="10" t="s">
        <v>8315</v>
      </c>
      <c r="R3564" t="s">
        <v>8316</v>
      </c>
      <c r="S3564" s="15">
        <f t="shared" si="275"/>
        <v>42433.761886574073</v>
      </c>
      <c r="T3564" s="15">
        <f t="shared" si="27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3"/>
        <v>105</v>
      </c>
      <c r="P3565">
        <f t="shared" si="274"/>
        <v>21.1</v>
      </c>
      <c r="Q3565" s="10" t="s">
        <v>8315</v>
      </c>
      <c r="R3565" t="s">
        <v>8316</v>
      </c>
      <c r="S3565" s="15">
        <f t="shared" si="275"/>
        <v>42555.671944444446</v>
      </c>
      <c r="T3565" s="15">
        <f t="shared" si="27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3"/>
        <v>101</v>
      </c>
      <c r="P3566">
        <f t="shared" si="274"/>
        <v>59.12</v>
      </c>
      <c r="Q3566" s="10" t="s">
        <v>8315</v>
      </c>
      <c r="R3566" t="s">
        <v>8316</v>
      </c>
      <c r="S3566" s="15">
        <f t="shared" si="275"/>
        <v>42236.623252314821</v>
      </c>
      <c r="T3566" s="15">
        <f t="shared" si="27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3"/>
        <v>131</v>
      </c>
      <c r="P3567">
        <f t="shared" si="274"/>
        <v>97.92</v>
      </c>
      <c r="Q3567" s="10" t="s">
        <v>8315</v>
      </c>
      <c r="R3567" t="s">
        <v>8316</v>
      </c>
      <c r="S3567" s="15">
        <f t="shared" si="275"/>
        <v>41974.743148148147</v>
      </c>
      <c r="T3567" s="15">
        <f t="shared" si="27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3"/>
        <v>105</v>
      </c>
      <c r="P3568">
        <f t="shared" si="274"/>
        <v>55.13</v>
      </c>
      <c r="Q3568" s="10" t="s">
        <v>8315</v>
      </c>
      <c r="R3568" t="s">
        <v>8316</v>
      </c>
      <c r="S3568" s="15">
        <f t="shared" si="275"/>
        <v>41997.507905092592</v>
      </c>
      <c r="T3568" s="15">
        <f t="shared" si="27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3"/>
        <v>109</v>
      </c>
      <c r="P3569">
        <f t="shared" si="274"/>
        <v>26.54</v>
      </c>
      <c r="Q3569" s="10" t="s">
        <v>8315</v>
      </c>
      <c r="R3569" t="s">
        <v>8316</v>
      </c>
      <c r="S3569" s="15">
        <f t="shared" si="275"/>
        <v>42135.810694444444</v>
      </c>
      <c r="T3569" s="15">
        <f t="shared" si="27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3"/>
        <v>111</v>
      </c>
      <c r="P3570">
        <f t="shared" si="274"/>
        <v>58.42</v>
      </c>
      <c r="Q3570" s="10" t="s">
        <v>8315</v>
      </c>
      <c r="R3570" t="s">
        <v>8316</v>
      </c>
      <c r="S3570" s="15">
        <f t="shared" si="275"/>
        <v>41869.740671296298</v>
      </c>
      <c r="T3570" s="15">
        <f t="shared" si="27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3"/>
        <v>100</v>
      </c>
      <c r="P3571">
        <f t="shared" si="274"/>
        <v>122.54</v>
      </c>
      <c r="Q3571" s="10" t="s">
        <v>8315</v>
      </c>
      <c r="R3571" t="s">
        <v>8316</v>
      </c>
      <c r="S3571" s="15">
        <f t="shared" si="275"/>
        <v>41982.688611111109</v>
      </c>
      <c r="T3571" s="15">
        <f t="shared" si="27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3"/>
        <v>114</v>
      </c>
      <c r="P3572">
        <f t="shared" si="274"/>
        <v>87.96</v>
      </c>
      <c r="Q3572" s="10" t="s">
        <v>8315</v>
      </c>
      <c r="R3572" t="s">
        <v>8316</v>
      </c>
      <c r="S3572" s="15">
        <f t="shared" si="275"/>
        <v>41976.331979166673</v>
      </c>
      <c r="T3572" s="15">
        <f t="shared" si="27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3"/>
        <v>122</v>
      </c>
      <c r="P3573">
        <f t="shared" si="274"/>
        <v>73.239999999999995</v>
      </c>
      <c r="Q3573" s="10" t="s">
        <v>8315</v>
      </c>
      <c r="R3573" t="s">
        <v>8316</v>
      </c>
      <c r="S3573" s="15">
        <f t="shared" si="275"/>
        <v>41912.858946759261</v>
      </c>
      <c r="T3573" s="15">
        <f t="shared" si="27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3"/>
        <v>100</v>
      </c>
      <c r="P3574">
        <f t="shared" si="274"/>
        <v>55.56</v>
      </c>
      <c r="Q3574" s="10" t="s">
        <v>8315</v>
      </c>
      <c r="R3574" t="s">
        <v>8316</v>
      </c>
      <c r="S3574" s="15">
        <f t="shared" si="275"/>
        <v>42146.570393518516</v>
      </c>
      <c r="T3574" s="15">
        <f t="shared" si="27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3"/>
        <v>103</v>
      </c>
      <c r="P3575">
        <f t="shared" si="274"/>
        <v>39.54</v>
      </c>
      <c r="Q3575" s="10" t="s">
        <v>8315</v>
      </c>
      <c r="R3575" t="s">
        <v>8316</v>
      </c>
      <c r="S3575" s="15">
        <f t="shared" si="275"/>
        <v>41921.375532407408</v>
      </c>
      <c r="T3575" s="15">
        <f t="shared" si="27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3"/>
        <v>106</v>
      </c>
      <c r="P3576">
        <f t="shared" si="274"/>
        <v>136.78</v>
      </c>
      <c r="Q3576" s="10" t="s">
        <v>8315</v>
      </c>
      <c r="R3576" t="s">
        <v>8316</v>
      </c>
      <c r="S3576" s="15">
        <f t="shared" si="275"/>
        <v>41926.942685185182</v>
      </c>
      <c r="T3576" s="15">
        <f t="shared" si="27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3"/>
        <v>101</v>
      </c>
      <c r="P3577">
        <f t="shared" si="274"/>
        <v>99.34</v>
      </c>
      <c r="Q3577" s="10" t="s">
        <v>8315</v>
      </c>
      <c r="R3577" t="s">
        <v>8316</v>
      </c>
      <c r="S3577" s="15">
        <f t="shared" si="275"/>
        <v>42561.783877314811</v>
      </c>
      <c r="T3577" s="15">
        <f t="shared" si="27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3"/>
        <v>100</v>
      </c>
      <c r="P3578">
        <f t="shared" si="274"/>
        <v>20</v>
      </c>
      <c r="Q3578" s="10" t="s">
        <v>8315</v>
      </c>
      <c r="R3578" t="s">
        <v>8316</v>
      </c>
      <c r="S3578" s="15">
        <f t="shared" si="275"/>
        <v>42649.54923611111</v>
      </c>
      <c r="T3578" s="15">
        <f t="shared" si="27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3"/>
        <v>130</v>
      </c>
      <c r="P3579">
        <f t="shared" si="274"/>
        <v>28.89</v>
      </c>
      <c r="Q3579" s="10" t="s">
        <v>8315</v>
      </c>
      <c r="R3579" t="s">
        <v>8316</v>
      </c>
      <c r="S3579" s="15">
        <f t="shared" si="275"/>
        <v>42093.786840277782</v>
      </c>
      <c r="T3579" s="15">
        <f t="shared" si="27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3"/>
        <v>100</v>
      </c>
      <c r="P3580">
        <f t="shared" si="274"/>
        <v>40.549999999999997</v>
      </c>
      <c r="Q3580" s="10" t="s">
        <v>8315</v>
      </c>
      <c r="R3580" t="s">
        <v>8316</v>
      </c>
      <c r="S3580" s="15">
        <f t="shared" si="275"/>
        <v>42460.733530092592</v>
      </c>
      <c r="T3580" s="15">
        <f t="shared" si="27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3"/>
        <v>100</v>
      </c>
      <c r="P3581">
        <f t="shared" si="274"/>
        <v>35.71</v>
      </c>
      <c r="Q3581" s="10" t="s">
        <v>8315</v>
      </c>
      <c r="R3581" t="s">
        <v>8316</v>
      </c>
      <c r="S3581" s="15">
        <f t="shared" si="275"/>
        <v>42430.762222222227</v>
      </c>
      <c r="T3581" s="15">
        <f t="shared" si="27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3"/>
        <v>114</v>
      </c>
      <c r="P3582">
        <f t="shared" si="274"/>
        <v>37.96</v>
      </c>
      <c r="Q3582" s="10" t="s">
        <v>8315</v>
      </c>
      <c r="R3582" t="s">
        <v>8316</v>
      </c>
      <c r="S3582" s="15">
        <f t="shared" si="275"/>
        <v>42026.176180555558</v>
      </c>
      <c r="T3582" s="15">
        <f t="shared" si="27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3"/>
        <v>100</v>
      </c>
      <c r="P3583">
        <f t="shared" si="274"/>
        <v>33.33</v>
      </c>
      <c r="Q3583" s="10" t="s">
        <v>8315</v>
      </c>
      <c r="R3583" t="s">
        <v>8316</v>
      </c>
      <c r="S3583" s="15">
        <f t="shared" si="275"/>
        <v>41836.471180555556</v>
      </c>
      <c r="T3583" s="15">
        <f t="shared" si="27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3"/>
        <v>287</v>
      </c>
      <c r="P3584">
        <f t="shared" si="274"/>
        <v>58.57</v>
      </c>
      <c r="Q3584" s="10" t="s">
        <v>8315</v>
      </c>
      <c r="R3584" t="s">
        <v>8316</v>
      </c>
      <c r="S3584" s="15">
        <f t="shared" si="275"/>
        <v>42451.095856481479</v>
      </c>
      <c r="T3584" s="15">
        <f t="shared" si="27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3"/>
        <v>109</v>
      </c>
      <c r="P3585">
        <f t="shared" si="274"/>
        <v>135.63</v>
      </c>
      <c r="Q3585" s="10" t="s">
        <v>8315</v>
      </c>
      <c r="R3585" t="s">
        <v>8316</v>
      </c>
      <c r="S3585" s="15">
        <f t="shared" si="275"/>
        <v>42418.425983796296</v>
      </c>
      <c r="T3585" s="15">
        <f t="shared" si="27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3"/>
        <v>116</v>
      </c>
      <c r="P3586">
        <f t="shared" si="274"/>
        <v>30.94</v>
      </c>
      <c r="Q3586" s="10" t="s">
        <v>8315</v>
      </c>
      <c r="R3586" t="s">
        <v>8316</v>
      </c>
      <c r="S3586" s="15">
        <f t="shared" si="275"/>
        <v>42168.316481481481</v>
      </c>
      <c r="T3586" s="15">
        <f t="shared" si="27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7">ROUND(E3587/D3587*100,0)</f>
        <v>119</v>
      </c>
      <c r="P3587">
        <f t="shared" ref="P3587:P3650" si="278">IFERROR(ROUND(E3587/L3587,2),0)</f>
        <v>176.09</v>
      </c>
      <c r="Q3587" s="10" t="s">
        <v>8315</v>
      </c>
      <c r="R3587" t="s">
        <v>8316</v>
      </c>
      <c r="S3587" s="15">
        <f t="shared" ref="S3587:S3650" si="279">(((J3587/60)/60)/24)+DATE(1970,1,1)</f>
        <v>41964.716319444444</v>
      </c>
      <c r="T3587" s="15">
        <f t="shared" ref="T3587:T3650" si="28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7"/>
        <v>109</v>
      </c>
      <c r="P3588">
        <f t="shared" si="278"/>
        <v>151.97999999999999</v>
      </c>
      <c r="Q3588" s="10" t="s">
        <v>8315</v>
      </c>
      <c r="R3588" t="s">
        <v>8316</v>
      </c>
      <c r="S3588" s="15">
        <f t="shared" si="279"/>
        <v>42576.697569444441</v>
      </c>
      <c r="T3588" s="15">
        <f t="shared" si="28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7"/>
        <v>127</v>
      </c>
      <c r="P3589">
        <f t="shared" si="278"/>
        <v>22.61</v>
      </c>
      <c r="Q3589" s="10" t="s">
        <v>8315</v>
      </c>
      <c r="R3589" t="s">
        <v>8316</v>
      </c>
      <c r="S3589" s="15">
        <f t="shared" si="279"/>
        <v>42503.539976851855</v>
      </c>
      <c r="T3589" s="15">
        <f t="shared" si="28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7"/>
        <v>101</v>
      </c>
      <c r="P3590">
        <f t="shared" si="278"/>
        <v>18.27</v>
      </c>
      <c r="Q3590" s="10" t="s">
        <v>8315</v>
      </c>
      <c r="R3590" t="s">
        <v>8316</v>
      </c>
      <c r="S3590" s="15">
        <f t="shared" si="279"/>
        <v>42101.828819444447</v>
      </c>
      <c r="T3590" s="15">
        <f t="shared" si="28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7"/>
        <v>128</v>
      </c>
      <c r="P3591">
        <f t="shared" si="278"/>
        <v>82.26</v>
      </c>
      <c r="Q3591" s="10" t="s">
        <v>8315</v>
      </c>
      <c r="R3591" t="s">
        <v>8316</v>
      </c>
      <c r="S3591" s="15">
        <f t="shared" si="279"/>
        <v>42125.647534722222</v>
      </c>
      <c r="T3591" s="15">
        <f t="shared" si="28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7"/>
        <v>100</v>
      </c>
      <c r="P3592">
        <f t="shared" si="278"/>
        <v>68.53</v>
      </c>
      <c r="Q3592" s="10" t="s">
        <v>8315</v>
      </c>
      <c r="R3592" t="s">
        <v>8316</v>
      </c>
      <c r="S3592" s="15">
        <f t="shared" si="279"/>
        <v>41902.333726851852</v>
      </c>
      <c r="T3592" s="15">
        <f t="shared" si="28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7"/>
        <v>175</v>
      </c>
      <c r="P3593">
        <f t="shared" si="278"/>
        <v>68.06</v>
      </c>
      <c r="Q3593" s="10" t="s">
        <v>8315</v>
      </c>
      <c r="R3593" t="s">
        <v>8316</v>
      </c>
      <c r="S3593" s="15">
        <f t="shared" si="279"/>
        <v>42003.948425925926</v>
      </c>
      <c r="T3593" s="15">
        <f t="shared" si="28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7"/>
        <v>127</v>
      </c>
      <c r="P3594">
        <f t="shared" si="278"/>
        <v>72.709999999999994</v>
      </c>
      <c r="Q3594" s="10" t="s">
        <v>8315</v>
      </c>
      <c r="R3594" t="s">
        <v>8316</v>
      </c>
      <c r="S3594" s="15">
        <f t="shared" si="279"/>
        <v>41988.829942129625</v>
      </c>
      <c r="T3594" s="15">
        <f t="shared" si="28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7"/>
        <v>111</v>
      </c>
      <c r="P3595">
        <f t="shared" si="278"/>
        <v>77.19</v>
      </c>
      <c r="Q3595" s="10" t="s">
        <v>8315</v>
      </c>
      <c r="R3595" t="s">
        <v>8316</v>
      </c>
      <c r="S3595" s="15">
        <f t="shared" si="279"/>
        <v>41974.898599537039</v>
      </c>
      <c r="T3595" s="15">
        <f t="shared" si="28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7"/>
        <v>126</v>
      </c>
      <c r="P3596">
        <f t="shared" si="278"/>
        <v>55.97</v>
      </c>
      <c r="Q3596" s="10" t="s">
        <v>8315</v>
      </c>
      <c r="R3596" t="s">
        <v>8316</v>
      </c>
      <c r="S3596" s="15">
        <f t="shared" si="279"/>
        <v>42592.066921296297</v>
      </c>
      <c r="T3596" s="15">
        <f t="shared" si="28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7"/>
        <v>119</v>
      </c>
      <c r="P3597">
        <f t="shared" si="278"/>
        <v>49.69</v>
      </c>
      <c r="Q3597" s="10" t="s">
        <v>8315</v>
      </c>
      <c r="R3597" t="s">
        <v>8316</v>
      </c>
      <c r="S3597" s="15">
        <f t="shared" si="279"/>
        <v>42050.008368055554</v>
      </c>
      <c r="T3597" s="15">
        <f t="shared" si="28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7"/>
        <v>108</v>
      </c>
      <c r="P3598">
        <f t="shared" si="278"/>
        <v>79</v>
      </c>
      <c r="Q3598" s="10" t="s">
        <v>8315</v>
      </c>
      <c r="R3598" t="s">
        <v>8316</v>
      </c>
      <c r="S3598" s="15">
        <f t="shared" si="279"/>
        <v>41856.715069444443</v>
      </c>
      <c r="T3598" s="15">
        <f t="shared" si="28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7"/>
        <v>103</v>
      </c>
      <c r="P3599">
        <f t="shared" si="278"/>
        <v>77.73</v>
      </c>
      <c r="Q3599" s="10" t="s">
        <v>8315</v>
      </c>
      <c r="R3599" t="s">
        <v>8316</v>
      </c>
      <c r="S3599" s="15">
        <f t="shared" si="279"/>
        <v>42417.585532407407</v>
      </c>
      <c r="T3599" s="15">
        <f t="shared" si="28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7"/>
        <v>110</v>
      </c>
      <c r="P3600">
        <f t="shared" si="278"/>
        <v>40.78</v>
      </c>
      <c r="Q3600" s="10" t="s">
        <v>8315</v>
      </c>
      <c r="R3600" t="s">
        <v>8316</v>
      </c>
      <c r="S3600" s="15">
        <f t="shared" si="279"/>
        <v>41866.79886574074</v>
      </c>
      <c r="T3600" s="15">
        <f t="shared" si="28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7"/>
        <v>202</v>
      </c>
      <c r="P3601">
        <f t="shared" si="278"/>
        <v>59.41</v>
      </c>
      <c r="Q3601" s="10" t="s">
        <v>8315</v>
      </c>
      <c r="R3601" t="s">
        <v>8316</v>
      </c>
      <c r="S3601" s="15">
        <f t="shared" si="279"/>
        <v>42220.79487268519</v>
      </c>
      <c r="T3601" s="15">
        <f t="shared" si="28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7"/>
        <v>130</v>
      </c>
      <c r="P3602">
        <f t="shared" si="278"/>
        <v>3.25</v>
      </c>
      <c r="Q3602" s="10" t="s">
        <v>8315</v>
      </c>
      <c r="R3602" t="s">
        <v>8316</v>
      </c>
      <c r="S3602" s="15">
        <f t="shared" si="279"/>
        <v>42628.849120370374</v>
      </c>
      <c r="T3602" s="15">
        <f t="shared" si="28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7"/>
        <v>104</v>
      </c>
      <c r="P3603">
        <f t="shared" si="278"/>
        <v>39.380000000000003</v>
      </c>
      <c r="Q3603" s="10" t="s">
        <v>8315</v>
      </c>
      <c r="R3603" t="s">
        <v>8316</v>
      </c>
      <c r="S3603" s="15">
        <f t="shared" si="279"/>
        <v>41990.99863425926</v>
      </c>
      <c r="T3603" s="15">
        <f t="shared" si="28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7"/>
        <v>100</v>
      </c>
      <c r="P3604">
        <f t="shared" si="278"/>
        <v>81.67</v>
      </c>
      <c r="Q3604" s="10" t="s">
        <v>8315</v>
      </c>
      <c r="R3604" t="s">
        <v>8316</v>
      </c>
      <c r="S3604" s="15">
        <f t="shared" si="279"/>
        <v>42447.894432870366</v>
      </c>
      <c r="T3604" s="15">
        <f t="shared" si="28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7"/>
        <v>171</v>
      </c>
      <c r="P3605">
        <f t="shared" si="278"/>
        <v>44.91</v>
      </c>
      <c r="Q3605" s="10" t="s">
        <v>8315</v>
      </c>
      <c r="R3605" t="s">
        <v>8316</v>
      </c>
      <c r="S3605" s="15">
        <f t="shared" si="279"/>
        <v>42283.864351851851</v>
      </c>
      <c r="T3605" s="15">
        <f t="shared" si="28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7"/>
        <v>113</v>
      </c>
      <c r="P3606">
        <f t="shared" si="278"/>
        <v>49.06</v>
      </c>
      <c r="Q3606" s="10" t="s">
        <v>8315</v>
      </c>
      <c r="R3606" t="s">
        <v>8316</v>
      </c>
      <c r="S3606" s="15">
        <f t="shared" si="279"/>
        <v>42483.015694444446</v>
      </c>
      <c r="T3606" s="15">
        <f t="shared" si="28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7"/>
        <v>184</v>
      </c>
      <c r="P3607">
        <f t="shared" si="278"/>
        <v>30.67</v>
      </c>
      <c r="Q3607" s="10" t="s">
        <v>8315</v>
      </c>
      <c r="R3607" t="s">
        <v>8316</v>
      </c>
      <c r="S3607" s="15">
        <f t="shared" si="279"/>
        <v>42383.793124999997</v>
      </c>
      <c r="T3607" s="15">
        <f t="shared" si="28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7"/>
        <v>130</v>
      </c>
      <c r="P3608">
        <f t="shared" si="278"/>
        <v>61.06</v>
      </c>
      <c r="Q3608" s="10" t="s">
        <v>8315</v>
      </c>
      <c r="R3608" t="s">
        <v>8316</v>
      </c>
      <c r="S3608" s="15">
        <f t="shared" si="279"/>
        <v>42566.604826388888</v>
      </c>
      <c r="T3608" s="15">
        <f t="shared" si="28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7"/>
        <v>105</v>
      </c>
      <c r="P3609">
        <f t="shared" si="278"/>
        <v>29</v>
      </c>
      <c r="Q3609" s="10" t="s">
        <v>8315</v>
      </c>
      <c r="R3609" t="s">
        <v>8316</v>
      </c>
      <c r="S3609" s="15">
        <f t="shared" si="279"/>
        <v>42338.963912037041</v>
      </c>
      <c r="T3609" s="15">
        <f t="shared" si="28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7"/>
        <v>100</v>
      </c>
      <c r="P3610">
        <f t="shared" si="278"/>
        <v>29.63</v>
      </c>
      <c r="Q3610" s="10" t="s">
        <v>8315</v>
      </c>
      <c r="R3610" t="s">
        <v>8316</v>
      </c>
      <c r="S3610" s="15">
        <f t="shared" si="279"/>
        <v>42506.709375000006</v>
      </c>
      <c r="T3610" s="15">
        <f t="shared" si="28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7"/>
        <v>153</v>
      </c>
      <c r="P3611">
        <f t="shared" si="278"/>
        <v>143.1</v>
      </c>
      <c r="Q3611" s="10" t="s">
        <v>8315</v>
      </c>
      <c r="R3611" t="s">
        <v>8316</v>
      </c>
      <c r="S3611" s="15">
        <f t="shared" si="279"/>
        <v>42429.991724537031</v>
      </c>
      <c r="T3611" s="15">
        <f t="shared" si="28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7"/>
        <v>162</v>
      </c>
      <c r="P3612">
        <f t="shared" si="278"/>
        <v>52.35</v>
      </c>
      <c r="Q3612" s="10" t="s">
        <v>8315</v>
      </c>
      <c r="R3612" t="s">
        <v>8316</v>
      </c>
      <c r="S3612" s="15">
        <f t="shared" si="279"/>
        <v>42203.432129629626</v>
      </c>
      <c r="T3612" s="15">
        <f t="shared" si="28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7"/>
        <v>136</v>
      </c>
      <c r="P3613">
        <f t="shared" si="278"/>
        <v>66.67</v>
      </c>
      <c r="Q3613" s="10" t="s">
        <v>8315</v>
      </c>
      <c r="R3613" t="s">
        <v>8316</v>
      </c>
      <c r="S3613" s="15">
        <f t="shared" si="279"/>
        <v>42072.370381944449</v>
      </c>
      <c r="T3613" s="15">
        <f t="shared" si="28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7"/>
        <v>144</v>
      </c>
      <c r="P3614">
        <f t="shared" si="278"/>
        <v>126.67</v>
      </c>
      <c r="Q3614" s="10" t="s">
        <v>8315</v>
      </c>
      <c r="R3614" t="s">
        <v>8316</v>
      </c>
      <c r="S3614" s="15">
        <f t="shared" si="279"/>
        <v>41789.726979166669</v>
      </c>
      <c r="T3614" s="15">
        <f t="shared" si="28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7"/>
        <v>100</v>
      </c>
      <c r="P3615">
        <f t="shared" si="278"/>
        <v>62.5</v>
      </c>
      <c r="Q3615" s="10" t="s">
        <v>8315</v>
      </c>
      <c r="R3615" t="s">
        <v>8316</v>
      </c>
      <c r="S3615" s="15">
        <f t="shared" si="279"/>
        <v>41788.58997685185</v>
      </c>
      <c r="T3615" s="15">
        <f t="shared" si="28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7"/>
        <v>101</v>
      </c>
      <c r="P3616">
        <f t="shared" si="278"/>
        <v>35.49</v>
      </c>
      <c r="Q3616" s="10" t="s">
        <v>8315</v>
      </c>
      <c r="R3616" t="s">
        <v>8316</v>
      </c>
      <c r="S3616" s="15">
        <f t="shared" si="279"/>
        <v>42144.041851851856</v>
      </c>
      <c r="T3616" s="15">
        <f t="shared" si="28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7"/>
        <v>107</v>
      </c>
      <c r="P3617">
        <f t="shared" si="278"/>
        <v>37.08</v>
      </c>
      <c r="Q3617" s="10" t="s">
        <v>8315</v>
      </c>
      <c r="R3617" t="s">
        <v>8316</v>
      </c>
      <c r="S3617" s="15">
        <f t="shared" si="279"/>
        <v>42318.593703703707</v>
      </c>
      <c r="T3617" s="15">
        <f t="shared" si="28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7"/>
        <v>125</v>
      </c>
      <c r="P3618">
        <f t="shared" si="278"/>
        <v>69.33</v>
      </c>
      <c r="Q3618" s="10" t="s">
        <v>8315</v>
      </c>
      <c r="R3618" t="s">
        <v>8316</v>
      </c>
      <c r="S3618" s="15">
        <f t="shared" si="279"/>
        <v>42052.949814814812</v>
      </c>
      <c r="T3618" s="15">
        <f t="shared" si="28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7"/>
        <v>119</v>
      </c>
      <c r="P3619">
        <f t="shared" si="278"/>
        <v>17.25</v>
      </c>
      <c r="Q3619" s="10" t="s">
        <v>8315</v>
      </c>
      <c r="R3619" t="s">
        <v>8316</v>
      </c>
      <c r="S3619" s="15">
        <f t="shared" si="279"/>
        <v>42779.610289351855</v>
      </c>
      <c r="T3619" s="15">
        <f t="shared" si="28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7"/>
        <v>101</v>
      </c>
      <c r="P3620">
        <f t="shared" si="278"/>
        <v>36.07</v>
      </c>
      <c r="Q3620" s="10" t="s">
        <v>8315</v>
      </c>
      <c r="R3620" t="s">
        <v>8316</v>
      </c>
      <c r="S3620" s="15">
        <f t="shared" si="279"/>
        <v>42128.627893518518</v>
      </c>
      <c r="T3620" s="15">
        <f t="shared" si="28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7"/>
        <v>113</v>
      </c>
      <c r="P3621">
        <f t="shared" si="278"/>
        <v>66.47</v>
      </c>
      <c r="Q3621" s="10" t="s">
        <v>8315</v>
      </c>
      <c r="R3621" t="s">
        <v>8316</v>
      </c>
      <c r="S3621" s="15">
        <f t="shared" si="279"/>
        <v>42661.132245370376</v>
      </c>
      <c r="T3621" s="15">
        <f t="shared" si="28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7"/>
        <v>105</v>
      </c>
      <c r="P3622">
        <f t="shared" si="278"/>
        <v>56.07</v>
      </c>
      <c r="Q3622" s="10" t="s">
        <v>8315</v>
      </c>
      <c r="R3622" t="s">
        <v>8316</v>
      </c>
      <c r="S3622" s="15">
        <f t="shared" si="279"/>
        <v>42037.938206018516</v>
      </c>
      <c r="T3622" s="15">
        <f t="shared" si="28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7"/>
        <v>110</v>
      </c>
      <c r="P3623">
        <f t="shared" si="278"/>
        <v>47.03</v>
      </c>
      <c r="Q3623" s="10" t="s">
        <v>8315</v>
      </c>
      <c r="R3623" t="s">
        <v>8316</v>
      </c>
      <c r="S3623" s="15">
        <f t="shared" si="279"/>
        <v>42619.935694444444</v>
      </c>
      <c r="T3623" s="15">
        <f t="shared" si="28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7"/>
        <v>100</v>
      </c>
      <c r="P3624">
        <f t="shared" si="278"/>
        <v>47.67</v>
      </c>
      <c r="Q3624" s="10" t="s">
        <v>8315</v>
      </c>
      <c r="R3624" t="s">
        <v>8316</v>
      </c>
      <c r="S3624" s="15">
        <f t="shared" si="279"/>
        <v>41877.221886574072</v>
      </c>
      <c r="T3624" s="15">
        <f t="shared" si="28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7"/>
        <v>120</v>
      </c>
      <c r="P3625">
        <f t="shared" si="278"/>
        <v>88.24</v>
      </c>
      <c r="Q3625" s="10" t="s">
        <v>8315</v>
      </c>
      <c r="R3625" t="s">
        <v>8316</v>
      </c>
      <c r="S3625" s="15">
        <f t="shared" si="279"/>
        <v>41828.736921296295</v>
      </c>
      <c r="T3625" s="15">
        <f t="shared" si="28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7"/>
        <v>105</v>
      </c>
      <c r="P3626">
        <f t="shared" si="278"/>
        <v>80.72</v>
      </c>
      <c r="Q3626" s="10" t="s">
        <v>8315</v>
      </c>
      <c r="R3626" t="s">
        <v>8316</v>
      </c>
      <c r="S3626" s="15">
        <f t="shared" si="279"/>
        <v>42545.774189814809</v>
      </c>
      <c r="T3626" s="15">
        <f t="shared" si="28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7"/>
        <v>103</v>
      </c>
      <c r="P3627">
        <f t="shared" si="278"/>
        <v>39.49</v>
      </c>
      <c r="Q3627" s="10" t="s">
        <v>8315</v>
      </c>
      <c r="R3627" t="s">
        <v>8316</v>
      </c>
      <c r="S3627" s="15">
        <f t="shared" si="279"/>
        <v>42157.652511574073</v>
      </c>
      <c r="T3627" s="15">
        <f t="shared" si="28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7"/>
        <v>102</v>
      </c>
      <c r="P3628">
        <f t="shared" si="278"/>
        <v>84.85</v>
      </c>
      <c r="Q3628" s="10" t="s">
        <v>8315</v>
      </c>
      <c r="R3628" t="s">
        <v>8316</v>
      </c>
      <c r="S3628" s="15">
        <f t="shared" si="279"/>
        <v>41846.667326388888</v>
      </c>
      <c r="T3628" s="15">
        <f t="shared" si="28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7"/>
        <v>100</v>
      </c>
      <c r="P3629">
        <f t="shared" si="278"/>
        <v>68.97</v>
      </c>
      <c r="Q3629" s="10" t="s">
        <v>8315</v>
      </c>
      <c r="R3629" t="s">
        <v>8316</v>
      </c>
      <c r="S3629" s="15">
        <f t="shared" si="279"/>
        <v>42460.741747685184</v>
      </c>
      <c r="T3629" s="15">
        <f t="shared" si="28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7"/>
        <v>0</v>
      </c>
      <c r="P3630">
        <f t="shared" si="278"/>
        <v>0</v>
      </c>
      <c r="Q3630" s="10" t="s">
        <v>8315</v>
      </c>
      <c r="R3630" t="s">
        <v>8357</v>
      </c>
      <c r="S3630" s="15">
        <f t="shared" si="279"/>
        <v>42291.833287037036</v>
      </c>
      <c r="T3630" s="15">
        <f t="shared" si="28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7"/>
        <v>0</v>
      </c>
      <c r="P3631">
        <f t="shared" si="278"/>
        <v>1</v>
      </c>
      <c r="Q3631" s="10" t="s">
        <v>8315</v>
      </c>
      <c r="R3631" t="s">
        <v>8357</v>
      </c>
      <c r="S3631" s="15">
        <f t="shared" si="279"/>
        <v>42437.094490740739</v>
      </c>
      <c r="T3631" s="15">
        <f t="shared" si="28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7"/>
        <v>0</v>
      </c>
      <c r="P3632">
        <f t="shared" si="278"/>
        <v>1</v>
      </c>
      <c r="Q3632" s="10" t="s">
        <v>8315</v>
      </c>
      <c r="R3632" t="s">
        <v>8357</v>
      </c>
      <c r="S3632" s="15">
        <f t="shared" si="279"/>
        <v>41942.84710648148</v>
      </c>
      <c r="T3632" s="15">
        <f t="shared" si="28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7"/>
        <v>51</v>
      </c>
      <c r="P3633">
        <f t="shared" si="278"/>
        <v>147.88</v>
      </c>
      <c r="Q3633" s="10" t="s">
        <v>8315</v>
      </c>
      <c r="R3633" t="s">
        <v>8357</v>
      </c>
      <c r="S3633" s="15">
        <f t="shared" si="279"/>
        <v>41880.753437499996</v>
      </c>
      <c r="T3633" s="15">
        <f t="shared" si="28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7"/>
        <v>20</v>
      </c>
      <c r="P3634">
        <f t="shared" si="278"/>
        <v>100</v>
      </c>
      <c r="Q3634" s="10" t="s">
        <v>8315</v>
      </c>
      <c r="R3634" t="s">
        <v>8357</v>
      </c>
      <c r="S3634" s="15">
        <f t="shared" si="279"/>
        <v>41946.936909722222</v>
      </c>
      <c r="T3634" s="15">
        <f t="shared" si="28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7"/>
        <v>35</v>
      </c>
      <c r="P3635">
        <f t="shared" si="278"/>
        <v>56.84</v>
      </c>
      <c r="Q3635" s="10" t="s">
        <v>8315</v>
      </c>
      <c r="R3635" t="s">
        <v>8357</v>
      </c>
      <c r="S3635" s="15">
        <f t="shared" si="279"/>
        <v>42649.623460648145</v>
      </c>
      <c r="T3635" s="15">
        <f t="shared" si="28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7"/>
        <v>4</v>
      </c>
      <c r="P3636">
        <f t="shared" si="278"/>
        <v>176.94</v>
      </c>
      <c r="Q3636" s="10" t="s">
        <v>8315</v>
      </c>
      <c r="R3636" t="s">
        <v>8357</v>
      </c>
      <c r="S3636" s="15">
        <f t="shared" si="279"/>
        <v>42701.166365740741</v>
      </c>
      <c r="T3636" s="15">
        <f t="shared" si="28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7"/>
        <v>36</v>
      </c>
      <c r="P3637">
        <f t="shared" si="278"/>
        <v>127.6</v>
      </c>
      <c r="Q3637" s="10" t="s">
        <v>8315</v>
      </c>
      <c r="R3637" t="s">
        <v>8357</v>
      </c>
      <c r="S3637" s="15">
        <f t="shared" si="279"/>
        <v>42450.88282407407</v>
      </c>
      <c r="T3637" s="15">
        <f t="shared" si="28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7"/>
        <v>0</v>
      </c>
      <c r="P3638">
        <f t="shared" si="278"/>
        <v>0</v>
      </c>
      <c r="Q3638" s="10" t="s">
        <v>8315</v>
      </c>
      <c r="R3638" t="s">
        <v>8357</v>
      </c>
      <c r="S3638" s="15">
        <f t="shared" si="279"/>
        <v>42226.694780092599</v>
      </c>
      <c r="T3638" s="15">
        <f t="shared" si="28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7"/>
        <v>31</v>
      </c>
      <c r="P3639">
        <f t="shared" si="278"/>
        <v>66.14</v>
      </c>
      <c r="Q3639" s="10" t="s">
        <v>8315</v>
      </c>
      <c r="R3639" t="s">
        <v>8357</v>
      </c>
      <c r="S3639" s="15">
        <f t="shared" si="279"/>
        <v>41975.700636574074</v>
      </c>
      <c r="T3639" s="15">
        <f t="shared" si="28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7"/>
        <v>7</v>
      </c>
      <c r="P3640">
        <f t="shared" si="278"/>
        <v>108</v>
      </c>
      <c r="Q3640" s="10" t="s">
        <v>8315</v>
      </c>
      <c r="R3640" t="s">
        <v>8357</v>
      </c>
      <c r="S3640" s="15">
        <f t="shared" si="279"/>
        <v>42053.672824074078</v>
      </c>
      <c r="T3640" s="15">
        <f t="shared" si="28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7"/>
        <v>0</v>
      </c>
      <c r="P3641">
        <f t="shared" si="278"/>
        <v>1</v>
      </c>
      <c r="Q3641" s="10" t="s">
        <v>8315</v>
      </c>
      <c r="R3641" t="s">
        <v>8357</v>
      </c>
      <c r="S3641" s="15">
        <f t="shared" si="279"/>
        <v>42590.677152777775</v>
      </c>
      <c r="T3641" s="15">
        <f t="shared" si="28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7"/>
        <v>6</v>
      </c>
      <c r="P3642">
        <f t="shared" si="278"/>
        <v>18.329999999999998</v>
      </c>
      <c r="Q3642" s="10" t="s">
        <v>8315</v>
      </c>
      <c r="R3642" t="s">
        <v>8357</v>
      </c>
      <c r="S3642" s="15">
        <f t="shared" si="279"/>
        <v>42104.781597222223</v>
      </c>
      <c r="T3642" s="15">
        <f t="shared" si="28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7"/>
        <v>0</v>
      </c>
      <c r="P3643">
        <f t="shared" si="278"/>
        <v>0</v>
      </c>
      <c r="Q3643" s="10" t="s">
        <v>8315</v>
      </c>
      <c r="R3643" t="s">
        <v>8357</v>
      </c>
      <c r="S3643" s="15">
        <f t="shared" si="279"/>
        <v>41899.627071759263</v>
      </c>
      <c r="T3643" s="15">
        <f t="shared" si="28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7"/>
        <v>2</v>
      </c>
      <c r="P3644">
        <f t="shared" si="278"/>
        <v>7.5</v>
      </c>
      <c r="Q3644" s="10" t="s">
        <v>8315</v>
      </c>
      <c r="R3644" t="s">
        <v>8357</v>
      </c>
      <c r="S3644" s="15">
        <f t="shared" si="279"/>
        <v>42297.816284722227</v>
      </c>
      <c r="T3644" s="15">
        <f t="shared" si="28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7"/>
        <v>0</v>
      </c>
      <c r="P3645">
        <f t="shared" si="278"/>
        <v>0</v>
      </c>
      <c r="Q3645" s="10" t="s">
        <v>8315</v>
      </c>
      <c r="R3645" t="s">
        <v>8357</v>
      </c>
      <c r="S3645" s="15">
        <f t="shared" si="279"/>
        <v>42285.143969907411</v>
      </c>
      <c r="T3645" s="15">
        <f t="shared" si="28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7"/>
        <v>16</v>
      </c>
      <c r="P3646">
        <f t="shared" si="278"/>
        <v>68.42</v>
      </c>
      <c r="Q3646" s="10" t="s">
        <v>8315</v>
      </c>
      <c r="R3646" t="s">
        <v>8357</v>
      </c>
      <c r="S3646" s="15">
        <f t="shared" si="279"/>
        <v>42409.241747685184</v>
      </c>
      <c r="T3646" s="15">
        <f t="shared" si="28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7"/>
        <v>0</v>
      </c>
      <c r="P3647">
        <f t="shared" si="278"/>
        <v>1</v>
      </c>
      <c r="Q3647" s="10" t="s">
        <v>8315</v>
      </c>
      <c r="R3647" t="s">
        <v>8357</v>
      </c>
      <c r="S3647" s="15">
        <f t="shared" si="279"/>
        <v>42665.970347222217</v>
      </c>
      <c r="T3647" s="15">
        <f t="shared" si="28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7"/>
        <v>5</v>
      </c>
      <c r="P3648">
        <f t="shared" si="278"/>
        <v>60.13</v>
      </c>
      <c r="Q3648" s="10" t="s">
        <v>8315</v>
      </c>
      <c r="R3648" t="s">
        <v>8357</v>
      </c>
      <c r="S3648" s="15">
        <f t="shared" si="279"/>
        <v>42140.421319444446</v>
      </c>
      <c r="T3648" s="15">
        <f t="shared" si="28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7"/>
        <v>6</v>
      </c>
      <c r="P3649">
        <f t="shared" si="278"/>
        <v>15</v>
      </c>
      <c r="Q3649" s="10" t="s">
        <v>8315</v>
      </c>
      <c r="R3649" t="s">
        <v>8357</v>
      </c>
      <c r="S3649" s="15">
        <f t="shared" si="279"/>
        <v>42598.749155092592</v>
      </c>
      <c r="T3649" s="15">
        <f t="shared" si="28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7"/>
        <v>100</v>
      </c>
      <c r="P3650">
        <f t="shared" si="278"/>
        <v>550.04</v>
      </c>
      <c r="Q3650" s="10" t="s">
        <v>8315</v>
      </c>
      <c r="R3650" t="s">
        <v>8316</v>
      </c>
      <c r="S3650" s="15">
        <f t="shared" si="279"/>
        <v>41887.292187500003</v>
      </c>
      <c r="T3650" s="15">
        <f t="shared" si="28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1">ROUND(E3651/D3651*100,0)</f>
        <v>104</v>
      </c>
      <c r="P3651">
        <f t="shared" ref="P3651:P3714" si="282">IFERROR(ROUND(E3651/L3651,2),0)</f>
        <v>97.5</v>
      </c>
      <c r="Q3651" s="10" t="s">
        <v>8315</v>
      </c>
      <c r="R3651" t="s">
        <v>8316</v>
      </c>
      <c r="S3651" s="15">
        <f t="shared" ref="S3651:S3714" si="283">(((J3651/60)/60)/24)+DATE(1970,1,1)</f>
        <v>41780.712893518517</v>
      </c>
      <c r="T3651" s="15">
        <f t="shared" ref="T3651:T3714" si="284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1"/>
        <v>100</v>
      </c>
      <c r="P3652">
        <f t="shared" si="282"/>
        <v>29.41</v>
      </c>
      <c r="Q3652" s="10" t="s">
        <v>8315</v>
      </c>
      <c r="R3652" t="s">
        <v>8316</v>
      </c>
      <c r="S3652" s="15">
        <f t="shared" si="283"/>
        <v>42381.478981481487</v>
      </c>
      <c r="T3652" s="15">
        <f t="shared" si="284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1"/>
        <v>104</v>
      </c>
      <c r="P3653">
        <f t="shared" si="282"/>
        <v>57.78</v>
      </c>
      <c r="Q3653" s="10" t="s">
        <v>8315</v>
      </c>
      <c r="R3653" t="s">
        <v>8316</v>
      </c>
      <c r="S3653" s="15">
        <f t="shared" si="283"/>
        <v>41828.646319444444</v>
      </c>
      <c r="T3653" s="15">
        <f t="shared" si="284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1"/>
        <v>251</v>
      </c>
      <c r="P3654">
        <f t="shared" si="282"/>
        <v>44.24</v>
      </c>
      <c r="Q3654" s="10" t="s">
        <v>8315</v>
      </c>
      <c r="R3654" t="s">
        <v>8316</v>
      </c>
      <c r="S3654" s="15">
        <f t="shared" si="283"/>
        <v>42596.644699074073</v>
      </c>
      <c r="T3654" s="15">
        <f t="shared" si="284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1"/>
        <v>101</v>
      </c>
      <c r="P3655">
        <f t="shared" si="282"/>
        <v>60.91</v>
      </c>
      <c r="Q3655" s="10" t="s">
        <v>8315</v>
      </c>
      <c r="R3655" t="s">
        <v>8316</v>
      </c>
      <c r="S3655" s="15">
        <f t="shared" si="283"/>
        <v>42191.363506944443</v>
      </c>
      <c r="T3655" s="15">
        <f t="shared" si="284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1"/>
        <v>174</v>
      </c>
      <c r="P3656">
        <f t="shared" si="282"/>
        <v>68.84</v>
      </c>
      <c r="Q3656" s="10" t="s">
        <v>8315</v>
      </c>
      <c r="R3656" t="s">
        <v>8316</v>
      </c>
      <c r="S3656" s="15">
        <f t="shared" si="283"/>
        <v>42440.416504629626</v>
      </c>
      <c r="T3656" s="15">
        <f t="shared" si="284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1"/>
        <v>116</v>
      </c>
      <c r="P3657">
        <f t="shared" si="282"/>
        <v>73.58</v>
      </c>
      <c r="Q3657" s="10" t="s">
        <v>8315</v>
      </c>
      <c r="R3657" t="s">
        <v>8316</v>
      </c>
      <c r="S3657" s="15">
        <f t="shared" si="283"/>
        <v>42173.803217592591</v>
      </c>
      <c r="T3657" s="15">
        <f t="shared" si="284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1"/>
        <v>106</v>
      </c>
      <c r="P3658">
        <f t="shared" si="282"/>
        <v>115.02</v>
      </c>
      <c r="Q3658" s="10" t="s">
        <v>8315</v>
      </c>
      <c r="R3658" t="s">
        <v>8316</v>
      </c>
      <c r="S3658" s="15">
        <f t="shared" si="283"/>
        <v>42737.910138888896</v>
      </c>
      <c r="T3658" s="15">
        <f t="shared" si="284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1"/>
        <v>111</v>
      </c>
      <c r="P3659">
        <f t="shared" si="282"/>
        <v>110.75</v>
      </c>
      <c r="Q3659" s="10" t="s">
        <v>8315</v>
      </c>
      <c r="R3659" t="s">
        <v>8316</v>
      </c>
      <c r="S3659" s="15">
        <f t="shared" si="283"/>
        <v>42499.629849537043</v>
      </c>
      <c r="T3659" s="15">
        <f t="shared" si="284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1"/>
        <v>101</v>
      </c>
      <c r="P3660">
        <f t="shared" si="282"/>
        <v>75.5</v>
      </c>
      <c r="Q3660" s="10" t="s">
        <v>8315</v>
      </c>
      <c r="R3660" t="s">
        <v>8316</v>
      </c>
      <c r="S3660" s="15">
        <f t="shared" si="283"/>
        <v>41775.858564814815</v>
      </c>
      <c r="T3660" s="15">
        <f t="shared" si="284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1"/>
        <v>102</v>
      </c>
      <c r="P3661">
        <f t="shared" si="282"/>
        <v>235.46</v>
      </c>
      <c r="Q3661" s="10" t="s">
        <v>8315</v>
      </c>
      <c r="R3661" t="s">
        <v>8316</v>
      </c>
      <c r="S3661" s="15">
        <f t="shared" si="283"/>
        <v>42055.277199074073</v>
      </c>
      <c r="T3661" s="15">
        <f t="shared" si="284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1"/>
        <v>100</v>
      </c>
      <c r="P3662">
        <f t="shared" si="282"/>
        <v>11.36</v>
      </c>
      <c r="Q3662" s="10" t="s">
        <v>8315</v>
      </c>
      <c r="R3662" t="s">
        <v>8316</v>
      </c>
      <c r="S3662" s="15">
        <f t="shared" si="283"/>
        <v>41971.881076388891</v>
      </c>
      <c r="T3662" s="15">
        <f t="shared" si="284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1"/>
        <v>111</v>
      </c>
      <c r="P3663">
        <f t="shared" si="282"/>
        <v>92.5</v>
      </c>
      <c r="Q3663" s="10" t="s">
        <v>8315</v>
      </c>
      <c r="R3663" t="s">
        <v>8316</v>
      </c>
      <c r="S3663" s="15">
        <f t="shared" si="283"/>
        <v>42447.896666666667</v>
      </c>
      <c r="T3663" s="15">
        <f t="shared" si="284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1"/>
        <v>101</v>
      </c>
      <c r="P3664">
        <f t="shared" si="282"/>
        <v>202.85</v>
      </c>
      <c r="Q3664" s="10" t="s">
        <v>8315</v>
      </c>
      <c r="R3664" t="s">
        <v>8316</v>
      </c>
      <c r="S3664" s="15">
        <f t="shared" si="283"/>
        <v>42064.220069444447</v>
      </c>
      <c r="T3664" s="15">
        <f t="shared" si="28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1"/>
        <v>104</v>
      </c>
      <c r="P3665">
        <f t="shared" si="282"/>
        <v>26</v>
      </c>
      <c r="Q3665" s="10" t="s">
        <v>8315</v>
      </c>
      <c r="R3665" t="s">
        <v>8316</v>
      </c>
      <c r="S3665" s="15">
        <f t="shared" si="283"/>
        <v>42665.451736111107</v>
      </c>
      <c r="T3665" s="15">
        <f t="shared" si="28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1"/>
        <v>109</v>
      </c>
      <c r="P3666">
        <f t="shared" si="282"/>
        <v>46.05</v>
      </c>
      <c r="Q3666" s="10" t="s">
        <v>8315</v>
      </c>
      <c r="R3666" t="s">
        <v>8316</v>
      </c>
      <c r="S3666" s="15">
        <f t="shared" si="283"/>
        <v>42523.248715277776</v>
      </c>
      <c r="T3666" s="15">
        <f t="shared" si="284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1"/>
        <v>115</v>
      </c>
      <c r="P3667">
        <f t="shared" si="282"/>
        <v>51</v>
      </c>
      <c r="Q3667" s="10" t="s">
        <v>8315</v>
      </c>
      <c r="R3667" t="s">
        <v>8316</v>
      </c>
      <c r="S3667" s="15">
        <f t="shared" si="283"/>
        <v>42294.808124999996</v>
      </c>
      <c r="T3667" s="15">
        <f t="shared" si="28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1"/>
        <v>100</v>
      </c>
      <c r="P3668">
        <f t="shared" si="282"/>
        <v>31.58</v>
      </c>
      <c r="Q3668" s="10" t="s">
        <v>8315</v>
      </c>
      <c r="R3668" t="s">
        <v>8316</v>
      </c>
      <c r="S3668" s="15">
        <f t="shared" si="283"/>
        <v>41822.90488425926</v>
      </c>
      <c r="T3668" s="15">
        <f t="shared" si="284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1"/>
        <v>103</v>
      </c>
      <c r="P3669">
        <f t="shared" si="282"/>
        <v>53.36</v>
      </c>
      <c r="Q3669" s="10" t="s">
        <v>8315</v>
      </c>
      <c r="R3669" t="s">
        <v>8316</v>
      </c>
      <c r="S3669" s="15">
        <f t="shared" si="283"/>
        <v>42173.970127314817</v>
      </c>
      <c r="T3669" s="15">
        <f t="shared" si="28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1"/>
        <v>104</v>
      </c>
      <c r="P3670">
        <f t="shared" si="282"/>
        <v>36.96</v>
      </c>
      <c r="Q3670" s="10" t="s">
        <v>8315</v>
      </c>
      <c r="R3670" t="s">
        <v>8316</v>
      </c>
      <c r="S3670" s="15">
        <f t="shared" si="283"/>
        <v>42185.556157407409</v>
      </c>
      <c r="T3670" s="15">
        <f t="shared" si="284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1"/>
        <v>138</v>
      </c>
      <c r="P3671">
        <f t="shared" si="282"/>
        <v>81.290000000000006</v>
      </c>
      <c r="Q3671" s="10" t="s">
        <v>8315</v>
      </c>
      <c r="R3671" t="s">
        <v>8316</v>
      </c>
      <c r="S3671" s="15">
        <f t="shared" si="283"/>
        <v>42136.675196759257</v>
      </c>
      <c r="T3671" s="15">
        <f t="shared" si="28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1"/>
        <v>110</v>
      </c>
      <c r="P3672">
        <f t="shared" si="282"/>
        <v>20.079999999999998</v>
      </c>
      <c r="Q3672" s="10" t="s">
        <v>8315</v>
      </c>
      <c r="R3672" t="s">
        <v>8316</v>
      </c>
      <c r="S3672" s="15">
        <f t="shared" si="283"/>
        <v>42142.514016203699</v>
      </c>
      <c r="T3672" s="15">
        <f t="shared" si="28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1"/>
        <v>101</v>
      </c>
      <c r="P3673">
        <f t="shared" si="282"/>
        <v>88.25</v>
      </c>
      <c r="Q3673" s="10" t="s">
        <v>8315</v>
      </c>
      <c r="R3673" t="s">
        <v>8316</v>
      </c>
      <c r="S3673" s="15">
        <f t="shared" si="283"/>
        <v>41820.62809027778</v>
      </c>
      <c r="T3673" s="15">
        <f t="shared" si="284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1"/>
        <v>102</v>
      </c>
      <c r="P3674">
        <f t="shared" si="282"/>
        <v>53.44</v>
      </c>
      <c r="Q3674" s="10" t="s">
        <v>8315</v>
      </c>
      <c r="R3674" t="s">
        <v>8316</v>
      </c>
      <c r="S3674" s="15">
        <f t="shared" si="283"/>
        <v>41878.946574074071</v>
      </c>
      <c r="T3674" s="15">
        <f t="shared" si="28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1"/>
        <v>114</v>
      </c>
      <c r="P3675">
        <f t="shared" si="282"/>
        <v>39.869999999999997</v>
      </c>
      <c r="Q3675" s="10" t="s">
        <v>8315</v>
      </c>
      <c r="R3675" t="s">
        <v>8316</v>
      </c>
      <c r="S3675" s="15">
        <f t="shared" si="283"/>
        <v>41914.295104166667</v>
      </c>
      <c r="T3675" s="15">
        <f t="shared" si="284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1"/>
        <v>100</v>
      </c>
      <c r="P3676">
        <f t="shared" si="282"/>
        <v>145.16</v>
      </c>
      <c r="Q3676" s="10" t="s">
        <v>8315</v>
      </c>
      <c r="R3676" t="s">
        <v>8316</v>
      </c>
      <c r="S3676" s="15">
        <f t="shared" si="283"/>
        <v>42556.873020833329</v>
      </c>
      <c r="T3676" s="15">
        <f t="shared" si="28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1"/>
        <v>140</v>
      </c>
      <c r="P3677">
        <f t="shared" si="282"/>
        <v>23.33</v>
      </c>
      <c r="Q3677" s="10" t="s">
        <v>8315</v>
      </c>
      <c r="R3677" t="s">
        <v>8316</v>
      </c>
      <c r="S3677" s="15">
        <f t="shared" si="283"/>
        <v>42493.597013888888</v>
      </c>
      <c r="T3677" s="15">
        <f t="shared" si="28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1"/>
        <v>129</v>
      </c>
      <c r="P3678">
        <f t="shared" si="282"/>
        <v>64.38</v>
      </c>
      <c r="Q3678" s="10" t="s">
        <v>8315</v>
      </c>
      <c r="R3678" t="s">
        <v>8316</v>
      </c>
      <c r="S3678" s="15">
        <f t="shared" si="283"/>
        <v>41876.815787037034</v>
      </c>
      <c r="T3678" s="15">
        <f t="shared" si="284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1"/>
        <v>103</v>
      </c>
      <c r="P3679">
        <f t="shared" si="282"/>
        <v>62.05</v>
      </c>
      <c r="Q3679" s="10" t="s">
        <v>8315</v>
      </c>
      <c r="R3679" t="s">
        <v>8316</v>
      </c>
      <c r="S3679" s="15">
        <f t="shared" si="283"/>
        <v>41802.574282407404</v>
      </c>
      <c r="T3679" s="15">
        <f t="shared" si="284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1"/>
        <v>103</v>
      </c>
      <c r="P3680">
        <f t="shared" si="282"/>
        <v>66.13</v>
      </c>
      <c r="Q3680" s="10" t="s">
        <v>8315</v>
      </c>
      <c r="R3680" t="s">
        <v>8316</v>
      </c>
      <c r="S3680" s="15">
        <f t="shared" si="283"/>
        <v>42120.531226851846</v>
      </c>
      <c r="T3680" s="15">
        <f t="shared" si="28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1"/>
        <v>110</v>
      </c>
      <c r="P3681">
        <f t="shared" si="282"/>
        <v>73.400000000000006</v>
      </c>
      <c r="Q3681" s="10" t="s">
        <v>8315</v>
      </c>
      <c r="R3681" t="s">
        <v>8316</v>
      </c>
      <c r="S3681" s="15">
        <f t="shared" si="283"/>
        <v>41786.761354166665</v>
      </c>
      <c r="T3681" s="15">
        <f t="shared" si="28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1"/>
        <v>113</v>
      </c>
      <c r="P3682">
        <f t="shared" si="282"/>
        <v>99.5</v>
      </c>
      <c r="Q3682" s="10" t="s">
        <v>8315</v>
      </c>
      <c r="R3682" t="s">
        <v>8316</v>
      </c>
      <c r="S3682" s="15">
        <f t="shared" si="283"/>
        <v>42627.454097222217</v>
      </c>
      <c r="T3682" s="15">
        <f t="shared" si="28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1"/>
        <v>112</v>
      </c>
      <c r="P3683">
        <f t="shared" si="282"/>
        <v>62.17</v>
      </c>
      <c r="Q3683" s="10" t="s">
        <v>8315</v>
      </c>
      <c r="R3683" t="s">
        <v>8316</v>
      </c>
      <c r="S3683" s="15">
        <f t="shared" si="283"/>
        <v>42374.651504629626</v>
      </c>
      <c r="T3683" s="15">
        <f t="shared" si="28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1"/>
        <v>139</v>
      </c>
      <c r="P3684">
        <f t="shared" si="282"/>
        <v>62.33</v>
      </c>
      <c r="Q3684" s="10" t="s">
        <v>8315</v>
      </c>
      <c r="R3684" t="s">
        <v>8316</v>
      </c>
      <c r="S3684" s="15">
        <f t="shared" si="283"/>
        <v>41772.685393518521</v>
      </c>
      <c r="T3684" s="15">
        <f t="shared" si="28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1"/>
        <v>111</v>
      </c>
      <c r="P3685">
        <f t="shared" si="282"/>
        <v>58.79</v>
      </c>
      <c r="Q3685" s="10" t="s">
        <v>8315</v>
      </c>
      <c r="R3685" t="s">
        <v>8316</v>
      </c>
      <c r="S3685" s="15">
        <f t="shared" si="283"/>
        <v>42633.116851851853</v>
      </c>
      <c r="T3685" s="15">
        <f t="shared" si="284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1"/>
        <v>139</v>
      </c>
      <c r="P3686">
        <f t="shared" si="282"/>
        <v>45.35</v>
      </c>
      <c r="Q3686" s="10" t="s">
        <v>8315</v>
      </c>
      <c r="R3686" t="s">
        <v>8316</v>
      </c>
      <c r="S3686" s="15">
        <f t="shared" si="283"/>
        <v>42219.180393518516</v>
      </c>
      <c r="T3686" s="15">
        <f t="shared" si="28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1"/>
        <v>106</v>
      </c>
      <c r="P3687">
        <f t="shared" si="282"/>
        <v>41.94</v>
      </c>
      <c r="Q3687" s="10" t="s">
        <v>8315</v>
      </c>
      <c r="R3687" t="s">
        <v>8316</v>
      </c>
      <c r="S3687" s="15">
        <f t="shared" si="283"/>
        <v>41753.593275462961</v>
      </c>
      <c r="T3687" s="15">
        <f t="shared" si="28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1"/>
        <v>101</v>
      </c>
      <c r="P3688">
        <f t="shared" si="282"/>
        <v>59.17</v>
      </c>
      <c r="Q3688" s="10" t="s">
        <v>8315</v>
      </c>
      <c r="R3688" t="s">
        <v>8316</v>
      </c>
      <c r="S3688" s="15">
        <f t="shared" si="283"/>
        <v>42230.662731481483</v>
      </c>
      <c r="T3688" s="15">
        <f t="shared" si="284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1"/>
        <v>100</v>
      </c>
      <c r="P3689">
        <f t="shared" si="282"/>
        <v>200.49</v>
      </c>
      <c r="Q3689" s="10" t="s">
        <v>8315</v>
      </c>
      <c r="R3689" t="s">
        <v>8316</v>
      </c>
      <c r="S3689" s="15">
        <f t="shared" si="283"/>
        <v>41787.218229166669</v>
      </c>
      <c r="T3689" s="15">
        <f t="shared" si="284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1"/>
        <v>109</v>
      </c>
      <c r="P3690">
        <f t="shared" si="282"/>
        <v>83.97</v>
      </c>
      <c r="Q3690" s="10" t="s">
        <v>8315</v>
      </c>
      <c r="R3690" t="s">
        <v>8316</v>
      </c>
      <c r="S3690" s="15">
        <f t="shared" si="283"/>
        <v>41829.787083333329</v>
      </c>
      <c r="T3690" s="15">
        <f t="shared" si="28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1"/>
        <v>118</v>
      </c>
      <c r="P3691">
        <f t="shared" si="282"/>
        <v>57.26</v>
      </c>
      <c r="Q3691" s="10" t="s">
        <v>8315</v>
      </c>
      <c r="R3691" t="s">
        <v>8316</v>
      </c>
      <c r="S3691" s="15">
        <f t="shared" si="283"/>
        <v>42147.826840277776</v>
      </c>
      <c r="T3691" s="15">
        <f t="shared" si="284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1"/>
        <v>120</v>
      </c>
      <c r="P3692">
        <f t="shared" si="282"/>
        <v>58.06</v>
      </c>
      <c r="Q3692" s="10" t="s">
        <v>8315</v>
      </c>
      <c r="R3692" t="s">
        <v>8316</v>
      </c>
      <c r="S3692" s="15">
        <f t="shared" si="283"/>
        <v>41940.598182870373</v>
      </c>
      <c r="T3692" s="15">
        <f t="shared" si="28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1"/>
        <v>128</v>
      </c>
      <c r="P3693">
        <f t="shared" si="282"/>
        <v>186.8</v>
      </c>
      <c r="Q3693" s="10" t="s">
        <v>8315</v>
      </c>
      <c r="R3693" t="s">
        <v>8316</v>
      </c>
      <c r="S3693" s="15">
        <f t="shared" si="283"/>
        <v>42020.700567129628</v>
      </c>
      <c r="T3693" s="15">
        <f t="shared" si="28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1"/>
        <v>126</v>
      </c>
      <c r="P3694">
        <f t="shared" si="282"/>
        <v>74.12</v>
      </c>
      <c r="Q3694" s="10" t="s">
        <v>8315</v>
      </c>
      <c r="R3694" t="s">
        <v>8316</v>
      </c>
      <c r="S3694" s="15">
        <f t="shared" si="283"/>
        <v>41891.96503472222</v>
      </c>
      <c r="T3694" s="15">
        <f t="shared" si="284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1"/>
        <v>129</v>
      </c>
      <c r="P3695">
        <f t="shared" si="282"/>
        <v>30.71</v>
      </c>
      <c r="Q3695" s="10" t="s">
        <v>8315</v>
      </c>
      <c r="R3695" t="s">
        <v>8316</v>
      </c>
      <c r="S3695" s="15">
        <f t="shared" si="283"/>
        <v>42309.191307870366</v>
      </c>
      <c r="T3695" s="15">
        <f t="shared" si="28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1"/>
        <v>107</v>
      </c>
      <c r="P3696">
        <f t="shared" si="282"/>
        <v>62.67</v>
      </c>
      <c r="Q3696" s="10" t="s">
        <v>8315</v>
      </c>
      <c r="R3696" t="s">
        <v>8316</v>
      </c>
      <c r="S3696" s="15">
        <f t="shared" si="283"/>
        <v>42490.133877314816</v>
      </c>
      <c r="T3696" s="15">
        <f t="shared" si="28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1"/>
        <v>100</v>
      </c>
      <c r="P3697">
        <f t="shared" si="282"/>
        <v>121.36</v>
      </c>
      <c r="Q3697" s="10" t="s">
        <v>8315</v>
      </c>
      <c r="R3697" t="s">
        <v>8316</v>
      </c>
      <c r="S3697" s="15">
        <f t="shared" si="283"/>
        <v>41995.870486111111</v>
      </c>
      <c r="T3697" s="15">
        <f t="shared" si="28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1"/>
        <v>155</v>
      </c>
      <c r="P3698">
        <f t="shared" si="282"/>
        <v>39.74</v>
      </c>
      <c r="Q3698" s="10" t="s">
        <v>8315</v>
      </c>
      <c r="R3698" t="s">
        <v>8316</v>
      </c>
      <c r="S3698" s="15">
        <f t="shared" si="283"/>
        <v>41988.617083333331</v>
      </c>
      <c r="T3698" s="15">
        <f t="shared" si="284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1"/>
        <v>108</v>
      </c>
      <c r="P3699">
        <f t="shared" si="282"/>
        <v>72</v>
      </c>
      <c r="Q3699" s="10" t="s">
        <v>8315</v>
      </c>
      <c r="R3699" t="s">
        <v>8316</v>
      </c>
      <c r="S3699" s="15">
        <f t="shared" si="283"/>
        <v>42479.465833333335</v>
      </c>
      <c r="T3699" s="15">
        <f t="shared" si="28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1"/>
        <v>111</v>
      </c>
      <c r="P3700">
        <f t="shared" si="282"/>
        <v>40.630000000000003</v>
      </c>
      <c r="Q3700" s="10" t="s">
        <v>8315</v>
      </c>
      <c r="R3700" t="s">
        <v>8316</v>
      </c>
      <c r="S3700" s="15">
        <f t="shared" si="283"/>
        <v>42401.806562500002</v>
      </c>
      <c r="T3700" s="15">
        <f t="shared" si="284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1"/>
        <v>101</v>
      </c>
      <c r="P3701">
        <f t="shared" si="282"/>
        <v>63</v>
      </c>
      <c r="Q3701" s="10" t="s">
        <v>8315</v>
      </c>
      <c r="R3701" t="s">
        <v>8316</v>
      </c>
      <c r="S3701" s="15">
        <f t="shared" si="283"/>
        <v>41897.602037037039</v>
      </c>
      <c r="T3701" s="15">
        <f t="shared" si="28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1"/>
        <v>121</v>
      </c>
      <c r="P3702">
        <f t="shared" si="282"/>
        <v>33.67</v>
      </c>
      <c r="Q3702" s="10" t="s">
        <v>8315</v>
      </c>
      <c r="R3702" t="s">
        <v>8316</v>
      </c>
      <c r="S3702" s="15">
        <f t="shared" si="283"/>
        <v>41882.585648148146</v>
      </c>
      <c r="T3702" s="15">
        <f t="shared" si="284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1"/>
        <v>100</v>
      </c>
      <c r="P3703">
        <f t="shared" si="282"/>
        <v>38.590000000000003</v>
      </c>
      <c r="Q3703" s="10" t="s">
        <v>8315</v>
      </c>
      <c r="R3703" t="s">
        <v>8316</v>
      </c>
      <c r="S3703" s="15">
        <f t="shared" si="283"/>
        <v>42129.541585648149</v>
      </c>
      <c r="T3703" s="15">
        <f t="shared" si="28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1"/>
        <v>109</v>
      </c>
      <c r="P3704">
        <f t="shared" si="282"/>
        <v>155.94999999999999</v>
      </c>
      <c r="Q3704" s="10" t="s">
        <v>8315</v>
      </c>
      <c r="R3704" t="s">
        <v>8316</v>
      </c>
      <c r="S3704" s="15">
        <f t="shared" si="283"/>
        <v>42524.53800925926</v>
      </c>
      <c r="T3704" s="15">
        <f t="shared" si="28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1"/>
        <v>123</v>
      </c>
      <c r="P3705">
        <f t="shared" si="282"/>
        <v>43.2</v>
      </c>
      <c r="Q3705" s="10" t="s">
        <v>8315</v>
      </c>
      <c r="R3705" t="s">
        <v>8316</v>
      </c>
      <c r="S3705" s="15">
        <f t="shared" si="283"/>
        <v>42556.504490740743</v>
      </c>
      <c r="T3705" s="15">
        <f t="shared" si="284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1"/>
        <v>136</v>
      </c>
      <c r="P3706">
        <f t="shared" si="282"/>
        <v>15.15</v>
      </c>
      <c r="Q3706" s="10" t="s">
        <v>8315</v>
      </c>
      <c r="R3706" t="s">
        <v>8316</v>
      </c>
      <c r="S3706" s="15">
        <f t="shared" si="283"/>
        <v>42461.689745370371</v>
      </c>
      <c r="T3706" s="15">
        <f t="shared" si="28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1"/>
        <v>103</v>
      </c>
      <c r="P3707">
        <f t="shared" si="282"/>
        <v>83.57</v>
      </c>
      <c r="Q3707" s="10" t="s">
        <v>8315</v>
      </c>
      <c r="R3707" t="s">
        <v>8316</v>
      </c>
      <c r="S3707" s="15">
        <f t="shared" si="283"/>
        <v>41792.542986111112</v>
      </c>
      <c r="T3707" s="15">
        <f t="shared" si="28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1"/>
        <v>121</v>
      </c>
      <c r="P3708">
        <f t="shared" si="282"/>
        <v>140</v>
      </c>
      <c r="Q3708" s="10" t="s">
        <v>8315</v>
      </c>
      <c r="R3708" t="s">
        <v>8316</v>
      </c>
      <c r="S3708" s="15">
        <f t="shared" si="283"/>
        <v>41879.913761574076</v>
      </c>
      <c r="T3708" s="15">
        <f t="shared" si="284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1"/>
        <v>186</v>
      </c>
      <c r="P3709">
        <f t="shared" si="282"/>
        <v>80.87</v>
      </c>
      <c r="Q3709" s="10" t="s">
        <v>8315</v>
      </c>
      <c r="R3709" t="s">
        <v>8316</v>
      </c>
      <c r="S3709" s="15">
        <f t="shared" si="283"/>
        <v>42552.048356481479</v>
      </c>
      <c r="T3709" s="15">
        <f t="shared" si="284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1"/>
        <v>300</v>
      </c>
      <c r="P3710">
        <f t="shared" si="282"/>
        <v>53.85</v>
      </c>
      <c r="Q3710" s="10" t="s">
        <v>8315</v>
      </c>
      <c r="R3710" t="s">
        <v>8316</v>
      </c>
      <c r="S3710" s="15">
        <f t="shared" si="283"/>
        <v>41810.142199074071</v>
      </c>
      <c r="T3710" s="15">
        <f t="shared" si="28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1"/>
        <v>108</v>
      </c>
      <c r="P3711">
        <f t="shared" si="282"/>
        <v>30.93</v>
      </c>
      <c r="Q3711" s="10" t="s">
        <v>8315</v>
      </c>
      <c r="R3711" t="s">
        <v>8316</v>
      </c>
      <c r="S3711" s="15">
        <f t="shared" si="283"/>
        <v>41785.707708333335</v>
      </c>
      <c r="T3711" s="15">
        <f t="shared" si="28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1"/>
        <v>141</v>
      </c>
      <c r="P3712">
        <f t="shared" si="282"/>
        <v>67.959999999999994</v>
      </c>
      <c r="Q3712" s="10" t="s">
        <v>8315</v>
      </c>
      <c r="R3712" t="s">
        <v>8316</v>
      </c>
      <c r="S3712" s="15">
        <f t="shared" si="283"/>
        <v>42072.576249999998</v>
      </c>
      <c r="T3712" s="15">
        <f t="shared" si="28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1"/>
        <v>114</v>
      </c>
      <c r="P3713">
        <f t="shared" si="282"/>
        <v>27.14</v>
      </c>
      <c r="Q3713" s="10" t="s">
        <v>8315</v>
      </c>
      <c r="R3713" t="s">
        <v>8316</v>
      </c>
      <c r="S3713" s="15">
        <f t="shared" si="283"/>
        <v>41779.724224537036</v>
      </c>
      <c r="T3713" s="15">
        <f t="shared" si="284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1"/>
        <v>154</v>
      </c>
      <c r="P3714">
        <f t="shared" si="282"/>
        <v>110.87</v>
      </c>
      <c r="Q3714" s="10" t="s">
        <v>8315</v>
      </c>
      <c r="R3714" t="s">
        <v>8316</v>
      </c>
      <c r="S3714" s="15">
        <f t="shared" si="283"/>
        <v>42134.172071759262</v>
      </c>
      <c r="T3714" s="15">
        <f t="shared" si="284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5">ROUND(E3715/D3715*100,0)</f>
        <v>102</v>
      </c>
      <c r="P3715">
        <f t="shared" ref="P3715:P3778" si="286">IFERROR(ROUND(E3715/L3715,2),0)</f>
        <v>106.84</v>
      </c>
      <c r="Q3715" s="10" t="s">
        <v>8315</v>
      </c>
      <c r="R3715" t="s">
        <v>8316</v>
      </c>
      <c r="S3715" s="15">
        <f t="shared" ref="S3715:S3778" si="287">(((J3715/60)/60)/24)+DATE(1970,1,1)</f>
        <v>42505.738032407404</v>
      </c>
      <c r="T3715" s="15">
        <f t="shared" ref="T3715:T3778" si="288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5"/>
        <v>102</v>
      </c>
      <c r="P3716">
        <f t="shared" si="286"/>
        <v>105.52</v>
      </c>
      <c r="Q3716" s="10" t="s">
        <v>8315</v>
      </c>
      <c r="R3716" t="s">
        <v>8316</v>
      </c>
      <c r="S3716" s="15">
        <f t="shared" si="287"/>
        <v>42118.556331018524</v>
      </c>
      <c r="T3716" s="15">
        <f t="shared" si="28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5"/>
        <v>103</v>
      </c>
      <c r="P3717">
        <f t="shared" si="286"/>
        <v>132.96</v>
      </c>
      <c r="Q3717" s="10" t="s">
        <v>8315</v>
      </c>
      <c r="R3717" t="s">
        <v>8316</v>
      </c>
      <c r="S3717" s="15">
        <f t="shared" si="287"/>
        <v>42036.995590277773</v>
      </c>
      <c r="T3717" s="15">
        <f t="shared" si="28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5"/>
        <v>156</v>
      </c>
      <c r="P3718">
        <f t="shared" si="286"/>
        <v>51.92</v>
      </c>
      <c r="Q3718" s="10" t="s">
        <v>8315</v>
      </c>
      <c r="R3718" t="s">
        <v>8316</v>
      </c>
      <c r="S3718" s="15">
        <f t="shared" si="287"/>
        <v>42360.887835648144</v>
      </c>
      <c r="T3718" s="15">
        <f t="shared" si="28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5"/>
        <v>101</v>
      </c>
      <c r="P3719">
        <f t="shared" si="286"/>
        <v>310</v>
      </c>
      <c r="Q3719" s="10" t="s">
        <v>8315</v>
      </c>
      <c r="R3719" t="s">
        <v>8316</v>
      </c>
      <c r="S3719" s="15">
        <f t="shared" si="287"/>
        <v>42102.866307870368</v>
      </c>
      <c r="T3719" s="15">
        <f t="shared" si="28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5"/>
        <v>239</v>
      </c>
      <c r="P3720">
        <f t="shared" si="286"/>
        <v>26.02</v>
      </c>
      <c r="Q3720" s="10" t="s">
        <v>8315</v>
      </c>
      <c r="R3720" t="s">
        <v>8316</v>
      </c>
      <c r="S3720" s="15">
        <f t="shared" si="287"/>
        <v>42032.716145833328</v>
      </c>
      <c r="T3720" s="15">
        <f t="shared" si="28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5"/>
        <v>210</v>
      </c>
      <c r="P3721">
        <f t="shared" si="286"/>
        <v>105</v>
      </c>
      <c r="Q3721" s="10" t="s">
        <v>8315</v>
      </c>
      <c r="R3721" t="s">
        <v>8316</v>
      </c>
      <c r="S3721" s="15">
        <f t="shared" si="287"/>
        <v>42147.729930555557</v>
      </c>
      <c r="T3721" s="15">
        <f t="shared" si="28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5"/>
        <v>105</v>
      </c>
      <c r="P3722">
        <f t="shared" si="286"/>
        <v>86.23</v>
      </c>
      <c r="Q3722" s="10" t="s">
        <v>8315</v>
      </c>
      <c r="R3722" t="s">
        <v>8316</v>
      </c>
      <c r="S3722" s="15">
        <f t="shared" si="287"/>
        <v>42165.993125000001</v>
      </c>
      <c r="T3722" s="15">
        <f t="shared" si="28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5"/>
        <v>101</v>
      </c>
      <c r="P3723">
        <f t="shared" si="286"/>
        <v>114.55</v>
      </c>
      <c r="Q3723" s="10" t="s">
        <v>8315</v>
      </c>
      <c r="R3723" t="s">
        <v>8316</v>
      </c>
      <c r="S3723" s="15">
        <f t="shared" si="287"/>
        <v>41927.936157407406</v>
      </c>
      <c r="T3723" s="15">
        <f t="shared" si="28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5"/>
        <v>111</v>
      </c>
      <c r="P3724">
        <f t="shared" si="286"/>
        <v>47.66</v>
      </c>
      <c r="Q3724" s="10" t="s">
        <v>8315</v>
      </c>
      <c r="R3724" t="s">
        <v>8316</v>
      </c>
      <c r="S3724" s="15">
        <f t="shared" si="287"/>
        <v>42381.671840277777</v>
      </c>
      <c r="T3724" s="15">
        <f t="shared" si="28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5"/>
        <v>102</v>
      </c>
      <c r="P3725">
        <f t="shared" si="286"/>
        <v>72.89</v>
      </c>
      <c r="Q3725" s="10" t="s">
        <v>8315</v>
      </c>
      <c r="R3725" t="s">
        <v>8316</v>
      </c>
      <c r="S3725" s="15">
        <f t="shared" si="287"/>
        <v>41943.753032407411</v>
      </c>
      <c r="T3725" s="15">
        <f t="shared" si="28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5"/>
        <v>103</v>
      </c>
      <c r="P3726">
        <f t="shared" si="286"/>
        <v>49.55</v>
      </c>
      <c r="Q3726" s="10" t="s">
        <v>8315</v>
      </c>
      <c r="R3726" t="s">
        <v>8316</v>
      </c>
      <c r="S3726" s="15">
        <f t="shared" si="287"/>
        <v>42465.491435185191</v>
      </c>
      <c r="T3726" s="15">
        <f t="shared" si="28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5"/>
        <v>127</v>
      </c>
      <c r="P3727">
        <f t="shared" si="286"/>
        <v>25.4</v>
      </c>
      <c r="Q3727" s="10" t="s">
        <v>8315</v>
      </c>
      <c r="R3727" t="s">
        <v>8316</v>
      </c>
      <c r="S3727" s="15">
        <f t="shared" si="287"/>
        <v>42401.945219907408</v>
      </c>
      <c r="T3727" s="15">
        <f t="shared" si="28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5"/>
        <v>339</v>
      </c>
      <c r="P3728">
        <f t="shared" si="286"/>
        <v>62.59</v>
      </c>
      <c r="Q3728" s="10" t="s">
        <v>8315</v>
      </c>
      <c r="R3728" t="s">
        <v>8316</v>
      </c>
      <c r="S3728" s="15">
        <f t="shared" si="287"/>
        <v>42462.140868055561</v>
      </c>
      <c r="T3728" s="15">
        <f t="shared" si="288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5"/>
        <v>101</v>
      </c>
      <c r="P3729">
        <f t="shared" si="286"/>
        <v>61.06</v>
      </c>
      <c r="Q3729" s="10" t="s">
        <v>8315</v>
      </c>
      <c r="R3729" t="s">
        <v>8316</v>
      </c>
      <c r="S3729" s="15">
        <f t="shared" si="287"/>
        <v>42632.348310185189</v>
      </c>
      <c r="T3729" s="15">
        <f t="shared" si="288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5"/>
        <v>9</v>
      </c>
      <c r="P3730">
        <f t="shared" si="286"/>
        <v>60.06</v>
      </c>
      <c r="Q3730" s="10" t="s">
        <v>8315</v>
      </c>
      <c r="R3730" t="s">
        <v>8316</v>
      </c>
      <c r="S3730" s="15">
        <f t="shared" si="287"/>
        <v>42205.171018518522</v>
      </c>
      <c r="T3730" s="15">
        <f t="shared" si="288"/>
        <v>42235.171018518522</v>
      </c>
      <c r="U3730">
        <f t="shared" ref="U3730:U3733" si="289">YEAR(S3730)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5"/>
        <v>7</v>
      </c>
      <c r="P3731">
        <f t="shared" si="286"/>
        <v>72.400000000000006</v>
      </c>
      <c r="Q3731" s="10" t="s">
        <v>8315</v>
      </c>
      <c r="R3731" t="s">
        <v>8316</v>
      </c>
      <c r="S3731" s="15">
        <f t="shared" si="287"/>
        <v>42041.205000000002</v>
      </c>
      <c r="T3731" s="15">
        <f t="shared" si="288"/>
        <v>42086.16333333333</v>
      </c>
      <c r="U3731">
        <f t="shared" si="289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5"/>
        <v>10</v>
      </c>
      <c r="P3732">
        <f t="shared" si="286"/>
        <v>100</v>
      </c>
      <c r="Q3732" s="10" t="s">
        <v>8315</v>
      </c>
      <c r="R3732" t="s">
        <v>8316</v>
      </c>
      <c r="S3732" s="15">
        <f t="shared" si="287"/>
        <v>42203.677766203706</v>
      </c>
      <c r="T3732" s="15">
        <f t="shared" si="288"/>
        <v>42233.677766203706</v>
      </c>
      <c r="U3732">
        <f t="shared" si="289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5"/>
        <v>11</v>
      </c>
      <c r="P3733">
        <f t="shared" si="286"/>
        <v>51.67</v>
      </c>
      <c r="Q3733" s="10" t="s">
        <v>8315</v>
      </c>
      <c r="R3733" t="s">
        <v>8316</v>
      </c>
      <c r="S3733" s="15">
        <f t="shared" si="287"/>
        <v>41983.752847222218</v>
      </c>
      <c r="T3733" s="15">
        <f t="shared" si="288"/>
        <v>42014.140972222223</v>
      </c>
      <c r="U3733">
        <f t="shared" si="289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5"/>
        <v>15</v>
      </c>
      <c r="P3734">
        <f t="shared" si="286"/>
        <v>32.75</v>
      </c>
      <c r="Q3734" s="10" t="s">
        <v>8315</v>
      </c>
      <c r="R3734" t="s">
        <v>8316</v>
      </c>
      <c r="S3734" s="15">
        <f t="shared" si="287"/>
        <v>41968.677465277782</v>
      </c>
      <c r="T3734" s="15">
        <f t="shared" si="288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5"/>
        <v>0</v>
      </c>
      <c r="P3735">
        <f t="shared" si="286"/>
        <v>0</v>
      </c>
      <c r="Q3735" s="10" t="s">
        <v>8315</v>
      </c>
      <c r="R3735" t="s">
        <v>8316</v>
      </c>
      <c r="S3735" s="15">
        <f t="shared" si="287"/>
        <v>42103.024398148147</v>
      </c>
      <c r="T3735" s="15">
        <f t="shared" si="288"/>
        <v>42112.9375</v>
      </c>
      <c r="U3735">
        <f t="shared" ref="U3735:U3736" si="290">YEAR(S3735)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5"/>
        <v>28</v>
      </c>
      <c r="P3736">
        <f t="shared" si="286"/>
        <v>61</v>
      </c>
      <c r="Q3736" s="10" t="s">
        <v>8315</v>
      </c>
      <c r="R3736" t="s">
        <v>8316</v>
      </c>
      <c r="S3736" s="15">
        <f t="shared" si="287"/>
        <v>42089.901574074072</v>
      </c>
      <c r="T3736" s="15">
        <f t="shared" si="288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5"/>
        <v>13</v>
      </c>
      <c r="P3737">
        <f t="shared" si="286"/>
        <v>10</v>
      </c>
      <c r="Q3737" s="10" t="s">
        <v>8315</v>
      </c>
      <c r="R3737" t="s">
        <v>8316</v>
      </c>
      <c r="S3737" s="15">
        <f t="shared" si="287"/>
        <v>42122.693159722221</v>
      </c>
      <c r="T3737" s="15">
        <f t="shared" si="288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5"/>
        <v>1</v>
      </c>
      <c r="P3738">
        <f t="shared" si="286"/>
        <v>10</v>
      </c>
      <c r="Q3738" s="10" t="s">
        <v>8315</v>
      </c>
      <c r="R3738" t="s">
        <v>8316</v>
      </c>
      <c r="S3738" s="15">
        <f t="shared" si="287"/>
        <v>42048.711724537032</v>
      </c>
      <c r="T3738" s="15">
        <f t="shared" si="288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5"/>
        <v>21</v>
      </c>
      <c r="P3739">
        <f t="shared" si="286"/>
        <v>37.5</v>
      </c>
      <c r="Q3739" s="10" t="s">
        <v>8315</v>
      </c>
      <c r="R3739" t="s">
        <v>8316</v>
      </c>
      <c r="S3739" s="15">
        <f t="shared" si="287"/>
        <v>42297.691006944442</v>
      </c>
      <c r="T3739" s="15">
        <f t="shared" si="288"/>
        <v>42320.290972222225</v>
      </c>
      <c r="U3739">
        <f>YEAR(S3739)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5"/>
        <v>18</v>
      </c>
      <c r="P3740">
        <f t="shared" si="286"/>
        <v>45</v>
      </c>
      <c r="Q3740" s="10" t="s">
        <v>8315</v>
      </c>
      <c r="R3740" t="s">
        <v>8316</v>
      </c>
      <c r="S3740" s="15">
        <f t="shared" si="287"/>
        <v>41813.938715277778</v>
      </c>
      <c r="T3740" s="15">
        <f t="shared" si="288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5"/>
        <v>20</v>
      </c>
      <c r="P3741">
        <f t="shared" si="286"/>
        <v>100.63</v>
      </c>
      <c r="Q3741" s="10" t="s">
        <v>8315</v>
      </c>
      <c r="R3741" t="s">
        <v>8316</v>
      </c>
      <c r="S3741" s="15">
        <f t="shared" si="287"/>
        <v>42548.449861111112</v>
      </c>
      <c r="T3741" s="15">
        <f t="shared" si="288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5"/>
        <v>18</v>
      </c>
      <c r="P3742">
        <f t="shared" si="286"/>
        <v>25.57</v>
      </c>
      <c r="Q3742" s="10" t="s">
        <v>8315</v>
      </c>
      <c r="R3742" t="s">
        <v>8316</v>
      </c>
      <c r="S3742" s="15">
        <f t="shared" si="287"/>
        <v>41833.089756944442</v>
      </c>
      <c r="T3742" s="15">
        <f t="shared" si="288"/>
        <v>41863.079143518517</v>
      </c>
      <c r="U3742">
        <f t="shared" ref="U3742:U3748" si="291"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5"/>
        <v>0</v>
      </c>
      <c r="P3743">
        <f t="shared" si="286"/>
        <v>0</v>
      </c>
      <c r="Q3743" s="10" t="s">
        <v>8315</v>
      </c>
      <c r="R3743" t="s">
        <v>8316</v>
      </c>
      <c r="S3743" s="15">
        <f t="shared" si="287"/>
        <v>42325.920717592591</v>
      </c>
      <c r="T3743" s="15">
        <f t="shared" si="288"/>
        <v>42355.920717592591</v>
      </c>
      <c r="U3743">
        <f t="shared" si="291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5"/>
        <v>2</v>
      </c>
      <c r="P3744">
        <f t="shared" si="286"/>
        <v>25</v>
      </c>
      <c r="Q3744" s="10" t="s">
        <v>8315</v>
      </c>
      <c r="R3744" t="s">
        <v>8316</v>
      </c>
      <c r="S3744" s="15">
        <f t="shared" si="287"/>
        <v>41858.214629629627</v>
      </c>
      <c r="T3744" s="15">
        <f t="shared" si="288"/>
        <v>41888.214629629627</v>
      </c>
      <c r="U3744">
        <f t="shared" si="291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5"/>
        <v>0</v>
      </c>
      <c r="P3745">
        <f t="shared" si="286"/>
        <v>0</v>
      </c>
      <c r="Q3745" s="10" t="s">
        <v>8315</v>
      </c>
      <c r="R3745" t="s">
        <v>8316</v>
      </c>
      <c r="S3745" s="15">
        <f t="shared" si="287"/>
        <v>41793.710231481484</v>
      </c>
      <c r="T3745" s="15">
        <f t="shared" si="288"/>
        <v>41823.710231481484</v>
      </c>
      <c r="U3745">
        <f t="shared" si="291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5"/>
        <v>0</v>
      </c>
      <c r="P3746">
        <f t="shared" si="286"/>
        <v>0</v>
      </c>
      <c r="Q3746" s="10" t="s">
        <v>8315</v>
      </c>
      <c r="R3746" t="s">
        <v>8316</v>
      </c>
      <c r="S3746" s="15">
        <f t="shared" si="287"/>
        <v>41793.814259259263</v>
      </c>
      <c r="T3746" s="15">
        <f t="shared" si="288"/>
        <v>41825.165972222225</v>
      </c>
      <c r="U3746">
        <f t="shared" si="291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5"/>
        <v>10</v>
      </c>
      <c r="P3747">
        <f t="shared" si="286"/>
        <v>10</v>
      </c>
      <c r="Q3747" s="10" t="s">
        <v>8315</v>
      </c>
      <c r="R3747" t="s">
        <v>8316</v>
      </c>
      <c r="S3747" s="15">
        <f t="shared" si="287"/>
        <v>41831.697939814818</v>
      </c>
      <c r="T3747" s="15">
        <f t="shared" si="288"/>
        <v>41861.697939814818</v>
      </c>
      <c r="U3747">
        <f t="shared" si="291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5"/>
        <v>2</v>
      </c>
      <c r="P3748">
        <f t="shared" si="286"/>
        <v>202</v>
      </c>
      <c r="Q3748" s="10" t="s">
        <v>8315</v>
      </c>
      <c r="R3748" t="s">
        <v>8316</v>
      </c>
      <c r="S3748" s="15">
        <f t="shared" si="287"/>
        <v>42621.389340277776</v>
      </c>
      <c r="T3748" s="15">
        <f t="shared" si="288"/>
        <v>42651.389340277776</v>
      </c>
      <c r="U3748">
        <f t="shared" si="291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5"/>
        <v>1</v>
      </c>
      <c r="P3749">
        <f t="shared" si="286"/>
        <v>25</v>
      </c>
      <c r="Q3749" s="10" t="s">
        <v>8315</v>
      </c>
      <c r="R3749" t="s">
        <v>8316</v>
      </c>
      <c r="S3749" s="15">
        <f t="shared" si="287"/>
        <v>42164.299722222218</v>
      </c>
      <c r="T3749" s="15">
        <f t="shared" si="288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5"/>
        <v>104</v>
      </c>
      <c r="P3750">
        <f t="shared" si="286"/>
        <v>99.54</v>
      </c>
      <c r="Q3750" s="10" t="s">
        <v>8315</v>
      </c>
      <c r="R3750" t="s">
        <v>8357</v>
      </c>
      <c r="S3750" s="15">
        <f t="shared" si="287"/>
        <v>42395.706435185188</v>
      </c>
      <c r="T3750" s="15">
        <f t="shared" si="288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5"/>
        <v>105</v>
      </c>
      <c r="P3751">
        <f t="shared" si="286"/>
        <v>75</v>
      </c>
      <c r="Q3751" s="10" t="s">
        <v>8315</v>
      </c>
      <c r="R3751" t="s">
        <v>8357</v>
      </c>
      <c r="S3751" s="15">
        <f t="shared" si="287"/>
        <v>42458.127175925925</v>
      </c>
      <c r="T3751" s="15">
        <f t="shared" si="288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5"/>
        <v>100</v>
      </c>
      <c r="P3752">
        <f t="shared" si="286"/>
        <v>215.25</v>
      </c>
      <c r="Q3752" s="10" t="s">
        <v>8315</v>
      </c>
      <c r="R3752" t="s">
        <v>8357</v>
      </c>
      <c r="S3752" s="15">
        <f t="shared" si="287"/>
        <v>42016.981574074074</v>
      </c>
      <c r="T3752" s="15">
        <f t="shared" si="288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5"/>
        <v>133</v>
      </c>
      <c r="P3753">
        <f t="shared" si="286"/>
        <v>120.55</v>
      </c>
      <c r="Q3753" s="10" t="s">
        <v>8315</v>
      </c>
      <c r="R3753" t="s">
        <v>8357</v>
      </c>
      <c r="S3753" s="15">
        <f t="shared" si="287"/>
        <v>42403.035567129627</v>
      </c>
      <c r="T3753" s="15">
        <f t="shared" si="288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5"/>
        <v>113</v>
      </c>
      <c r="P3754">
        <f t="shared" si="286"/>
        <v>37.67</v>
      </c>
      <c r="Q3754" s="10" t="s">
        <v>8315</v>
      </c>
      <c r="R3754" t="s">
        <v>8357</v>
      </c>
      <c r="S3754" s="15">
        <f t="shared" si="287"/>
        <v>42619.802488425921</v>
      </c>
      <c r="T3754" s="15">
        <f t="shared" si="288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5"/>
        <v>103</v>
      </c>
      <c r="P3755">
        <f t="shared" si="286"/>
        <v>172.23</v>
      </c>
      <c r="Q3755" s="10" t="s">
        <v>8315</v>
      </c>
      <c r="R3755" t="s">
        <v>8357</v>
      </c>
      <c r="S3755" s="15">
        <f t="shared" si="287"/>
        <v>42128.824074074073</v>
      </c>
      <c r="T3755" s="15">
        <f t="shared" si="288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5"/>
        <v>120</v>
      </c>
      <c r="P3756">
        <f t="shared" si="286"/>
        <v>111.11</v>
      </c>
      <c r="Q3756" s="10" t="s">
        <v>8315</v>
      </c>
      <c r="R3756" t="s">
        <v>8357</v>
      </c>
      <c r="S3756" s="15">
        <f t="shared" si="287"/>
        <v>41808.881215277775</v>
      </c>
      <c r="T3756" s="15">
        <f t="shared" si="288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5"/>
        <v>130</v>
      </c>
      <c r="P3757">
        <f t="shared" si="286"/>
        <v>25.46</v>
      </c>
      <c r="Q3757" s="10" t="s">
        <v>8315</v>
      </c>
      <c r="R3757" t="s">
        <v>8357</v>
      </c>
      <c r="S3757" s="15">
        <f t="shared" si="287"/>
        <v>42445.866979166662</v>
      </c>
      <c r="T3757" s="15">
        <f t="shared" si="288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5"/>
        <v>101</v>
      </c>
      <c r="P3758">
        <f t="shared" si="286"/>
        <v>267.64999999999998</v>
      </c>
      <c r="Q3758" s="10" t="s">
        <v>8315</v>
      </c>
      <c r="R3758" t="s">
        <v>8357</v>
      </c>
      <c r="S3758" s="15">
        <f t="shared" si="287"/>
        <v>41771.814791666664</v>
      </c>
      <c r="T3758" s="15">
        <f t="shared" si="288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5"/>
        <v>109</v>
      </c>
      <c r="P3759">
        <f t="shared" si="286"/>
        <v>75.959999999999994</v>
      </c>
      <c r="Q3759" s="10" t="s">
        <v>8315</v>
      </c>
      <c r="R3759" t="s">
        <v>8357</v>
      </c>
      <c r="S3759" s="15">
        <f t="shared" si="287"/>
        <v>41954.850868055553</v>
      </c>
      <c r="T3759" s="15">
        <f t="shared" si="288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5"/>
        <v>102</v>
      </c>
      <c r="P3760">
        <f t="shared" si="286"/>
        <v>59.04</v>
      </c>
      <c r="Q3760" s="10" t="s">
        <v>8315</v>
      </c>
      <c r="R3760" t="s">
        <v>8357</v>
      </c>
      <c r="S3760" s="15">
        <f t="shared" si="287"/>
        <v>41747.471504629626</v>
      </c>
      <c r="T3760" s="15">
        <f t="shared" si="288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5"/>
        <v>110</v>
      </c>
      <c r="P3761">
        <f t="shared" si="286"/>
        <v>50.11</v>
      </c>
      <c r="Q3761" s="10" t="s">
        <v>8315</v>
      </c>
      <c r="R3761" t="s">
        <v>8357</v>
      </c>
      <c r="S3761" s="15">
        <f t="shared" si="287"/>
        <v>42182.108252314814</v>
      </c>
      <c r="T3761" s="15">
        <f t="shared" si="288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5"/>
        <v>101</v>
      </c>
      <c r="P3762">
        <f t="shared" si="286"/>
        <v>55.5</v>
      </c>
      <c r="Q3762" s="10" t="s">
        <v>8315</v>
      </c>
      <c r="R3762" t="s">
        <v>8357</v>
      </c>
      <c r="S3762" s="15">
        <f t="shared" si="287"/>
        <v>41739.525300925925</v>
      </c>
      <c r="T3762" s="15">
        <f t="shared" si="28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5"/>
        <v>100</v>
      </c>
      <c r="P3763">
        <f t="shared" si="286"/>
        <v>166.67</v>
      </c>
      <c r="Q3763" s="10" t="s">
        <v>8315</v>
      </c>
      <c r="R3763" t="s">
        <v>8357</v>
      </c>
      <c r="S3763" s="15">
        <f t="shared" si="287"/>
        <v>42173.466863425929</v>
      </c>
      <c r="T3763" s="15">
        <f t="shared" si="28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5"/>
        <v>106</v>
      </c>
      <c r="P3764">
        <f t="shared" si="286"/>
        <v>47.43</v>
      </c>
      <c r="Q3764" s="10" t="s">
        <v>8315</v>
      </c>
      <c r="R3764" t="s">
        <v>8357</v>
      </c>
      <c r="S3764" s="15">
        <f t="shared" si="287"/>
        <v>42193.813530092593</v>
      </c>
      <c r="T3764" s="15">
        <f t="shared" si="288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5"/>
        <v>100</v>
      </c>
      <c r="P3765">
        <f t="shared" si="286"/>
        <v>64.94</v>
      </c>
      <c r="Q3765" s="10" t="s">
        <v>8315</v>
      </c>
      <c r="R3765" t="s">
        <v>8357</v>
      </c>
      <c r="S3765" s="15">
        <f t="shared" si="287"/>
        <v>42065.750300925924</v>
      </c>
      <c r="T3765" s="15">
        <f t="shared" si="288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5"/>
        <v>100</v>
      </c>
      <c r="P3766">
        <f t="shared" si="286"/>
        <v>55.56</v>
      </c>
      <c r="Q3766" s="10" t="s">
        <v>8315</v>
      </c>
      <c r="R3766" t="s">
        <v>8357</v>
      </c>
      <c r="S3766" s="15">
        <f t="shared" si="287"/>
        <v>42499.842962962968</v>
      </c>
      <c r="T3766" s="15">
        <f t="shared" si="288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5"/>
        <v>113</v>
      </c>
      <c r="P3767">
        <f t="shared" si="286"/>
        <v>74.22</v>
      </c>
      <c r="Q3767" s="10" t="s">
        <v>8315</v>
      </c>
      <c r="R3767" t="s">
        <v>8357</v>
      </c>
      <c r="S3767" s="15">
        <f t="shared" si="287"/>
        <v>41820.776412037041</v>
      </c>
      <c r="T3767" s="15">
        <f t="shared" si="288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5"/>
        <v>103</v>
      </c>
      <c r="P3768">
        <f t="shared" si="286"/>
        <v>106.93</v>
      </c>
      <c r="Q3768" s="10" t="s">
        <v>8315</v>
      </c>
      <c r="R3768" t="s">
        <v>8357</v>
      </c>
      <c r="S3768" s="15">
        <f t="shared" si="287"/>
        <v>41788.167187500003</v>
      </c>
      <c r="T3768" s="15">
        <f t="shared" si="288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5"/>
        <v>117</v>
      </c>
      <c r="P3769">
        <f t="shared" si="286"/>
        <v>41.7</v>
      </c>
      <c r="Q3769" s="10" t="s">
        <v>8315</v>
      </c>
      <c r="R3769" t="s">
        <v>8357</v>
      </c>
      <c r="S3769" s="15">
        <f t="shared" si="287"/>
        <v>42050.019641203704</v>
      </c>
      <c r="T3769" s="15">
        <f t="shared" si="288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5"/>
        <v>108</v>
      </c>
      <c r="P3770">
        <f t="shared" si="286"/>
        <v>74.239999999999995</v>
      </c>
      <c r="Q3770" s="10" t="s">
        <v>8315</v>
      </c>
      <c r="R3770" t="s">
        <v>8357</v>
      </c>
      <c r="S3770" s="15">
        <f t="shared" si="287"/>
        <v>41772.727893518517</v>
      </c>
      <c r="T3770" s="15">
        <f t="shared" si="288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5"/>
        <v>100</v>
      </c>
      <c r="P3771">
        <f t="shared" si="286"/>
        <v>73.33</v>
      </c>
      <c r="Q3771" s="10" t="s">
        <v>8315</v>
      </c>
      <c r="R3771" t="s">
        <v>8357</v>
      </c>
      <c r="S3771" s="15">
        <f t="shared" si="287"/>
        <v>42445.598136574074</v>
      </c>
      <c r="T3771" s="15">
        <f t="shared" si="28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5"/>
        <v>100</v>
      </c>
      <c r="P3772">
        <f t="shared" si="286"/>
        <v>100</v>
      </c>
      <c r="Q3772" s="10" t="s">
        <v>8315</v>
      </c>
      <c r="R3772" t="s">
        <v>8357</v>
      </c>
      <c r="S3772" s="15">
        <f t="shared" si="287"/>
        <v>42138.930671296301</v>
      </c>
      <c r="T3772" s="15">
        <f t="shared" si="288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5"/>
        <v>146</v>
      </c>
      <c r="P3773">
        <f t="shared" si="286"/>
        <v>38.42</v>
      </c>
      <c r="Q3773" s="10" t="s">
        <v>8315</v>
      </c>
      <c r="R3773" t="s">
        <v>8357</v>
      </c>
      <c r="S3773" s="15">
        <f t="shared" si="287"/>
        <v>42493.857083333336</v>
      </c>
      <c r="T3773" s="15">
        <f t="shared" si="288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5"/>
        <v>110</v>
      </c>
      <c r="P3774">
        <f t="shared" si="286"/>
        <v>166.97</v>
      </c>
      <c r="Q3774" s="10" t="s">
        <v>8315</v>
      </c>
      <c r="R3774" t="s">
        <v>8357</v>
      </c>
      <c r="S3774" s="15">
        <f t="shared" si="287"/>
        <v>42682.616967592592</v>
      </c>
      <c r="T3774" s="15">
        <f t="shared" si="288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5"/>
        <v>108</v>
      </c>
      <c r="P3775">
        <f t="shared" si="286"/>
        <v>94.91</v>
      </c>
      <c r="Q3775" s="10" t="s">
        <v>8315</v>
      </c>
      <c r="R3775" t="s">
        <v>8357</v>
      </c>
      <c r="S3775" s="15">
        <f t="shared" si="287"/>
        <v>42656.005173611105</v>
      </c>
      <c r="T3775" s="15">
        <f t="shared" si="288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5"/>
        <v>100</v>
      </c>
      <c r="P3776">
        <f t="shared" si="286"/>
        <v>100</v>
      </c>
      <c r="Q3776" s="10" t="s">
        <v>8315</v>
      </c>
      <c r="R3776" t="s">
        <v>8357</v>
      </c>
      <c r="S3776" s="15">
        <f t="shared" si="287"/>
        <v>42087.792303240742</v>
      </c>
      <c r="T3776" s="15">
        <f t="shared" si="288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5"/>
        <v>100</v>
      </c>
      <c r="P3777">
        <f t="shared" si="286"/>
        <v>143.21</v>
      </c>
      <c r="Q3777" s="10" t="s">
        <v>8315</v>
      </c>
      <c r="R3777" t="s">
        <v>8357</v>
      </c>
      <c r="S3777" s="15">
        <f t="shared" si="287"/>
        <v>42075.942627314813</v>
      </c>
      <c r="T3777" s="15">
        <f t="shared" si="288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5"/>
        <v>107</v>
      </c>
      <c r="P3778">
        <f t="shared" si="286"/>
        <v>90.82</v>
      </c>
      <c r="Q3778" s="10" t="s">
        <v>8315</v>
      </c>
      <c r="R3778" t="s">
        <v>8357</v>
      </c>
      <c r="S3778" s="15">
        <f t="shared" si="287"/>
        <v>41814.367800925924</v>
      </c>
      <c r="T3778" s="15">
        <f t="shared" si="288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2">ROUND(E3779/D3779*100,0)</f>
        <v>143</v>
      </c>
      <c r="P3779">
        <f t="shared" ref="P3779:P3842" si="293">IFERROR(ROUND(E3779/L3779,2),0)</f>
        <v>48.54</v>
      </c>
      <c r="Q3779" s="10" t="s">
        <v>8315</v>
      </c>
      <c r="R3779" t="s">
        <v>8357</v>
      </c>
      <c r="S3779" s="15">
        <f t="shared" ref="S3779:S3842" si="294">(((J3779/60)/60)/24)+DATE(1970,1,1)</f>
        <v>41887.111354166671</v>
      </c>
      <c r="T3779" s="15">
        <f t="shared" ref="T3779:T3842" si="295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2"/>
        <v>105</v>
      </c>
      <c r="P3780">
        <f t="shared" si="293"/>
        <v>70.03</v>
      </c>
      <c r="Q3780" s="10" t="s">
        <v>8315</v>
      </c>
      <c r="R3780" t="s">
        <v>8357</v>
      </c>
      <c r="S3780" s="15">
        <f t="shared" si="294"/>
        <v>41989.819212962961</v>
      </c>
      <c r="T3780" s="15">
        <f t="shared" si="29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2"/>
        <v>104</v>
      </c>
      <c r="P3781">
        <f t="shared" si="293"/>
        <v>135.63</v>
      </c>
      <c r="Q3781" s="10" t="s">
        <v>8315</v>
      </c>
      <c r="R3781" t="s">
        <v>8357</v>
      </c>
      <c r="S3781" s="15">
        <f t="shared" si="294"/>
        <v>42425.735416666663</v>
      </c>
      <c r="T3781" s="15">
        <f t="shared" si="295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2"/>
        <v>120</v>
      </c>
      <c r="P3782">
        <f t="shared" si="293"/>
        <v>100</v>
      </c>
      <c r="Q3782" s="10" t="s">
        <v>8315</v>
      </c>
      <c r="R3782" t="s">
        <v>8357</v>
      </c>
      <c r="S3782" s="15">
        <f t="shared" si="294"/>
        <v>42166.219733796301</v>
      </c>
      <c r="T3782" s="15">
        <f t="shared" si="295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2"/>
        <v>110</v>
      </c>
      <c r="P3783">
        <f t="shared" si="293"/>
        <v>94.9</v>
      </c>
      <c r="Q3783" s="10" t="s">
        <v>8315</v>
      </c>
      <c r="R3783" t="s">
        <v>8357</v>
      </c>
      <c r="S3783" s="15">
        <f t="shared" si="294"/>
        <v>41865.882928240739</v>
      </c>
      <c r="T3783" s="15">
        <f t="shared" si="29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2"/>
        <v>102</v>
      </c>
      <c r="P3784">
        <f t="shared" si="293"/>
        <v>75.37</v>
      </c>
      <c r="Q3784" s="10" t="s">
        <v>8315</v>
      </c>
      <c r="R3784" t="s">
        <v>8357</v>
      </c>
      <c r="S3784" s="15">
        <f t="shared" si="294"/>
        <v>42546.862233796302</v>
      </c>
      <c r="T3784" s="15">
        <f t="shared" si="29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2"/>
        <v>129</v>
      </c>
      <c r="P3785">
        <f t="shared" si="293"/>
        <v>64.459999999999994</v>
      </c>
      <c r="Q3785" s="10" t="s">
        <v>8315</v>
      </c>
      <c r="R3785" t="s">
        <v>8357</v>
      </c>
      <c r="S3785" s="15">
        <f t="shared" si="294"/>
        <v>42420.140277777777</v>
      </c>
      <c r="T3785" s="15">
        <f t="shared" si="29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2"/>
        <v>115</v>
      </c>
      <c r="P3786">
        <f t="shared" si="293"/>
        <v>115</v>
      </c>
      <c r="Q3786" s="10" t="s">
        <v>8315</v>
      </c>
      <c r="R3786" t="s">
        <v>8357</v>
      </c>
      <c r="S3786" s="15">
        <f t="shared" si="294"/>
        <v>42531.980694444443</v>
      </c>
      <c r="T3786" s="15">
        <f t="shared" si="29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2"/>
        <v>151</v>
      </c>
      <c r="P3787">
        <f t="shared" si="293"/>
        <v>100.5</v>
      </c>
      <c r="Q3787" s="10" t="s">
        <v>8315</v>
      </c>
      <c r="R3787" t="s">
        <v>8357</v>
      </c>
      <c r="S3787" s="15">
        <f t="shared" si="294"/>
        <v>42548.63853009259</v>
      </c>
      <c r="T3787" s="15">
        <f t="shared" si="29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2"/>
        <v>111</v>
      </c>
      <c r="P3788">
        <f t="shared" si="293"/>
        <v>93.77</v>
      </c>
      <c r="Q3788" s="10" t="s">
        <v>8315</v>
      </c>
      <c r="R3788" t="s">
        <v>8357</v>
      </c>
      <c r="S3788" s="15">
        <f t="shared" si="294"/>
        <v>42487.037905092591</v>
      </c>
      <c r="T3788" s="15">
        <f t="shared" si="29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2"/>
        <v>100</v>
      </c>
      <c r="P3789">
        <f t="shared" si="293"/>
        <v>35.1</v>
      </c>
      <c r="Q3789" s="10" t="s">
        <v>8315</v>
      </c>
      <c r="R3789" t="s">
        <v>8357</v>
      </c>
      <c r="S3789" s="15">
        <f t="shared" si="294"/>
        <v>42167.534791666665</v>
      </c>
      <c r="T3789" s="15">
        <f t="shared" si="29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2"/>
        <v>1</v>
      </c>
      <c r="P3790">
        <f t="shared" si="293"/>
        <v>500</v>
      </c>
      <c r="Q3790" s="10" t="s">
        <v>8315</v>
      </c>
      <c r="R3790" t="s">
        <v>8357</v>
      </c>
      <c r="S3790" s="15">
        <f t="shared" si="294"/>
        <v>42333.695821759262</v>
      </c>
      <c r="T3790" s="15">
        <f t="shared" si="29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2"/>
        <v>3</v>
      </c>
      <c r="P3791">
        <f t="shared" si="293"/>
        <v>29</v>
      </c>
      <c r="Q3791" s="10" t="s">
        <v>8315</v>
      </c>
      <c r="R3791" t="s">
        <v>8357</v>
      </c>
      <c r="S3791" s="15">
        <f t="shared" si="294"/>
        <v>42138.798819444448</v>
      </c>
      <c r="T3791" s="15">
        <f t="shared" si="29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2"/>
        <v>0</v>
      </c>
      <c r="P3792">
        <f t="shared" si="293"/>
        <v>0</v>
      </c>
      <c r="Q3792" s="10" t="s">
        <v>8315</v>
      </c>
      <c r="R3792" t="s">
        <v>8357</v>
      </c>
      <c r="S3792" s="15">
        <f t="shared" si="294"/>
        <v>42666.666932870372</v>
      </c>
      <c r="T3792" s="15">
        <f t="shared" si="29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2"/>
        <v>0</v>
      </c>
      <c r="P3793">
        <f t="shared" si="293"/>
        <v>0</v>
      </c>
      <c r="Q3793" s="10" t="s">
        <v>8315</v>
      </c>
      <c r="R3793" t="s">
        <v>8357</v>
      </c>
      <c r="S3793" s="15">
        <f t="shared" si="294"/>
        <v>41766.692037037035</v>
      </c>
      <c r="T3793" s="15">
        <f t="shared" si="29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2"/>
        <v>0</v>
      </c>
      <c r="P3794">
        <f t="shared" si="293"/>
        <v>17.5</v>
      </c>
      <c r="Q3794" s="10" t="s">
        <v>8315</v>
      </c>
      <c r="R3794" t="s">
        <v>8357</v>
      </c>
      <c r="S3794" s="15">
        <f t="shared" si="294"/>
        <v>42170.447013888886</v>
      </c>
      <c r="T3794" s="15">
        <f t="shared" si="29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2"/>
        <v>60</v>
      </c>
      <c r="P3795">
        <f t="shared" si="293"/>
        <v>174</v>
      </c>
      <c r="Q3795" s="10" t="s">
        <v>8315</v>
      </c>
      <c r="R3795" t="s">
        <v>8357</v>
      </c>
      <c r="S3795" s="15">
        <f t="shared" si="294"/>
        <v>41968.938993055555</v>
      </c>
      <c r="T3795" s="15">
        <f t="shared" si="29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2"/>
        <v>1</v>
      </c>
      <c r="P3796">
        <f t="shared" si="293"/>
        <v>50</v>
      </c>
      <c r="Q3796" s="10" t="s">
        <v>8315</v>
      </c>
      <c r="R3796" t="s">
        <v>8357</v>
      </c>
      <c r="S3796" s="15">
        <f t="shared" si="294"/>
        <v>42132.58048611111</v>
      </c>
      <c r="T3796" s="15">
        <f t="shared" si="29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2"/>
        <v>2</v>
      </c>
      <c r="P3797">
        <f t="shared" si="293"/>
        <v>5</v>
      </c>
      <c r="Q3797" s="10" t="s">
        <v>8315</v>
      </c>
      <c r="R3797" t="s">
        <v>8357</v>
      </c>
      <c r="S3797" s="15">
        <f t="shared" si="294"/>
        <v>42201.436226851853</v>
      </c>
      <c r="T3797" s="15">
        <f t="shared" si="29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2"/>
        <v>0</v>
      </c>
      <c r="P3798">
        <f t="shared" si="293"/>
        <v>1</v>
      </c>
      <c r="Q3798" s="10" t="s">
        <v>8315</v>
      </c>
      <c r="R3798" t="s">
        <v>8357</v>
      </c>
      <c r="S3798" s="15">
        <f t="shared" si="294"/>
        <v>42689.029583333337</v>
      </c>
      <c r="T3798" s="15">
        <f t="shared" si="29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2"/>
        <v>90</v>
      </c>
      <c r="P3799">
        <f t="shared" si="293"/>
        <v>145.41</v>
      </c>
      <c r="Q3799" s="10" t="s">
        <v>8315</v>
      </c>
      <c r="R3799" t="s">
        <v>8357</v>
      </c>
      <c r="S3799" s="15">
        <f t="shared" si="294"/>
        <v>42084.881539351853</v>
      </c>
      <c r="T3799" s="15">
        <f t="shared" si="29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2"/>
        <v>1</v>
      </c>
      <c r="P3800">
        <f t="shared" si="293"/>
        <v>205</v>
      </c>
      <c r="Q3800" s="10" t="s">
        <v>8315</v>
      </c>
      <c r="R3800" t="s">
        <v>8357</v>
      </c>
      <c r="S3800" s="15">
        <f t="shared" si="294"/>
        <v>41831.722777777781</v>
      </c>
      <c r="T3800" s="15">
        <f t="shared" si="295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2"/>
        <v>4</v>
      </c>
      <c r="P3801">
        <f t="shared" si="293"/>
        <v>100.5</v>
      </c>
      <c r="Q3801" s="10" t="s">
        <v>8315</v>
      </c>
      <c r="R3801" t="s">
        <v>8357</v>
      </c>
      <c r="S3801" s="15">
        <f t="shared" si="294"/>
        <v>42410.93105324074</v>
      </c>
      <c r="T3801" s="15">
        <f t="shared" si="29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2"/>
        <v>4</v>
      </c>
      <c r="P3802">
        <f t="shared" si="293"/>
        <v>55.06</v>
      </c>
      <c r="Q3802" s="10" t="s">
        <v>8315</v>
      </c>
      <c r="R3802" t="s">
        <v>8357</v>
      </c>
      <c r="S3802" s="15">
        <f t="shared" si="294"/>
        <v>41982.737071759257</v>
      </c>
      <c r="T3802" s="15">
        <f t="shared" si="29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2"/>
        <v>9</v>
      </c>
      <c r="P3803">
        <f t="shared" si="293"/>
        <v>47.33</v>
      </c>
      <c r="Q3803" s="10" t="s">
        <v>8315</v>
      </c>
      <c r="R3803" t="s">
        <v>8357</v>
      </c>
      <c r="S3803" s="15">
        <f t="shared" si="294"/>
        <v>41975.676111111112</v>
      </c>
      <c r="T3803" s="15">
        <f t="shared" si="29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2"/>
        <v>0</v>
      </c>
      <c r="P3804">
        <f t="shared" si="293"/>
        <v>0</v>
      </c>
      <c r="Q3804" s="10" t="s">
        <v>8315</v>
      </c>
      <c r="R3804" t="s">
        <v>8357</v>
      </c>
      <c r="S3804" s="15">
        <f t="shared" si="294"/>
        <v>42269.126226851848</v>
      </c>
      <c r="T3804" s="15">
        <f t="shared" si="29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2"/>
        <v>20</v>
      </c>
      <c r="P3805">
        <f t="shared" si="293"/>
        <v>58.95</v>
      </c>
      <c r="Q3805" s="10" t="s">
        <v>8315</v>
      </c>
      <c r="R3805" t="s">
        <v>8357</v>
      </c>
      <c r="S3805" s="15">
        <f t="shared" si="294"/>
        <v>42403.971851851849</v>
      </c>
      <c r="T3805" s="15">
        <f t="shared" si="29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2"/>
        <v>0</v>
      </c>
      <c r="P3806">
        <f t="shared" si="293"/>
        <v>0</v>
      </c>
      <c r="Q3806" s="10" t="s">
        <v>8315</v>
      </c>
      <c r="R3806" t="s">
        <v>8357</v>
      </c>
      <c r="S3806" s="15">
        <f t="shared" si="294"/>
        <v>42527.00953703704</v>
      </c>
      <c r="T3806" s="15">
        <f t="shared" si="29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2"/>
        <v>0</v>
      </c>
      <c r="P3807">
        <f t="shared" si="293"/>
        <v>1.5</v>
      </c>
      <c r="Q3807" s="10" t="s">
        <v>8315</v>
      </c>
      <c r="R3807" t="s">
        <v>8357</v>
      </c>
      <c r="S3807" s="15">
        <f t="shared" si="294"/>
        <v>41849.887037037035</v>
      </c>
      <c r="T3807" s="15">
        <f t="shared" si="29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2"/>
        <v>0</v>
      </c>
      <c r="P3808">
        <f t="shared" si="293"/>
        <v>5</v>
      </c>
      <c r="Q3808" s="10" t="s">
        <v>8315</v>
      </c>
      <c r="R3808" t="s">
        <v>8357</v>
      </c>
      <c r="S3808" s="15">
        <f t="shared" si="294"/>
        <v>41799.259039351848</v>
      </c>
      <c r="T3808" s="15">
        <f t="shared" si="29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2"/>
        <v>30</v>
      </c>
      <c r="P3809">
        <f t="shared" si="293"/>
        <v>50.56</v>
      </c>
      <c r="Q3809" s="10" t="s">
        <v>8315</v>
      </c>
      <c r="R3809" t="s">
        <v>8357</v>
      </c>
      <c r="S3809" s="15">
        <f t="shared" si="294"/>
        <v>42090.909016203703</v>
      </c>
      <c r="T3809" s="15">
        <f t="shared" si="29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2"/>
        <v>100</v>
      </c>
      <c r="P3810">
        <f t="shared" si="293"/>
        <v>41.67</v>
      </c>
      <c r="Q3810" s="10" t="s">
        <v>8315</v>
      </c>
      <c r="R3810" t="s">
        <v>8316</v>
      </c>
      <c r="S3810" s="15">
        <f t="shared" si="294"/>
        <v>42059.453923611116</v>
      </c>
      <c r="T3810" s="15">
        <f t="shared" si="29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2"/>
        <v>101</v>
      </c>
      <c r="P3811">
        <f t="shared" si="293"/>
        <v>53.29</v>
      </c>
      <c r="Q3811" s="10" t="s">
        <v>8315</v>
      </c>
      <c r="R3811" t="s">
        <v>8316</v>
      </c>
      <c r="S3811" s="15">
        <f t="shared" si="294"/>
        <v>41800.526701388888</v>
      </c>
      <c r="T3811" s="15">
        <f t="shared" si="29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2"/>
        <v>122</v>
      </c>
      <c r="P3812">
        <f t="shared" si="293"/>
        <v>70.23</v>
      </c>
      <c r="Q3812" s="10" t="s">
        <v>8315</v>
      </c>
      <c r="R3812" t="s">
        <v>8316</v>
      </c>
      <c r="S3812" s="15">
        <f t="shared" si="294"/>
        <v>42054.849050925928</v>
      </c>
      <c r="T3812" s="15">
        <f t="shared" si="29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2"/>
        <v>330</v>
      </c>
      <c r="P3813">
        <f t="shared" si="293"/>
        <v>43.42</v>
      </c>
      <c r="Q3813" s="10" t="s">
        <v>8315</v>
      </c>
      <c r="R3813" t="s">
        <v>8316</v>
      </c>
      <c r="S3813" s="15">
        <f t="shared" si="294"/>
        <v>42487.62700231481</v>
      </c>
      <c r="T3813" s="15">
        <f t="shared" si="29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2"/>
        <v>110</v>
      </c>
      <c r="P3814">
        <f t="shared" si="293"/>
        <v>199.18</v>
      </c>
      <c r="Q3814" s="10" t="s">
        <v>8315</v>
      </c>
      <c r="R3814" t="s">
        <v>8316</v>
      </c>
      <c r="S3814" s="15">
        <f t="shared" si="294"/>
        <v>42109.751250000001</v>
      </c>
      <c r="T3814" s="15">
        <f t="shared" si="29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2"/>
        <v>101</v>
      </c>
      <c r="P3815">
        <f t="shared" si="293"/>
        <v>78.52</v>
      </c>
      <c r="Q3815" s="10" t="s">
        <v>8315</v>
      </c>
      <c r="R3815" t="s">
        <v>8316</v>
      </c>
      <c r="S3815" s="15">
        <f t="shared" si="294"/>
        <v>42497.275706018518</v>
      </c>
      <c r="T3815" s="15">
        <f t="shared" si="29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2"/>
        <v>140</v>
      </c>
      <c r="P3816">
        <f t="shared" si="293"/>
        <v>61.82</v>
      </c>
      <c r="Q3816" s="10" t="s">
        <v>8315</v>
      </c>
      <c r="R3816" t="s">
        <v>8316</v>
      </c>
      <c r="S3816" s="15">
        <f t="shared" si="294"/>
        <v>42058.904074074075</v>
      </c>
      <c r="T3816" s="15">
        <f t="shared" si="29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2"/>
        <v>100</v>
      </c>
      <c r="P3817">
        <f t="shared" si="293"/>
        <v>50</v>
      </c>
      <c r="Q3817" s="10" t="s">
        <v>8315</v>
      </c>
      <c r="R3817" t="s">
        <v>8316</v>
      </c>
      <c r="S3817" s="15">
        <f t="shared" si="294"/>
        <v>42207.259918981479</v>
      </c>
      <c r="T3817" s="15">
        <f t="shared" si="29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2"/>
        <v>119</v>
      </c>
      <c r="P3818">
        <f t="shared" si="293"/>
        <v>48.34</v>
      </c>
      <c r="Q3818" s="10" t="s">
        <v>8315</v>
      </c>
      <c r="R3818" t="s">
        <v>8316</v>
      </c>
      <c r="S3818" s="15">
        <f t="shared" si="294"/>
        <v>41807.690081018518</v>
      </c>
      <c r="T3818" s="15">
        <f t="shared" si="29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2"/>
        <v>107</v>
      </c>
      <c r="P3819">
        <f t="shared" si="293"/>
        <v>107.25</v>
      </c>
      <c r="Q3819" s="10" t="s">
        <v>8315</v>
      </c>
      <c r="R3819" t="s">
        <v>8316</v>
      </c>
      <c r="S3819" s="15">
        <f t="shared" si="294"/>
        <v>42284.69694444444</v>
      </c>
      <c r="T3819" s="15">
        <f t="shared" si="29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2"/>
        <v>228</v>
      </c>
      <c r="P3820">
        <f t="shared" si="293"/>
        <v>57</v>
      </c>
      <c r="Q3820" s="10" t="s">
        <v>8315</v>
      </c>
      <c r="R3820" t="s">
        <v>8316</v>
      </c>
      <c r="S3820" s="15">
        <f t="shared" si="294"/>
        <v>42045.84238425926</v>
      </c>
      <c r="T3820" s="15">
        <f t="shared" si="29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2"/>
        <v>106</v>
      </c>
      <c r="P3821">
        <f t="shared" si="293"/>
        <v>40.92</v>
      </c>
      <c r="Q3821" s="10" t="s">
        <v>8315</v>
      </c>
      <c r="R3821" t="s">
        <v>8316</v>
      </c>
      <c r="S3821" s="15">
        <f t="shared" si="294"/>
        <v>42184.209537037037</v>
      </c>
      <c r="T3821" s="15">
        <f t="shared" si="29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2"/>
        <v>143</v>
      </c>
      <c r="P3822">
        <f t="shared" si="293"/>
        <v>21.5</v>
      </c>
      <c r="Q3822" s="10" t="s">
        <v>8315</v>
      </c>
      <c r="R3822" t="s">
        <v>8316</v>
      </c>
      <c r="S3822" s="15">
        <f t="shared" si="294"/>
        <v>42160.651817129634</v>
      </c>
      <c r="T3822" s="15">
        <f t="shared" si="29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2"/>
        <v>105</v>
      </c>
      <c r="P3823">
        <f t="shared" si="293"/>
        <v>79.540000000000006</v>
      </c>
      <c r="Q3823" s="10" t="s">
        <v>8315</v>
      </c>
      <c r="R3823" t="s">
        <v>8316</v>
      </c>
      <c r="S3823" s="15">
        <f t="shared" si="294"/>
        <v>42341.180636574078</v>
      </c>
      <c r="T3823" s="15">
        <f t="shared" si="29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2"/>
        <v>110</v>
      </c>
      <c r="P3824">
        <f t="shared" si="293"/>
        <v>72.38</v>
      </c>
      <c r="Q3824" s="10" t="s">
        <v>8315</v>
      </c>
      <c r="R3824" t="s">
        <v>8316</v>
      </c>
      <c r="S3824" s="15">
        <f t="shared" si="294"/>
        <v>42329.838159722218</v>
      </c>
      <c r="T3824" s="15">
        <f t="shared" si="29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2"/>
        <v>106</v>
      </c>
      <c r="P3825">
        <f t="shared" si="293"/>
        <v>64.63</v>
      </c>
      <c r="Q3825" s="10" t="s">
        <v>8315</v>
      </c>
      <c r="R3825" t="s">
        <v>8316</v>
      </c>
      <c r="S3825" s="15">
        <f t="shared" si="294"/>
        <v>42170.910231481481</v>
      </c>
      <c r="T3825" s="15">
        <f t="shared" si="29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2"/>
        <v>108</v>
      </c>
      <c r="P3826">
        <f t="shared" si="293"/>
        <v>38.57</v>
      </c>
      <c r="Q3826" s="10" t="s">
        <v>8315</v>
      </c>
      <c r="R3826" t="s">
        <v>8316</v>
      </c>
      <c r="S3826" s="15">
        <f t="shared" si="294"/>
        <v>42571.626192129625</v>
      </c>
      <c r="T3826" s="15">
        <f t="shared" si="29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2"/>
        <v>105</v>
      </c>
      <c r="P3827">
        <f t="shared" si="293"/>
        <v>107.57</v>
      </c>
      <c r="Q3827" s="10" t="s">
        <v>8315</v>
      </c>
      <c r="R3827" t="s">
        <v>8316</v>
      </c>
      <c r="S3827" s="15">
        <f t="shared" si="294"/>
        <v>42151.069606481484</v>
      </c>
      <c r="T3827" s="15">
        <f t="shared" si="29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2"/>
        <v>119</v>
      </c>
      <c r="P3828">
        <f t="shared" si="293"/>
        <v>27.5</v>
      </c>
      <c r="Q3828" s="10" t="s">
        <v>8315</v>
      </c>
      <c r="R3828" t="s">
        <v>8316</v>
      </c>
      <c r="S3828" s="15">
        <f t="shared" si="294"/>
        <v>42101.423541666663</v>
      </c>
      <c r="T3828" s="15">
        <f t="shared" si="29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2"/>
        <v>153</v>
      </c>
      <c r="P3829">
        <f t="shared" si="293"/>
        <v>70.459999999999994</v>
      </c>
      <c r="Q3829" s="10" t="s">
        <v>8315</v>
      </c>
      <c r="R3829" t="s">
        <v>8316</v>
      </c>
      <c r="S3829" s="15">
        <f t="shared" si="294"/>
        <v>42034.928252314814</v>
      </c>
      <c r="T3829" s="15">
        <f t="shared" si="29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2"/>
        <v>100</v>
      </c>
      <c r="P3830">
        <f t="shared" si="293"/>
        <v>178.57</v>
      </c>
      <c r="Q3830" s="10" t="s">
        <v>8315</v>
      </c>
      <c r="R3830" t="s">
        <v>8316</v>
      </c>
      <c r="S3830" s="15">
        <f t="shared" si="294"/>
        <v>41944.527627314819</v>
      </c>
      <c r="T3830" s="15">
        <f t="shared" si="29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2"/>
        <v>100</v>
      </c>
      <c r="P3831">
        <f t="shared" si="293"/>
        <v>62.63</v>
      </c>
      <c r="Q3831" s="10" t="s">
        <v>8315</v>
      </c>
      <c r="R3831" t="s">
        <v>8316</v>
      </c>
      <c r="S3831" s="15">
        <f t="shared" si="294"/>
        <v>42593.865405092598</v>
      </c>
      <c r="T3831" s="15">
        <f t="shared" si="29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2"/>
        <v>225</v>
      </c>
      <c r="P3832">
        <f t="shared" si="293"/>
        <v>75</v>
      </c>
      <c r="Q3832" s="10" t="s">
        <v>8315</v>
      </c>
      <c r="R3832" t="s">
        <v>8316</v>
      </c>
      <c r="S3832" s="15">
        <f t="shared" si="294"/>
        <v>42503.740868055553</v>
      </c>
      <c r="T3832" s="15">
        <f t="shared" si="29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2"/>
        <v>106</v>
      </c>
      <c r="P3833">
        <f t="shared" si="293"/>
        <v>58.9</v>
      </c>
      <c r="Q3833" s="10" t="s">
        <v>8315</v>
      </c>
      <c r="R3833" t="s">
        <v>8316</v>
      </c>
      <c r="S3833" s="15">
        <f t="shared" si="294"/>
        <v>41927.848900462966</v>
      </c>
      <c r="T3833" s="15">
        <f t="shared" si="29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2"/>
        <v>105</v>
      </c>
      <c r="P3834">
        <f t="shared" si="293"/>
        <v>139.56</v>
      </c>
      <c r="Q3834" s="10" t="s">
        <v>8315</v>
      </c>
      <c r="R3834" t="s">
        <v>8316</v>
      </c>
      <c r="S3834" s="15">
        <f t="shared" si="294"/>
        <v>42375.114988425921</v>
      </c>
      <c r="T3834" s="15">
        <f t="shared" si="29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2"/>
        <v>117</v>
      </c>
      <c r="P3835">
        <f t="shared" si="293"/>
        <v>70</v>
      </c>
      <c r="Q3835" s="10" t="s">
        <v>8315</v>
      </c>
      <c r="R3835" t="s">
        <v>8316</v>
      </c>
      <c r="S3835" s="15">
        <f t="shared" si="294"/>
        <v>41963.872361111105</v>
      </c>
      <c r="T3835" s="15">
        <f t="shared" si="29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2"/>
        <v>109</v>
      </c>
      <c r="P3836">
        <f t="shared" si="293"/>
        <v>57.39</v>
      </c>
      <c r="Q3836" s="10" t="s">
        <v>8315</v>
      </c>
      <c r="R3836" t="s">
        <v>8316</v>
      </c>
      <c r="S3836" s="15">
        <f t="shared" si="294"/>
        <v>42143.445219907408</v>
      </c>
      <c r="T3836" s="15">
        <f t="shared" si="29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2"/>
        <v>160</v>
      </c>
      <c r="P3837">
        <f t="shared" si="293"/>
        <v>40</v>
      </c>
      <c r="Q3837" s="10" t="s">
        <v>8315</v>
      </c>
      <c r="R3837" t="s">
        <v>8316</v>
      </c>
      <c r="S3837" s="15">
        <f t="shared" si="294"/>
        <v>42460.94222222222</v>
      </c>
      <c r="T3837" s="15">
        <f t="shared" si="29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2"/>
        <v>113</v>
      </c>
      <c r="P3838">
        <f t="shared" si="293"/>
        <v>64.290000000000006</v>
      </c>
      <c r="Q3838" s="10" t="s">
        <v>8315</v>
      </c>
      <c r="R3838" t="s">
        <v>8316</v>
      </c>
      <c r="S3838" s="15">
        <f t="shared" si="294"/>
        <v>42553.926527777774</v>
      </c>
      <c r="T3838" s="15">
        <f t="shared" si="29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2"/>
        <v>102</v>
      </c>
      <c r="P3839">
        <f t="shared" si="293"/>
        <v>120.12</v>
      </c>
      <c r="Q3839" s="10" t="s">
        <v>8315</v>
      </c>
      <c r="R3839" t="s">
        <v>8316</v>
      </c>
      <c r="S3839" s="15">
        <f t="shared" si="294"/>
        <v>42152.765717592592</v>
      </c>
      <c r="T3839" s="15">
        <f t="shared" si="29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2"/>
        <v>101</v>
      </c>
      <c r="P3840">
        <f t="shared" si="293"/>
        <v>1008.24</v>
      </c>
      <c r="Q3840" s="10" t="s">
        <v>8315</v>
      </c>
      <c r="R3840" t="s">
        <v>8316</v>
      </c>
      <c r="S3840" s="15">
        <f t="shared" si="294"/>
        <v>42116.710752314815</v>
      </c>
      <c r="T3840" s="15">
        <f t="shared" si="295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2"/>
        <v>101</v>
      </c>
      <c r="P3841">
        <f t="shared" si="293"/>
        <v>63.28</v>
      </c>
      <c r="Q3841" s="10" t="s">
        <v>8315</v>
      </c>
      <c r="R3841" t="s">
        <v>8316</v>
      </c>
      <c r="S3841" s="15">
        <f t="shared" si="294"/>
        <v>42155.142638888887</v>
      </c>
      <c r="T3841" s="15">
        <f t="shared" si="295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2"/>
        <v>6500</v>
      </c>
      <c r="P3842">
        <f t="shared" si="293"/>
        <v>21.67</v>
      </c>
      <c r="Q3842" s="10" t="s">
        <v>8315</v>
      </c>
      <c r="R3842" t="s">
        <v>8316</v>
      </c>
      <c r="S3842" s="15">
        <f t="shared" si="294"/>
        <v>42432.701724537037</v>
      </c>
      <c r="T3842" s="15">
        <f t="shared" si="295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6">ROUND(E3843/D3843*100,0)</f>
        <v>9</v>
      </c>
      <c r="P3843">
        <f t="shared" ref="P3843:P3906" si="297">IFERROR(ROUND(E3843/L3843,2),0)</f>
        <v>25.65</v>
      </c>
      <c r="Q3843" s="10" t="s">
        <v>8315</v>
      </c>
      <c r="R3843" t="s">
        <v>8316</v>
      </c>
      <c r="S3843" s="15">
        <f t="shared" ref="S3843:S3906" si="298">(((J3843/60)/60)/24)+DATE(1970,1,1)</f>
        <v>41780.785729166666</v>
      </c>
      <c r="T3843" s="15">
        <f t="shared" ref="T3843:T3906" si="299">(((I3843/60)/60)/24)+DATE(1970,1,1)</f>
        <v>41840.785729166666</v>
      </c>
      <c r="U3843">
        <f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6"/>
        <v>22</v>
      </c>
      <c r="P3844">
        <f t="shared" si="297"/>
        <v>47.7</v>
      </c>
      <c r="Q3844" s="10" t="s">
        <v>8315</v>
      </c>
      <c r="R3844" t="s">
        <v>8316</v>
      </c>
      <c r="S3844" s="15">
        <f t="shared" si="298"/>
        <v>41740.493657407409</v>
      </c>
      <c r="T3844" s="15">
        <f t="shared" si="299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6"/>
        <v>21</v>
      </c>
      <c r="P3845">
        <f t="shared" si="297"/>
        <v>56.05</v>
      </c>
      <c r="Q3845" s="10" t="s">
        <v>8315</v>
      </c>
      <c r="R3845" t="s">
        <v>8316</v>
      </c>
      <c r="S3845" s="15">
        <f t="shared" si="298"/>
        <v>41766.072500000002</v>
      </c>
      <c r="T3845" s="15">
        <f t="shared" si="299"/>
        <v>41791.072500000002</v>
      </c>
      <c r="U3845">
        <f t="shared" ref="U3845:U3850" si="300">YEAR(S3845)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6"/>
        <v>41</v>
      </c>
      <c r="P3846">
        <f t="shared" si="297"/>
        <v>81.319999999999993</v>
      </c>
      <c r="Q3846" s="10" t="s">
        <v>8315</v>
      </c>
      <c r="R3846" t="s">
        <v>8316</v>
      </c>
      <c r="S3846" s="15">
        <f t="shared" si="298"/>
        <v>41766.617291666669</v>
      </c>
      <c r="T3846" s="15">
        <f t="shared" si="299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6"/>
        <v>2</v>
      </c>
      <c r="P3847">
        <f t="shared" si="297"/>
        <v>70.17</v>
      </c>
      <c r="Q3847" s="10" t="s">
        <v>8315</v>
      </c>
      <c r="R3847" t="s">
        <v>8316</v>
      </c>
      <c r="S3847" s="15">
        <f t="shared" si="298"/>
        <v>42248.627013888887</v>
      </c>
      <c r="T3847" s="15">
        <f t="shared" si="299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6"/>
        <v>3</v>
      </c>
      <c r="P3848">
        <f t="shared" si="297"/>
        <v>23.63</v>
      </c>
      <c r="Q3848" s="10" t="s">
        <v>8315</v>
      </c>
      <c r="R3848" t="s">
        <v>8316</v>
      </c>
      <c r="S3848" s="15">
        <f t="shared" si="298"/>
        <v>41885.221550925926</v>
      </c>
      <c r="T3848" s="15">
        <f t="shared" si="299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6"/>
        <v>16</v>
      </c>
      <c r="P3849">
        <f t="shared" si="297"/>
        <v>188.56</v>
      </c>
      <c r="Q3849" s="10" t="s">
        <v>8315</v>
      </c>
      <c r="R3849" t="s">
        <v>8316</v>
      </c>
      <c r="S3849" s="15">
        <f t="shared" si="298"/>
        <v>42159.224432870367</v>
      </c>
      <c r="T3849" s="15">
        <f t="shared" si="299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6"/>
        <v>16</v>
      </c>
      <c r="P3850">
        <f t="shared" si="297"/>
        <v>49.51</v>
      </c>
      <c r="Q3850" s="10" t="s">
        <v>8315</v>
      </c>
      <c r="R3850" t="s">
        <v>8316</v>
      </c>
      <c r="S3850" s="15">
        <f t="shared" si="298"/>
        <v>42265.817002314812</v>
      </c>
      <c r="T3850" s="15">
        <f t="shared" si="299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6"/>
        <v>7</v>
      </c>
      <c r="P3851">
        <f t="shared" si="297"/>
        <v>75.459999999999994</v>
      </c>
      <c r="Q3851" s="10" t="s">
        <v>8315</v>
      </c>
      <c r="R3851" t="s">
        <v>8316</v>
      </c>
      <c r="S3851" s="15">
        <f t="shared" si="298"/>
        <v>42136.767175925925</v>
      </c>
      <c r="T3851" s="15">
        <f t="shared" si="299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6"/>
        <v>4</v>
      </c>
      <c r="P3852">
        <f t="shared" si="297"/>
        <v>9.5</v>
      </c>
      <c r="Q3852" s="10" t="s">
        <v>8315</v>
      </c>
      <c r="R3852" t="s">
        <v>8316</v>
      </c>
      <c r="S3852" s="15">
        <f t="shared" si="298"/>
        <v>41975.124340277776</v>
      </c>
      <c r="T3852" s="15">
        <f t="shared" si="299"/>
        <v>42005.124340277776</v>
      </c>
      <c r="U3852">
        <f>YEAR(S3852)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6"/>
        <v>34</v>
      </c>
      <c r="P3853">
        <f t="shared" si="297"/>
        <v>35.5</v>
      </c>
      <c r="Q3853" s="10" t="s">
        <v>8315</v>
      </c>
      <c r="R3853" t="s">
        <v>8316</v>
      </c>
      <c r="S3853" s="15">
        <f t="shared" si="298"/>
        <v>42172.439571759256</v>
      </c>
      <c r="T3853" s="15">
        <f t="shared" si="299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6"/>
        <v>0</v>
      </c>
      <c r="P3854">
        <f t="shared" si="297"/>
        <v>10</v>
      </c>
      <c r="Q3854" s="10" t="s">
        <v>8315</v>
      </c>
      <c r="R3854" t="s">
        <v>8316</v>
      </c>
      <c r="S3854" s="15">
        <f t="shared" si="298"/>
        <v>42065.190694444449</v>
      </c>
      <c r="T3854" s="15">
        <f t="shared" si="299"/>
        <v>42090.149027777778</v>
      </c>
      <c r="U3854">
        <f t="shared" ref="U3854:U3859" si="301">YEAR(S3854)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6"/>
        <v>0</v>
      </c>
      <c r="P3855">
        <f t="shared" si="297"/>
        <v>13</v>
      </c>
      <c r="Q3855" s="10" t="s">
        <v>8315</v>
      </c>
      <c r="R3855" t="s">
        <v>8316</v>
      </c>
      <c r="S3855" s="15">
        <f t="shared" si="298"/>
        <v>41848.84002314815</v>
      </c>
      <c r="T3855" s="15">
        <f t="shared" si="299"/>
        <v>41883.84002314815</v>
      </c>
      <c r="U3855">
        <f t="shared" si="30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6"/>
        <v>16</v>
      </c>
      <c r="P3856">
        <f t="shared" si="297"/>
        <v>89.4</v>
      </c>
      <c r="Q3856" s="10" t="s">
        <v>8315</v>
      </c>
      <c r="R3856" t="s">
        <v>8316</v>
      </c>
      <c r="S3856" s="15">
        <f t="shared" si="298"/>
        <v>42103.884930555556</v>
      </c>
      <c r="T3856" s="15">
        <f t="shared" si="299"/>
        <v>42133.884930555556</v>
      </c>
      <c r="U3856">
        <f t="shared" si="301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6"/>
        <v>3</v>
      </c>
      <c r="P3857">
        <f t="shared" si="297"/>
        <v>25</v>
      </c>
      <c r="Q3857" s="10" t="s">
        <v>8315</v>
      </c>
      <c r="R3857" t="s">
        <v>8316</v>
      </c>
      <c r="S3857" s="15">
        <f t="shared" si="298"/>
        <v>42059.970729166671</v>
      </c>
      <c r="T3857" s="15">
        <f t="shared" si="299"/>
        <v>42089.929062499999</v>
      </c>
      <c r="U3857">
        <f t="shared" si="301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6"/>
        <v>0</v>
      </c>
      <c r="P3858">
        <f t="shared" si="297"/>
        <v>1</v>
      </c>
      <c r="Q3858" s="10" t="s">
        <v>8315</v>
      </c>
      <c r="R3858" t="s">
        <v>8316</v>
      </c>
      <c r="S3858" s="15">
        <f t="shared" si="298"/>
        <v>42041.743090277778</v>
      </c>
      <c r="T3858" s="15">
        <f t="shared" si="299"/>
        <v>42071.701423611114</v>
      </c>
      <c r="U3858">
        <f t="shared" si="301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6"/>
        <v>5</v>
      </c>
      <c r="P3859">
        <f t="shared" si="297"/>
        <v>65</v>
      </c>
      <c r="Q3859" s="10" t="s">
        <v>8315</v>
      </c>
      <c r="R3859" t="s">
        <v>8316</v>
      </c>
      <c r="S3859" s="15">
        <f t="shared" si="298"/>
        <v>41829.73715277778</v>
      </c>
      <c r="T3859" s="15">
        <f t="shared" si="299"/>
        <v>41852.716666666667</v>
      </c>
      <c r="U3859">
        <f t="shared" si="301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6"/>
        <v>2</v>
      </c>
      <c r="P3860">
        <f t="shared" si="297"/>
        <v>10</v>
      </c>
      <c r="Q3860" s="10" t="s">
        <v>8315</v>
      </c>
      <c r="R3860" t="s">
        <v>8316</v>
      </c>
      <c r="S3860" s="15">
        <f t="shared" si="298"/>
        <v>42128.431064814817</v>
      </c>
      <c r="T3860" s="15">
        <f t="shared" si="299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6"/>
        <v>0</v>
      </c>
      <c r="P3861">
        <f t="shared" si="297"/>
        <v>1</v>
      </c>
      <c r="Q3861" s="10" t="s">
        <v>8315</v>
      </c>
      <c r="R3861" t="s">
        <v>8316</v>
      </c>
      <c r="S3861" s="15">
        <f t="shared" si="298"/>
        <v>41789.893599537041</v>
      </c>
      <c r="T3861" s="15">
        <f t="shared" si="299"/>
        <v>41815.875</v>
      </c>
      <c r="U3861">
        <f t="shared" ref="U3861:U3866" si="302">YEAR(S3861)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6"/>
        <v>18</v>
      </c>
      <c r="P3862">
        <f t="shared" si="297"/>
        <v>81.540000000000006</v>
      </c>
      <c r="Q3862" s="10" t="s">
        <v>8315</v>
      </c>
      <c r="R3862" t="s">
        <v>8316</v>
      </c>
      <c r="S3862" s="15">
        <f t="shared" si="298"/>
        <v>41833.660995370366</v>
      </c>
      <c r="T3862" s="15">
        <f t="shared" si="299"/>
        <v>41863.660995370366</v>
      </c>
      <c r="U3862">
        <f t="shared" si="302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6"/>
        <v>5</v>
      </c>
      <c r="P3863">
        <f t="shared" si="297"/>
        <v>100</v>
      </c>
      <c r="Q3863" s="10" t="s">
        <v>8315</v>
      </c>
      <c r="R3863" t="s">
        <v>8316</v>
      </c>
      <c r="S3863" s="15">
        <f t="shared" si="298"/>
        <v>41914.590011574073</v>
      </c>
      <c r="T3863" s="15">
        <f t="shared" si="299"/>
        <v>41955.907638888893</v>
      </c>
      <c r="U3863">
        <f t="shared" si="302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6"/>
        <v>0</v>
      </c>
      <c r="P3864">
        <f t="shared" si="297"/>
        <v>1</v>
      </c>
      <c r="Q3864" s="10" t="s">
        <v>8315</v>
      </c>
      <c r="R3864" t="s">
        <v>8316</v>
      </c>
      <c r="S3864" s="15">
        <f t="shared" si="298"/>
        <v>42611.261064814811</v>
      </c>
      <c r="T3864" s="15">
        <f t="shared" si="299"/>
        <v>42625.707638888889</v>
      </c>
      <c r="U3864">
        <f t="shared" si="302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6"/>
        <v>0</v>
      </c>
      <c r="P3865">
        <f t="shared" si="297"/>
        <v>0</v>
      </c>
      <c r="Q3865" s="10" t="s">
        <v>8315</v>
      </c>
      <c r="R3865" t="s">
        <v>8316</v>
      </c>
      <c r="S3865" s="15">
        <f t="shared" si="298"/>
        <v>42253.633159722223</v>
      </c>
      <c r="T3865" s="15">
        <f t="shared" si="299"/>
        <v>42313.674826388888</v>
      </c>
      <c r="U3865">
        <f t="shared" si="302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6"/>
        <v>1</v>
      </c>
      <c r="P3866">
        <f t="shared" si="297"/>
        <v>20</v>
      </c>
      <c r="Q3866" s="10" t="s">
        <v>8315</v>
      </c>
      <c r="R3866" t="s">
        <v>8316</v>
      </c>
      <c r="S3866" s="15">
        <f t="shared" si="298"/>
        <v>42295.891828703709</v>
      </c>
      <c r="T3866" s="15">
        <f t="shared" si="299"/>
        <v>42325.933495370366</v>
      </c>
      <c r="U3866">
        <f t="shared" si="302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6"/>
        <v>27</v>
      </c>
      <c r="P3867">
        <f t="shared" si="297"/>
        <v>46.43</v>
      </c>
      <c r="Q3867" s="10" t="s">
        <v>8315</v>
      </c>
      <c r="R3867" t="s">
        <v>8316</v>
      </c>
      <c r="S3867" s="15">
        <f t="shared" si="298"/>
        <v>41841.651597222226</v>
      </c>
      <c r="T3867" s="15">
        <f t="shared" si="299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6"/>
        <v>1</v>
      </c>
      <c r="P3868">
        <f t="shared" si="297"/>
        <v>5.5</v>
      </c>
      <c r="Q3868" s="10" t="s">
        <v>8315</v>
      </c>
      <c r="R3868" t="s">
        <v>8316</v>
      </c>
      <c r="S3868" s="15">
        <f t="shared" si="298"/>
        <v>42402.947002314817</v>
      </c>
      <c r="T3868" s="15">
        <f t="shared" si="299"/>
        <v>42452.145138888889</v>
      </c>
      <c r="U3868">
        <f t="shared" ref="U3868:U3869" si="303">YEAR(S3868)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6"/>
        <v>13</v>
      </c>
      <c r="P3869">
        <f t="shared" si="297"/>
        <v>50.2</v>
      </c>
      <c r="Q3869" s="10" t="s">
        <v>8315</v>
      </c>
      <c r="R3869" t="s">
        <v>8316</v>
      </c>
      <c r="S3869" s="15">
        <f t="shared" si="298"/>
        <v>42509.814108796301</v>
      </c>
      <c r="T3869" s="15">
        <f t="shared" si="299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6"/>
        <v>0</v>
      </c>
      <c r="P3870">
        <f t="shared" si="297"/>
        <v>10</v>
      </c>
      <c r="Q3870" s="10" t="s">
        <v>8315</v>
      </c>
      <c r="R3870" t="s">
        <v>8357</v>
      </c>
      <c r="S3870" s="15">
        <f t="shared" si="298"/>
        <v>41865.659780092588</v>
      </c>
      <c r="T3870" s="15">
        <f t="shared" si="299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6"/>
        <v>3</v>
      </c>
      <c r="P3871">
        <f t="shared" si="297"/>
        <v>30.13</v>
      </c>
      <c r="Q3871" s="10" t="s">
        <v>8315</v>
      </c>
      <c r="R3871" t="s">
        <v>8357</v>
      </c>
      <c r="S3871" s="15">
        <f t="shared" si="298"/>
        <v>42047.724444444444</v>
      </c>
      <c r="T3871" s="15">
        <f t="shared" si="299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6"/>
        <v>15</v>
      </c>
      <c r="P3872">
        <f t="shared" si="297"/>
        <v>150</v>
      </c>
      <c r="Q3872" s="10" t="s">
        <v>8315</v>
      </c>
      <c r="R3872" t="s">
        <v>8357</v>
      </c>
      <c r="S3872" s="15">
        <f t="shared" si="298"/>
        <v>41793.17219907407</v>
      </c>
      <c r="T3872" s="15">
        <f t="shared" si="299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6"/>
        <v>3</v>
      </c>
      <c r="P3873">
        <f t="shared" si="297"/>
        <v>13.33</v>
      </c>
      <c r="Q3873" s="10" t="s">
        <v>8315</v>
      </c>
      <c r="R3873" t="s">
        <v>8357</v>
      </c>
      <c r="S3873" s="15">
        <f t="shared" si="298"/>
        <v>42763.780671296292</v>
      </c>
      <c r="T3873" s="15">
        <f t="shared" si="29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6"/>
        <v>0</v>
      </c>
      <c r="P3874">
        <f t="shared" si="297"/>
        <v>0</v>
      </c>
      <c r="Q3874" s="10" t="s">
        <v>8315</v>
      </c>
      <c r="R3874" t="s">
        <v>8357</v>
      </c>
      <c r="S3874" s="15">
        <f t="shared" si="298"/>
        <v>42180.145787037036</v>
      </c>
      <c r="T3874" s="15">
        <f t="shared" si="29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6"/>
        <v>0</v>
      </c>
      <c r="P3875">
        <f t="shared" si="297"/>
        <v>0</v>
      </c>
      <c r="Q3875" s="10" t="s">
        <v>8315</v>
      </c>
      <c r="R3875" t="s">
        <v>8357</v>
      </c>
      <c r="S3875" s="15">
        <f t="shared" si="298"/>
        <v>42255.696006944447</v>
      </c>
      <c r="T3875" s="15">
        <f t="shared" si="29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6"/>
        <v>0</v>
      </c>
      <c r="P3876">
        <f t="shared" si="297"/>
        <v>0</v>
      </c>
      <c r="Q3876" s="10" t="s">
        <v>8315</v>
      </c>
      <c r="R3876" t="s">
        <v>8357</v>
      </c>
      <c r="S3876" s="15">
        <f t="shared" si="298"/>
        <v>42007.016458333332</v>
      </c>
      <c r="T3876" s="15">
        <f t="shared" si="29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6"/>
        <v>0</v>
      </c>
      <c r="P3877">
        <f t="shared" si="297"/>
        <v>0</v>
      </c>
      <c r="Q3877" s="10" t="s">
        <v>8315</v>
      </c>
      <c r="R3877" t="s">
        <v>8357</v>
      </c>
      <c r="S3877" s="15">
        <f t="shared" si="298"/>
        <v>42615.346817129626</v>
      </c>
      <c r="T3877" s="15">
        <f t="shared" si="29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6"/>
        <v>53</v>
      </c>
      <c r="P3878">
        <f t="shared" si="297"/>
        <v>44.76</v>
      </c>
      <c r="Q3878" s="10" t="s">
        <v>8315</v>
      </c>
      <c r="R3878" t="s">
        <v>8357</v>
      </c>
      <c r="S3878" s="15">
        <f t="shared" si="298"/>
        <v>42372.624166666668</v>
      </c>
      <c r="T3878" s="15">
        <f t="shared" si="29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6"/>
        <v>5</v>
      </c>
      <c r="P3879">
        <f t="shared" si="297"/>
        <v>88.64</v>
      </c>
      <c r="Q3879" s="10" t="s">
        <v>8315</v>
      </c>
      <c r="R3879" t="s">
        <v>8357</v>
      </c>
      <c r="S3879" s="15">
        <f t="shared" si="298"/>
        <v>42682.67768518519</v>
      </c>
      <c r="T3879" s="15">
        <f t="shared" si="29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6"/>
        <v>0</v>
      </c>
      <c r="P3880">
        <f t="shared" si="297"/>
        <v>10</v>
      </c>
      <c r="Q3880" s="10" t="s">
        <v>8315</v>
      </c>
      <c r="R3880" t="s">
        <v>8357</v>
      </c>
      <c r="S3880" s="15">
        <f t="shared" si="298"/>
        <v>42154.818819444445</v>
      </c>
      <c r="T3880" s="15">
        <f t="shared" si="29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6"/>
        <v>0</v>
      </c>
      <c r="P3881">
        <f t="shared" si="297"/>
        <v>0</v>
      </c>
      <c r="Q3881" s="10" t="s">
        <v>8315</v>
      </c>
      <c r="R3881" t="s">
        <v>8357</v>
      </c>
      <c r="S3881" s="15">
        <f t="shared" si="298"/>
        <v>41999.861064814817</v>
      </c>
      <c r="T3881" s="15">
        <f t="shared" si="29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6"/>
        <v>13</v>
      </c>
      <c r="P3882">
        <f t="shared" si="297"/>
        <v>57.65</v>
      </c>
      <c r="Q3882" s="10" t="s">
        <v>8315</v>
      </c>
      <c r="R3882" t="s">
        <v>8357</v>
      </c>
      <c r="S3882" s="15">
        <f t="shared" si="298"/>
        <v>41815.815046296295</v>
      </c>
      <c r="T3882" s="15">
        <f t="shared" si="29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6"/>
        <v>5</v>
      </c>
      <c r="P3883">
        <f t="shared" si="297"/>
        <v>25</v>
      </c>
      <c r="Q3883" s="10" t="s">
        <v>8315</v>
      </c>
      <c r="R3883" t="s">
        <v>8357</v>
      </c>
      <c r="S3883" s="15">
        <f t="shared" si="298"/>
        <v>42756.018506944441</v>
      </c>
      <c r="T3883" s="15">
        <f t="shared" si="29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6"/>
        <v>0</v>
      </c>
      <c r="P3884">
        <f t="shared" si="297"/>
        <v>0</v>
      </c>
      <c r="Q3884" s="10" t="s">
        <v>8315</v>
      </c>
      <c r="R3884" t="s">
        <v>8357</v>
      </c>
      <c r="S3884" s="15">
        <f t="shared" si="298"/>
        <v>42373.983449074076</v>
      </c>
      <c r="T3884" s="15">
        <f t="shared" si="29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6"/>
        <v>0</v>
      </c>
      <c r="P3885">
        <f t="shared" si="297"/>
        <v>0</v>
      </c>
      <c r="Q3885" s="10" t="s">
        <v>8315</v>
      </c>
      <c r="R3885" t="s">
        <v>8357</v>
      </c>
      <c r="S3885" s="15">
        <f t="shared" si="298"/>
        <v>41854.602650462963</v>
      </c>
      <c r="T3885" s="15">
        <f t="shared" si="29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6"/>
        <v>0</v>
      </c>
      <c r="P3886">
        <f t="shared" si="297"/>
        <v>0</v>
      </c>
      <c r="Q3886" s="10" t="s">
        <v>8315</v>
      </c>
      <c r="R3886" t="s">
        <v>8357</v>
      </c>
      <c r="S3886" s="15">
        <f t="shared" si="298"/>
        <v>42065.791574074072</v>
      </c>
      <c r="T3886" s="15">
        <f t="shared" si="29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6"/>
        <v>0</v>
      </c>
      <c r="P3887">
        <f t="shared" si="297"/>
        <v>0</v>
      </c>
      <c r="Q3887" s="10" t="s">
        <v>8315</v>
      </c>
      <c r="R3887" t="s">
        <v>8357</v>
      </c>
      <c r="S3887" s="15">
        <f t="shared" si="298"/>
        <v>42469.951284722221</v>
      </c>
      <c r="T3887" s="15">
        <f t="shared" si="29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6"/>
        <v>0</v>
      </c>
      <c r="P3888">
        <f t="shared" si="297"/>
        <v>0</v>
      </c>
      <c r="Q3888" s="10" t="s">
        <v>8315</v>
      </c>
      <c r="R3888" t="s">
        <v>8357</v>
      </c>
      <c r="S3888" s="15">
        <f t="shared" si="298"/>
        <v>41954.228032407409</v>
      </c>
      <c r="T3888" s="15">
        <f t="shared" si="299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6"/>
        <v>2</v>
      </c>
      <c r="P3889">
        <f t="shared" si="297"/>
        <v>17.5</v>
      </c>
      <c r="Q3889" s="10" t="s">
        <v>8315</v>
      </c>
      <c r="R3889" t="s">
        <v>8357</v>
      </c>
      <c r="S3889" s="15">
        <f t="shared" si="298"/>
        <v>42079.857974537037</v>
      </c>
      <c r="T3889" s="15">
        <f t="shared" si="299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6"/>
        <v>27</v>
      </c>
      <c r="P3890">
        <f t="shared" si="297"/>
        <v>38.71</v>
      </c>
      <c r="Q3890" s="10" t="s">
        <v>8315</v>
      </c>
      <c r="R3890" t="s">
        <v>8316</v>
      </c>
      <c r="S3890" s="15">
        <f t="shared" si="298"/>
        <v>42762.545810185184</v>
      </c>
      <c r="T3890" s="15">
        <f t="shared" si="299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6"/>
        <v>1</v>
      </c>
      <c r="P3891">
        <f t="shared" si="297"/>
        <v>13.11</v>
      </c>
      <c r="Q3891" s="10" t="s">
        <v>8315</v>
      </c>
      <c r="R3891" t="s">
        <v>8316</v>
      </c>
      <c r="S3891" s="15">
        <f t="shared" si="298"/>
        <v>41977.004976851851</v>
      </c>
      <c r="T3891" s="15">
        <f t="shared" si="299"/>
        <v>42008.976388888885</v>
      </c>
      <c r="U3891">
        <f t="shared" ref="U3891:U3898" si="304">YEAR(S3891)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6"/>
        <v>17</v>
      </c>
      <c r="P3892">
        <f t="shared" si="297"/>
        <v>315.5</v>
      </c>
      <c r="Q3892" s="10" t="s">
        <v>8315</v>
      </c>
      <c r="R3892" t="s">
        <v>8316</v>
      </c>
      <c r="S3892" s="15">
        <f t="shared" si="298"/>
        <v>42171.758611111116</v>
      </c>
      <c r="T3892" s="15">
        <f t="shared" si="299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6"/>
        <v>33</v>
      </c>
      <c r="P3893">
        <f t="shared" si="297"/>
        <v>37.14</v>
      </c>
      <c r="Q3893" s="10" t="s">
        <v>8315</v>
      </c>
      <c r="R3893" t="s">
        <v>8316</v>
      </c>
      <c r="S3893" s="15">
        <f t="shared" si="298"/>
        <v>42056.1324537037</v>
      </c>
      <c r="T3893" s="15">
        <f t="shared" si="299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6"/>
        <v>0</v>
      </c>
      <c r="P3894">
        <f t="shared" si="297"/>
        <v>0</v>
      </c>
      <c r="Q3894" s="10" t="s">
        <v>8315</v>
      </c>
      <c r="R3894" t="s">
        <v>8316</v>
      </c>
      <c r="S3894" s="15">
        <f t="shared" si="298"/>
        <v>41867.652280092596</v>
      </c>
      <c r="T3894" s="15">
        <f t="shared" si="299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6"/>
        <v>22</v>
      </c>
      <c r="P3895">
        <f t="shared" si="297"/>
        <v>128.27000000000001</v>
      </c>
      <c r="Q3895" s="10" t="s">
        <v>8315</v>
      </c>
      <c r="R3895" t="s">
        <v>8316</v>
      </c>
      <c r="S3895" s="15">
        <f t="shared" si="298"/>
        <v>41779.657870370371</v>
      </c>
      <c r="T3895" s="15">
        <f t="shared" si="299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6"/>
        <v>3</v>
      </c>
      <c r="P3896">
        <f t="shared" si="297"/>
        <v>47.27</v>
      </c>
      <c r="Q3896" s="10" t="s">
        <v>8315</v>
      </c>
      <c r="R3896" t="s">
        <v>8316</v>
      </c>
      <c r="S3896" s="15">
        <f t="shared" si="298"/>
        <v>42679.958472222221</v>
      </c>
      <c r="T3896" s="15">
        <f t="shared" si="299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6"/>
        <v>5</v>
      </c>
      <c r="P3897">
        <f t="shared" si="297"/>
        <v>50</v>
      </c>
      <c r="Q3897" s="10" t="s">
        <v>8315</v>
      </c>
      <c r="R3897" t="s">
        <v>8316</v>
      </c>
      <c r="S3897" s="15">
        <f t="shared" si="298"/>
        <v>42032.250208333338</v>
      </c>
      <c r="T3897" s="15">
        <f t="shared" si="299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6"/>
        <v>11</v>
      </c>
      <c r="P3898">
        <f t="shared" si="297"/>
        <v>42.5</v>
      </c>
      <c r="Q3898" s="10" t="s">
        <v>8315</v>
      </c>
      <c r="R3898" t="s">
        <v>8316</v>
      </c>
      <c r="S3898" s="15">
        <f t="shared" si="298"/>
        <v>41793.191875000004</v>
      </c>
      <c r="T3898" s="15">
        <f t="shared" si="299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6"/>
        <v>18</v>
      </c>
      <c r="P3899">
        <f t="shared" si="297"/>
        <v>44</v>
      </c>
      <c r="Q3899" s="10" t="s">
        <v>8315</v>
      </c>
      <c r="R3899" t="s">
        <v>8316</v>
      </c>
      <c r="S3899" s="15">
        <f t="shared" si="298"/>
        <v>41982.87364583333</v>
      </c>
      <c r="T3899" s="15">
        <f t="shared" si="299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6"/>
        <v>33</v>
      </c>
      <c r="P3900">
        <f t="shared" si="297"/>
        <v>50.88</v>
      </c>
      <c r="Q3900" s="10" t="s">
        <v>8315</v>
      </c>
      <c r="R3900" t="s">
        <v>8316</v>
      </c>
      <c r="S3900" s="15">
        <f t="shared" si="298"/>
        <v>42193.482291666667</v>
      </c>
      <c r="T3900" s="15">
        <f t="shared" si="299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6"/>
        <v>1</v>
      </c>
      <c r="P3901">
        <f t="shared" si="297"/>
        <v>62.5</v>
      </c>
      <c r="Q3901" s="10" t="s">
        <v>8315</v>
      </c>
      <c r="R3901" t="s">
        <v>8316</v>
      </c>
      <c r="S3901" s="15">
        <f t="shared" si="298"/>
        <v>41843.775011574071</v>
      </c>
      <c r="T3901" s="15">
        <f t="shared" si="299"/>
        <v>41863.775011574071</v>
      </c>
      <c r="U3901">
        <f t="shared" ref="U3901:U3903" si="305">YEAR(S3901)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6"/>
        <v>5</v>
      </c>
      <c r="P3902">
        <f t="shared" si="297"/>
        <v>27</v>
      </c>
      <c r="Q3902" s="10" t="s">
        <v>8315</v>
      </c>
      <c r="R3902" t="s">
        <v>8316</v>
      </c>
      <c r="S3902" s="15">
        <f t="shared" si="298"/>
        <v>42136.092488425929</v>
      </c>
      <c r="T3902" s="15">
        <f t="shared" si="299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6"/>
        <v>1</v>
      </c>
      <c r="P3903">
        <f t="shared" si="297"/>
        <v>25</v>
      </c>
      <c r="Q3903" s="10" t="s">
        <v>8315</v>
      </c>
      <c r="R3903" t="s">
        <v>8316</v>
      </c>
      <c r="S3903" s="15">
        <f t="shared" si="298"/>
        <v>42317.826377314821</v>
      </c>
      <c r="T3903" s="15">
        <f t="shared" si="299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6"/>
        <v>49</v>
      </c>
      <c r="P3904">
        <f t="shared" si="297"/>
        <v>47.26</v>
      </c>
      <c r="Q3904" s="10" t="s">
        <v>8315</v>
      </c>
      <c r="R3904" t="s">
        <v>8316</v>
      </c>
      <c r="S3904" s="15">
        <f t="shared" si="298"/>
        <v>42663.468078703707</v>
      </c>
      <c r="T3904" s="15">
        <f t="shared" si="299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6"/>
        <v>0</v>
      </c>
      <c r="P3905">
        <f t="shared" si="297"/>
        <v>0</v>
      </c>
      <c r="Q3905" s="10" t="s">
        <v>8315</v>
      </c>
      <c r="R3905" t="s">
        <v>8316</v>
      </c>
      <c r="S3905" s="15">
        <f t="shared" si="298"/>
        <v>42186.01116898148</v>
      </c>
      <c r="T3905" s="15">
        <f t="shared" si="299"/>
        <v>42230.818055555559</v>
      </c>
      <c r="U3905">
        <f t="shared" ref="U3905:U3906" si="306">YEAR(S3905)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6"/>
        <v>0</v>
      </c>
      <c r="P3906">
        <f t="shared" si="297"/>
        <v>1.5</v>
      </c>
      <c r="Q3906" s="10" t="s">
        <v>8315</v>
      </c>
      <c r="R3906" t="s">
        <v>8316</v>
      </c>
      <c r="S3906" s="15">
        <f t="shared" si="298"/>
        <v>42095.229166666672</v>
      </c>
      <c r="T3906" s="15">
        <f t="shared" si="299"/>
        <v>42109.211111111115</v>
      </c>
      <c r="U3906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ROUND(E3907/D3907*100,0)</f>
        <v>12</v>
      </c>
      <c r="P3907">
        <f t="shared" ref="P3907:P3970" si="308">IFERROR(ROUND(E3907/L3907,2),0)</f>
        <v>24.71</v>
      </c>
      <c r="Q3907" s="10" t="s">
        <v>8315</v>
      </c>
      <c r="R3907" t="s">
        <v>8316</v>
      </c>
      <c r="S3907" s="15">
        <f t="shared" ref="S3907:S3970" si="309">(((J3907/60)/60)/24)+DATE(1970,1,1)</f>
        <v>42124.623877314814</v>
      </c>
      <c r="T3907" s="15">
        <f t="shared" ref="T3907:T3970" si="310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s="10" t="s">
        <v>8315</v>
      </c>
      <c r="R3908" t="s">
        <v>8316</v>
      </c>
      <c r="S3908" s="15">
        <f t="shared" si="309"/>
        <v>42143.917743055557</v>
      </c>
      <c r="T3908" s="15">
        <f t="shared" si="310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s="10" t="s">
        <v>8315</v>
      </c>
      <c r="R3909" t="s">
        <v>8316</v>
      </c>
      <c r="S3909" s="15">
        <f t="shared" si="309"/>
        <v>41906.819513888891</v>
      </c>
      <c r="T3909" s="15">
        <f t="shared" si="310"/>
        <v>41938.838888888888</v>
      </c>
      <c r="U3909">
        <f t="shared" ref="U3909:U3915" si="311">YEAR(S3909)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s="10" t="s">
        <v>8315</v>
      </c>
      <c r="R3910" t="s">
        <v>8316</v>
      </c>
      <c r="S3910" s="15">
        <f t="shared" si="309"/>
        <v>41834.135370370372</v>
      </c>
      <c r="T3910" s="15">
        <f t="shared" si="310"/>
        <v>41849.135370370372</v>
      </c>
      <c r="U3910">
        <f t="shared" si="31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s="10" t="s">
        <v>8315</v>
      </c>
      <c r="R3911" t="s">
        <v>8316</v>
      </c>
      <c r="S3911" s="15">
        <f t="shared" si="309"/>
        <v>41863.359282407408</v>
      </c>
      <c r="T3911" s="15">
        <f t="shared" si="310"/>
        <v>41893.359282407408</v>
      </c>
      <c r="U3911">
        <f t="shared" si="31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s="10" t="s">
        <v>8315</v>
      </c>
      <c r="R3912" t="s">
        <v>8316</v>
      </c>
      <c r="S3912" s="15">
        <f t="shared" si="309"/>
        <v>42224.756909722222</v>
      </c>
      <c r="T3912" s="15">
        <f t="shared" si="310"/>
        <v>42254.756909722222</v>
      </c>
      <c r="U3912">
        <f t="shared" si="31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s="10" t="s">
        <v>8315</v>
      </c>
      <c r="R3913" t="s">
        <v>8316</v>
      </c>
      <c r="S3913" s="15">
        <f t="shared" si="309"/>
        <v>41939.8122337963</v>
      </c>
      <c r="T3913" s="15">
        <f t="shared" si="310"/>
        <v>41969.853900462964</v>
      </c>
      <c r="U3913">
        <f t="shared" si="31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s="10" t="s">
        <v>8315</v>
      </c>
      <c r="R3914" t="s">
        <v>8316</v>
      </c>
      <c r="S3914" s="15">
        <f t="shared" si="309"/>
        <v>42059.270023148143</v>
      </c>
      <c r="T3914" s="15">
        <f t="shared" si="310"/>
        <v>42119.190972222219</v>
      </c>
      <c r="U3914">
        <f t="shared" si="31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s="10" t="s">
        <v>8315</v>
      </c>
      <c r="R3915" t="s">
        <v>8316</v>
      </c>
      <c r="S3915" s="15">
        <f t="shared" si="309"/>
        <v>42308.211215277777</v>
      </c>
      <c r="T3915" s="15">
        <f t="shared" si="310"/>
        <v>42338.252881944441</v>
      </c>
      <c r="U3915">
        <f t="shared" si="31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s="10" t="s">
        <v>8315</v>
      </c>
      <c r="R3916" t="s">
        <v>8316</v>
      </c>
      <c r="S3916" s="15">
        <f t="shared" si="309"/>
        <v>42114.818935185183</v>
      </c>
      <c r="T3916" s="15">
        <f t="shared" si="310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s="10" t="s">
        <v>8315</v>
      </c>
      <c r="R3917" t="s">
        <v>8316</v>
      </c>
      <c r="S3917" s="15">
        <f t="shared" si="309"/>
        <v>42492.98505787037</v>
      </c>
      <c r="T3917" s="15">
        <f t="shared" si="310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8"/>
        <v>0</v>
      </c>
      <c r="Q3918" s="10" t="s">
        <v>8315</v>
      </c>
      <c r="R3918" t="s">
        <v>8316</v>
      </c>
      <c r="S3918" s="15">
        <f t="shared" si="309"/>
        <v>42494.471666666665</v>
      </c>
      <c r="T3918" s="15">
        <f t="shared" si="310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s="10" t="s">
        <v>8315</v>
      </c>
      <c r="R3919" t="s">
        <v>8316</v>
      </c>
      <c r="S3919" s="15">
        <f t="shared" si="309"/>
        <v>41863.527326388888</v>
      </c>
      <c r="T3919" s="15">
        <f t="shared" si="310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s="10" t="s">
        <v>8315</v>
      </c>
      <c r="R3920" t="s">
        <v>8316</v>
      </c>
      <c r="S3920" s="15">
        <f t="shared" si="309"/>
        <v>41843.664618055554</v>
      </c>
      <c r="T3920" s="15">
        <f t="shared" si="310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s="10" t="s">
        <v>8315</v>
      </c>
      <c r="R3921" t="s">
        <v>8316</v>
      </c>
      <c r="S3921" s="15">
        <f t="shared" si="309"/>
        <v>42358.684872685189</v>
      </c>
      <c r="T3921" s="15">
        <f t="shared" si="310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s="10" t="s">
        <v>8315</v>
      </c>
      <c r="R3922" t="s">
        <v>8316</v>
      </c>
      <c r="S3922" s="15">
        <f t="shared" si="309"/>
        <v>42657.38726851852</v>
      </c>
      <c r="T3922" s="15">
        <f t="shared" si="310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8"/>
        <v>0</v>
      </c>
      <c r="Q3923" s="10" t="s">
        <v>8315</v>
      </c>
      <c r="R3923" t="s">
        <v>8316</v>
      </c>
      <c r="S3923" s="15">
        <f t="shared" si="309"/>
        <v>41926.542303240742</v>
      </c>
      <c r="T3923" s="15">
        <f t="shared" si="310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s="10" t="s">
        <v>8315</v>
      </c>
      <c r="R3924" t="s">
        <v>8316</v>
      </c>
      <c r="S3924" s="15">
        <f t="shared" si="309"/>
        <v>42020.768634259264</v>
      </c>
      <c r="T3924" s="15">
        <f t="shared" si="310"/>
        <v>42065.958333333328</v>
      </c>
      <c r="U3924">
        <f>YEAR(S3924)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s="10" t="s">
        <v>8315</v>
      </c>
      <c r="R3925" t="s">
        <v>8316</v>
      </c>
      <c r="S3925" s="15">
        <f t="shared" si="309"/>
        <v>42075.979988425926</v>
      </c>
      <c r="T3925" s="15">
        <f t="shared" si="310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s="10" t="s">
        <v>8315</v>
      </c>
      <c r="R3926" t="s">
        <v>8316</v>
      </c>
      <c r="S3926" s="15">
        <f t="shared" si="309"/>
        <v>41786.959745370368</v>
      </c>
      <c r="T3926" s="15">
        <f t="shared" si="310"/>
        <v>41816.959745370368</v>
      </c>
      <c r="U3926">
        <f t="shared" ref="U3926:U3927" si="312">YEAR(S3926)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s="10" t="s">
        <v>8315</v>
      </c>
      <c r="R3927" t="s">
        <v>8316</v>
      </c>
      <c r="S3927" s="15">
        <f t="shared" si="309"/>
        <v>41820.870821759258</v>
      </c>
      <c r="T3927" s="15">
        <f t="shared" si="310"/>
        <v>41850.870821759258</v>
      </c>
      <c r="U3927">
        <f t="shared" si="312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s="10" t="s">
        <v>8315</v>
      </c>
      <c r="R3928" t="s">
        <v>8316</v>
      </c>
      <c r="S3928" s="15">
        <f t="shared" si="309"/>
        <v>41970.085046296299</v>
      </c>
      <c r="T3928" s="15">
        <f t="shared" si="310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s="10" t="s">
        <v>8315</v>
      </c>
      <c r="R3929" t="s">
        <v>8316</v>
      </c>
      <c r="S3929" s="15">
        <f t="shared" si="309"/>
        <v>41830.267407407409</v>
      </c>
      <c r="T3929" s="15">
        <f t="shared" si="310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s="10" t="s">
        <v>8315</v>
      </c>
      <c r="R3930" t="s">
        <v>8316</v>
      </c>
      <c r="S3930" s="15">
        <f t="shared" si="309"/>
        <v>42265.683182870373</v>
      </c>
      <c r="T3930" s="15">
        <f t="shared" si="310"/>
        <v>42293.207638888889</v>
      </c>
      <c r="U3930">
        <f t="shared" ref="U3930:U3931" si="313">YEAR(S3930)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s="10" t="s">
        <v>8315</v>
      </c>
      <c r="R3931" t="s">
        <v>8316</v>
      </c>
      <c r="S3931" s="15">
        <f t="shared" si="309"/>
        <v>42601.827141203699</v>
      </c>
      <c r="T3931" s="15">
        <f t="shared" si="310"/>
        <v>42631.827141203699</v>
      </c>
      <c r="U3931">
        <f t="shared" si="31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8"/>
        <v>0</v>
      </c>
      <c r="Q3932" s="10" t="s">
        <v>8315</v>
      </c>
      <c r="R3932" t="s">
        <v>8316</v>
      </c>
      <c r="S3932" s="15">
        <f t="shared" si="309"/>
        <v>42433.338749999995</v>
      </c>
      <c r="T3932" s="15">
        <f t="shared" si="310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8"/>
        <v>0</v>
      </c>
      <c r="Q3933" s="10" t="s">
        <v>8315</v>
      </c>
      <c r="R3933" t="s">
        <v>8316</v>
      </c>
      <c r="S3933" s="15">
        <f t="shared" si="309"/>
        <v>42228.151701388888</v>
      </c>
      <c r="T3933" s="15">
        <f t="shared" si="310"/>
        <v>42253.151701388888</v>
      </c>
      <c r="U3933">
        <f t="shared" ref="U3933:U3936" si="314">YEAR(S3933)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s="10" t="s">
        <v>8315</v>
      </c>
      <c r="R3934" t="s">
        <v>8316</v>
      </c>
      <c r="S3934" s="15">
        <f t="shared" si="309"/>
        <v>42415.168564814812</v>
      </c>
      <c r="T3934" s="15">
        <f t="shared" si="310"/>
        <v>42445.126898148148</v>
      </c>
      <c r="U3934">
        <f t="shared" si="314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s="10" t="s">
        <v>8315</v>
      </c>
      <c r="R3935" t="s">
        <v>8316</v>
      </c>
      <c r="S3935" s="15">
        <f t="shared" si="309"/>
        <v>42538.968310185184</v>
      </c>
      <c r="T3935" s="15">
        <f t="shared" si="310"/>
        <v>42568.029861111107</v>
      </c>
      <c r="U3935">
        <f t="shared" si="314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s="10" t="s">
        <v>8315</v>
      </c>
      <c r="R3936" t="s">
        <v>8316</v>
      </c>
      <c r="S3936" s="15">
        <f t="shared" si="309"/>
        <v>42233.671747685185</v>
      </c>
      <c r="T3936" s="15">
        <f t="shared" si="310"/>
        <v>42278.541666666672</v>
      </c>
      <c r="U3936">
        <f t="shared" si="314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s="10" t="s">
        <v>8315</v>
      </c>
      <c r="R3937" t="s">
        <v>8316</v>
      </c>
      <c r="S3937" s="15">
        <f t="shared" si="309"/>
        <v>42221.656782407401</v>
      </c>
      <c r="T3937" s="15">
        <f t="shared" si="310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8"/>
        <v>0</v>
      </c>
      <c r="Q3938" s="10" t="s">
        <v>8315</v>
      </c>
      <c r="R3938" t="s">
        <v>8316</v>
      </c>
      <c r="S3938" s="15">
        <f t="shared" si="309"/>
        <v>42675.262962962966</v>
      </c>
      <c r="T3938" s="15">
        <f t="shared" si="310"/>
        <v>42705.304629629631</v>
      </c>
      <c r="U3938">
        <f t="shared" ref="U3938:U3940" si="315">YEAR(S3938)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s="10" t="s">
        <v>8315</v>
      </c>
      <c r="R3939" t="s">
        <v>8316</v>
      </c>
      <c r="S3939" s="15">
        <f t="shared" si="309"/>
        <v>42534.631481481483</v>
      </c>
      <c r="T3939" s="15">
        <f t="shared" si="310"/>
        <v>42562.631481481483</v>
      </c>
      <c r="U3939">
        <f t="shared" si="31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s="10" t="s">
        <v>8315</v>
      </c>
      <c r="R3940" t="s">
        <v>8316</v>
      </c>
      <c r="S3940" s="15">
        <f t="shared" si="309"/>
        <v>42151.905717592599</v>
      </c>
      <c r="T3940" s="15">
        <f t="shared" si="310"/>
        <v>42182.905717592599</v>
      </c>
      <c r="U3940">
        <f t="shared" si="31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s="10" t="s">
        <v>8315</v>
      </c>
      <c r="R3941" t="s">
        <v>8316</v>
      </c>
      <c r="S3941" s="15">
        <f t="shared" si="309"/>
        <v>41915.400219907409</v>
      </c>
      <c r="T3941" s="15">
        <f t="shared" si="310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s="10" t="s">
        <v>8315</v>
      </c>
      <c r="R3942" t="s">
        <v>8316</v>
      </c>
      <c r="S3942" s="15">
        <f t="shared" si="309"/>
        <v>41961.492488425924</v>
      </c>
      <c r="T3942" s="15">
        <f t="shared" si="310"/>
        <v>42006.492488425924</v>
      </c>
      <c r="U3942">
        <f t="shared" ref="U3942:U3949" si="316">YEAR(S3942)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s="10" t="s">
        <v>8315</v>
      </c>
      <c r="R3943" t="s">
        <v>8316</v>
      </c>
      <c r="S3943" s="15">
        <f t="shared" si="309"/>
        <v>41940.587233796294</v>
      </c>
      <c r="T3943" s="15">
        <f t="shared" si="310"/>
        <v>41968.041666666672</v>
      </c>
      <c r="U3943">
        <f t="shared" si="316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8"/>
        <v>0</v>
      </c>
      <c r="Q3944" s="10" t="s">
        <v>8315</v>
      </c>
      <c r="R3944" t="s">
        <v>8316</v>
      </c>
      <c r="S3944" s="15">
        <f t="shared" si="309"/>
        <v>42111.904097222221</v>
      </c>
      <c r="T3944" s="15">
        <f t="shared" si="310"/>
        <v>42171.904097222221</v>
      </c>
      <c r="U3944">
        <f t="shared" si="316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s="10" t="s">
        <v>8315</v>
      </c>
      <c r="R3945" t="s">
        <v>8316</v>
      </c>
      <c r="S3945" s="15">
        <f t="shared" si="309"/>
        <v>42279.778564814813</v>
      </c>
      <c r="T3945" s="15">
        <f t="shared" si="310"/>
        <v>42310.701388888891</v>
      </c>
      <c r="U3945">
        <f t="shared" si="316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8"/>
        <v>0</v>
      </c>
      <c r="Q3946" s="10" t="s">
        <v>8315</v>
      </c>
      <c r="R3946" t="s">
        <v>8316</v>
      </c>
      <c r="S3946" s="15">
        <f t="shared" si="309"/>
        <v>42213.662905092591</v>
      </c>
      <c r="T3946" s="15">
        <f t="shared" si="310"/>
        <v>42243.662905092591</v>
      </c>
      <c r="U3946">
        <f t="shared" si="316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s="10" t="s">
        <v>8315</v>
      </c>
      <c r="R3947" t="s">
        <v>8316</v>
      </c>
      <c r="S3947" s="15">
        <f t="shared" si="309"/>
        <v>42109.801712962959</v>
      </c>
      <c r="T3947" s="15">
        <f t="shared" si="310"/>
        <v>42139.801712962959</v>
      </c>
      <c r="U3947">
        <f t="shared" si="316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s="10" t="s">
        <v>8315</v>
      </c>
      <c r="R3948" t="s">
        <v>8316</v>
      </c>
      <c r="S3948" s="15">
        <f t="shared" si="309"/>
        <v>42031.833587962959</v>
      </c>
      <c r="T3948" s="15">
        <f t="shared" si="310"/>
        <v>42063.333333333328</v>
      </c>
      <c r="U3948">
        <f t="shared" si="316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s="10" t="s">
        <v>8315</v>
      </c>
      <c r="R3949" t="s">
        <v>8316</v>
      </c>
      <c r="S3949" s="15">
        <f t="shared" si="309"/>
        <v>42615.142870370371</v>
      </c>
      <c r="T3949" s="15">
        <f t="shared" si="310"/>
        <v>42645.142870370371</v>
      </c>
      <c r="U3949">
        <f t="shared" si="316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08"/>
        <v>0</v>
      </c>
      <c r="Q3950" s="10" t="s">
        <v>8315</v>
      </c>
      <c r="R3950" t="s">
        <v>8316</v>
      </c>
      <c r="S3950" s="15">
        <f t="shared" si="309"/>
        <v>41829.325497685182</v>
      </c>
      <c r="T3950" s="15">
        <f t="shared" si="310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s="10" t="s">
        <v>8315</v>
      </c>
      <c r="R3951" t="s">
        <v>8316</v>
      </c>
      <c r="S3951" s="15">
        <f t="shared" si="309"/>
        <v>42016.120613425926</v>
      </c>
      <c r="T3951" s="15">
        <f t="shared" si="310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s="10" t="s">
        <v>8315</v>
      </c>
      <c r="R3952" t="s">
        <v>8316</v>
      </c>
      <c r="S3952" s="15">
        <f t="shared" si="309"/>
        <v>42439.702314814815</v>
      </c>
      <c r="T3952" s="15">
        <f t="shared" si="310"/>
        <v>42468.774305555555</v>
      </c>
      <c r="U3952">
        <f>YEAR(S3952)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s="10" t="s">
        <v>8315</v>
      </c>
      <c r="R3953" t="s">
        <v>8316</v>
      </c>
      <c r="S3953" s="15">
        <f t="shared" si="309"/>
        <v>42433.825717592597</v>
      </c>
      <c r="T3953" s="15">
        <f t="shared" si="310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s="10" t="s">
        <v>8315</v>
      </c>
      <c r="R3954" t="s">
        <v>8316</v>
      </c>
      <c r="S3954" s="15">
        <f t="shared" si="309"/>
        <v>42243.790393518517</v>
      </c>
      <c r="T3954" s="15">
        <f t="shared" si="310"/>
        <v>42303.790393518517</v>
      </c>
      <c r="U3954">
        <f t="shared" ref="U3954:U3955" si="317">YEAR(S3954)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08"/>
        <v>0</v>
      </c>
      <c r="Q3955" s="10" t="s">
        <v>8315</v>
      </c>
      <c r="R3955" t="s">
        <v>8316</v>
      </c>
      <c r="S3955" s="15">
        <f t="shared" si="309"/>
        <v>42550.048449074078</v>
      </c>
      <c r="T3955" s="15">
        <f t="shared" si="310"/>
        <v>42580.978472222225</v>
      </c>
      <c r="U3955">
        <f t="shared" si="317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08"/>
        <v>0</v>
      </c>
      <c r="Q3956" s="10" t="s">
        <v>8315</v>
      </c>
      <c r="R3956" t="s">
        <v>8316</v>
      </c>
      <c r="S3956" s="15">
        <f t="shared" si="309"/>
        <v>41774.651203703703</v>
      </c>
      <c r="T3956" s="15">
        <f t="shared" si="310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s="10" t="s">
        <v>8315</v>
      </c>
      <c r="R3957" t="s">
        <v>8316</v>
      </c>
      <c r="S3957" s="15">
        <f t="shared" si="309"/>
        <v>42306.848854166667</v>
      </c>
      <c r="T3957" s="15">
        <f t="shared" si="310"/>
        <v>42336.890520833331</v>
      </c>
      <c r="U3957">
        <f t="shared" ref="U3957:U3962" si="318">YEAR(S3957)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08"/>
        <v>0</v>
      </c>
      <c r="Q3958" s="10" t="s">
        <v>8315</v>
      </c>
      <c r="R3958" t="s">
        <v>8316</v>
      </c>
      <c r="S3958" s="15">
        <f t="shared" si="309"/>
        <v>42457.932025462964</v>
      </c>
      <c r="T3958" s="15">
        <f t="shared" si="310"/>
        <v>42485.013888888891</v>
      </c>
      <c r="U3958">
        <f t="shared" si="31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s="10" t="s">
        <v>8315</v>
      </c>
      <c r="R3959" t="s">
        <v>8316</v>
      </c>
      <c r="S3959" s="15">
        <f t="shared" si="309"/>
        <v>42513.976319444439</v>
      </c>
      <c r="T3959" s="15">
        <f t="shared" si="310"/>
        <v>42559.976319444439</v>
      </c>
      <c r="U3959">
        <f t="shared" si="31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s="10" t="s">
        <v>8315</v>
      </c>
      <c r="R3960" t="s">
        <v>8316</v>
      </c>
      <c r="S3960" s="15">
        <f t="shared" si="309"/>
        <v>41816.950370370374</v>
      </c>
      <c r="T3960" s="15">
        <f t="shared" si="310"/>
        <v>41853.583333333336</v>
      </c>
      <c r="U3960">
        <f t="shared" si="31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s="10" t="s">
        <v>8315</v>
      </c>
      <c r="R3961" t="s">
        <v>8316</v>
      </c>
      <c r="S3961" s="15">
        <f t="shared" si="309"/>
        <v>41880.788842592592</v>
      </c>
      <c r="T3961" s="15">
        <f t="shared" si="310"/>
        <v>41910.788842592592</v>
      </c>
      <c r="U3961">
        <f t="shared" si="31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s="10" t="s">
        <v>8315</v>
      </c>
      <c r="R3962" t="s">
        <v>8316</v>
      </c>
      <c r="S3962" s="15">
        <f t="shared" si="309"/>
        <v>42342.845555555556</v>
      </c>
      <c r="T3962" s="15">
        <f t="shared" si="310"/>
        <v>42372.845555555556</v>
      </c>
      <c r="U3962">
        <f t="shared" si="31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s="10" t="s">
        <v>8315</v>
      </c>
      <c r="R3963" t="s">
        <v>8316</v>
      </c>
      <c r="S3963" s="15">
        <f t="shared" si="309"/>
        <v>41745.891319444447</v>
      </c>
      <c r="T3963" s="15">
        <f t="shared" si="310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s="10" t="s">
        <v>8315</v>
      </c>
      <c r="R3964" t="s">
        <v>8316</v>
      </c>
      <c r="S3964" s="15">
        <f t="shared" si="309"/>
        <v>42311.621458333335</v>
      </c>
      <c r="T3964" s="15">
        <f t="shared" si="310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08"/>
        <v>0</v>
      </c>
      <c r="Q3965" s="10" t="s">
        <v>8315</v>
      </c>
      <c r="R3965" t="s">
        <v>8316</v>
      </c>
      <c r="S3965" s="15">
        <f t="shared" si="309"/>
        <v>42296.154131944444</v>
      </c>
      <c r="T3965" s="15">
        <f t="shared" si="310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s="10" t="s">
        <v>8315</v>
      </c>
      <c r="R3966" t="s">
        <v>8316</v>
      </c>
      <c r="S3966" s="15">
        <f t="shared" si="309"/>
        <v>42053.722060185188</v>
      </c>
      <c r="T3966" s="15">
        <f t="shared" si="310"/>
        <v>42113.680393518516</v>
      </c>
      <c r="U3966">
        <f t="shared" ref="U3966:U3975" si="319">YEAR(S3966)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s="10" t="s">
        <v>8315</v>
      </c>
      <c r="R3967" t="s">
        <v>8316</v>
      </c>
      <c r="S3967" s="15">
        <f t="shared" si="309"/>
        <v>42414.235879629632</v>
      </c>
      <c r="T3967" s="15">
        <f t="shared" si="310"/>
        <v>42474.194212962961</v>
      </c>
      <c r="U3967">
        <f t="shared" si="31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s="10" t="s">
        <v>8315</v>
      </c>
      <c r="R3968" t="s">
        <v>8316</v>
      </c>
      <c r="S3968" s="15">
        <f t="shared" si="309"/>
        <v>41801.711550925924</v>
      </c>
      <c r="T3968" s="15">
        <f t="shared" si="310"/>
        <v>41844.124305555553</v>
      </c>
      <c r="U3968">
        <f t="shared" si="31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s="10" t="s">
        <v>8315</v>
      </c>
      <c r="R3969" t="s">
        <v>8316</v>
      </c>
      <c r="S3969" s="15">
        <f t="shared" si="309"/>
        <v>42770.290590277778</v>
      </c>
      <c r="T3969" s="15">
        <f t="shared" si="310"/>
        <v>42800.290590277778</v>
      </c>
      <c r="U3969">
        <f t="shared" si="31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08"/>
        <v>47.91</v>
      </c>
      <c r="Q3970" s="10" t="s">
        <v>8315</v>
      </c>
      <c r="R3970" t="s">
        <v>8316</v>
      </c>
      <c r="S3970" s="15">
        <f t="shared" si="309"/>
        <v>42452.815659722226</v>
      </c>
      <c r="T3970" s="15">
        <f t="shared" si="310"/>
        <v>42512.815659722226</v>
      </c>
      <c r="U3970">
        <f t="shared" si="31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20">ROUND(E3971/D3971*100,0)</f>
        <v>7</v>
      </c>
      <c r="P3971">
        <f t="shared" ref="P3971:P4034" si="321">IFERROR(ROUND(E3971/L3971,2),0)</f>
        <v>35.17</v>
      </c>
      <c r="Q3971" s="10" t="s">
        <v>8315</v>
      </c>
      <c r="R3971" t="s">
        <v>8316</v>
      </c>
      <c r="S3971" s="15">
        <f t="shared" ref="S3971:S4034" si="322">(((J3971/60)/60)/24)+DATE(1970,1,1)</f>
        <v>42601.854699074072</v>
      </c>
      <c r="T3971" s="15">
        <f t="shared" ref="T3971:T4034" si="323">(((I3971/60)/60)/24)+DATE(1970,1,1)</f>
        <v>42611.163194444445</v>
      </c>
      <c r="U3971">
        <f t="shared" si="319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0"/>
        <v>0</v>
      </c>
      <c r="P3972">
        <f t="shared" si="321"/>
        <v>5.5</v>
      </c>
      <c r="Q3972" s="10" t="s">
        <v>8315</v>
      </c>
      <c r="R3972" t="s">
        <v>8316</v>
      </c>
      <c r="S3972" s="15">
        <f t="shared" si="322"/>
        <v>42447.863553240735</v>
      </c>
      <c r="T3972" s="15">
        <f t="shared" si="323"/>
        <v>42477.863553240735</v>
      </c>
      <c r="U3972">
        <f t="shared" si="31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0"/>
        <v>1</v>
      </c>
      <c r="P3973">
        <f t="shared" si="321"/>
        <v>22.67</v>
      </c>
      <c r="Q3973" s="10" t="s">
        <v>8315</v>
      </c>
      <c r="R3973" t="s">
        <v>8316</v>
      </c>
      <c r="S3973" s="15">
        <f t="shared" si="322"/>
        <v>41811.536180555559</v>
      </c>
      <c r="T3973" s="15">
        <f t="shared" si="323"/>
        <v>41841.536180555559</v>
      </c>
      <c r="U3973">
        <f t="shared" si="31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0"/>
        <v>21</v>
      </c>
      <c r="P3974">
        <f t="shared" si="321"/>
        <v>26.38</v>
      </c>
      <c r="Q3974" s="10" t="s">
        <v>8315</v>
      </c>
      <c r="R3974" t="s">
        <v>8316</v>
      </c>
      <c r="S3974" s="15">
        <f t="shared" si="322"/>
        <v>41981.067523148144</v>
      </c>
      <c r="T3974" s="15">
        <f t="shared" si="323"/>
        <v>42041.067523148144</v>
      </c>
      <c r="U3974">
        <f t="shared" si="31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0"/>
        <v>78</v>
      </c>
      <c r="P3975">
        <f t="shared" si="321"/>
        <v>105.54</v>
      </c>
      <c r="Q3975" s="10" t="s">
        <v>8315</v>
      </c>
      <c r="R3975" t="s">
        <v>8316</v>
      </c>
      <c r="S3975" s="15">
        <f t="shared" si="322"/>
        <v>42469.68414351852</v>
      </c>
      <c r="T3975" s="15">
        <f t="shared" si="323"/>
        <v>42499.166666666672</v>
      </c>
      <c r="U3975">
        <f t="shared" si="31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0"/>
        <v>32</v>
      </c>
      <c r="P3976">
        <f t="shared" si="321"/>
        <v>29.09</v>
      </c>
      <c r="Q3976" s="10" t="s">
        <v>8315</v>
      </c>
      <c r="R3976" t="s">
        <v>8316</v>
      </c>
      <c r="S3976" s="15">
        <f t="shared" si="322"/>
        <v>42493.546851851846</v>
      </c>
      <c r="T3976" s="15">
        <f t="shared" si="323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0"/>
        <v>0</v>
      </c>
      <c r="P3977">
        <f t="shared" si="321"/>
        <v>0</v>
      </c>
      <c r="Q3977" s="10" t="s">
        <v>8315</v>
      </c>
      <c r="R3977" t="s">
        <v>8316</v>
      </c>
      <c r="S3977" s="15">
        <f t="shared" si="322"/>
        <v>42534.866875</v>
      </c>
      <c r="T3977" s="15">
        <f t="shared" si="323"/>
        <v>42564.866875</v>
      </c>
      <c r="U3977">
        <f t="shared" ref="U3977:U3980" si="324">YEAR(S3977)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0"/>
        <v>48</v>
      </c>
      <c r="P3978">
        <f t="shared" si="321"/>
        <v>62</v>
      </c>
      <c r="Q3978" s="10" t="s">
        <v>8315</v>
      </c>
      <c r="R3978" t="s">
        <v>8316</v>
      </c>
      <c r="S3978" s="15">
        <f t="shared" si="322"/>
        <v>41830.858344907407</v>
      </c>
      <c r="T3978" s="15">
        <f t="shared" si="323"/>
        <v>41852.291666666664</v>
      </c>
      <c r="U3978">
        <f t="shared" si="32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0"/>
        <v>1</v>
      </c>
      <c r="P3979">
        <f t="shared" si="321"/>
        <v>217.5</v>
      </c>
      <c r="Q3979" s="10" t="s">
        <v>8315</v>
      </c>
      <c r="R3979" t="s">
        <v>8316</v>
      </c>
      <c r="S3979" s="15">
        <f t="shared" si="322"/>
        <v>42543.788564814815</v>
      </c>
      <c r="T3979" s="15">
        <f t="shared" si="323"/>
        <v>42573.788564814815</v>
      </c>
      <c r="U3979">
        <f t="shared" si="32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0"/>
        <v>11</v>
      </c>
      <c r="P3980">
        <f t="shared" si="321"/>
        <v>26.75</v>
      </c>
      <c r="Q3980" s="10" t="s">
        <v>8315</v>
      </c>
      <c r="R3980" t="s">
        <v>8316</v>
      </c>
      <c r="S3980" s="15">
        <f t="shared" si="322"/>
        <v>41975.642974537041</v>
      </c>
      <c r="T3980" s="15">
        <f t="shared" si="323"/>
        <v>42035.642974537041</v>
      </c>
      <c r="U3980">
        <f t="shared" si="32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0"/>
        <v>2</v>
      </c>
      <c r="P3981">
        <f t="shared" si="321"/>
        <v>18.329999999999998</v>
      </c>
      <c r="Q3981" s="10" t="s">
        <v>8315</v>
      </c>
      <c r="R3981" t="s">
        <v>8316</v>
      </c>
      <c r="S3981" s="15">
        <f t="shared" si="322"/>
        <v>42069.903437500005</v>
      </c>
      <c r="T3981" s="15">
        <f t="shared" si="323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0"/>
        <v>18</v>
      </c>
      <c r="P3982">
        <f t="shared" si="321"/>
        <v>64.290000000000006</v>
      </c>
      <c r="Q3982" s="10" t="s">
        <v>8315</v>
      </c>
      <c r="R3982" t="s">
        <v>8316</v>
      </c>
      <c r="S3982" s="15">
        <f t="shared" si="322"/>
        <v>41795.598923611113</v>
      </c>
      <c r="T3982" s="15">
        <f t="shared" si="323"/>
        <v>41825.598923611113</v>
      </c>
      <c r="U3982">
        <f t="shared" ref="U3982:U3983" si="325">YEAR(S3982)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0"/>
        <v>4</v>
      </c>
      <c r="P3983">
        <f t="shared" si="321"/>
        <v>175</v>
      </c>
      <c r="Q3983" s="10" t="s">
        <v>8315</v>
      </c>
      <c r="R3983" t="s">
        <v>8316</v>
      </c>
      <c r="S3983" s="15">
        <f t="shared" si="322"/>
        <v>42508.179965277777</v>
      </c>
      <c r="T3983" s="15">
        <f t="shared" si="323"/>
        <v>42568.179965277777</v>
      </c>
      <c r="U3983">
        <f t="shared" si="32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0"/>
        <v>20</v>
      </c>
      <c r="P3984">
        <f t="shared" si="321"/>
        <v>34</v>
      </c>
      <c r="Q3984" s="10" t="s">
        <v>8315</v>
      </c>
      <c r="R3984" t="s">
        <v>8316</v>
      </c>
      <c r="S3984" s="15">
        <f t="shared" si="322"/>
        <v>42132.809953703705</v>
      </c>
      <c r="T3984" s="15">
        <f t="shared" si="323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0"/>
        <v>35</v>
      </c>
      <c r="P3985">
        <f t="shared" si="321"/>
        <v>84.28</v>
      </c>
      <c r="Q3985" s="10" t="s">
        <v>8315</v>
      </c>
      <c r="R3985" t="s">
        <v>8316</v>
      </c>
      <c r="S3985" s="15">
        <f t="shared" si="322"/>
        <v>41747.86986111111</v>
      </c>
      <c r="T3985" s="15">
        <f t="shared" si="323"/>
        <v>41779.290972222225</v>
      </c>
      <c r="U3985">
        <f>YEAR(S3985)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0"/>
        <v>6</v>
      </c>
      <c r="P3986">
        <f t="shared" si="321"/>
        <v>9.5</v>
      </c>
      <c r="Q3986" s="10" t="s">
        <v>8315</v>
      </c>
      <c r="R3986" t="s">
        <v>8316</v>
      </c>
      <c r="S3986" s="15">
        <f t="shared" si="322"/>
        <v>41920.963472222218</v>
      </c>
      <c r="T3986" s="15">
        <f t="shared" si="323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0"/>
        <v>32</v>
      </c>
      <c r="P3987">
        <f t="shared" si="321"/>
        <v>33.74</v>
      </c>
      <c r="Q3987" s="10" t="s">
        <v>8315</v>
      </c>
      <c r="R3987" t="s">
        <v>8316</v>
      </c>
      <c r="S3987" s="15">
        <f t="shared" si="322"/>
        <v>42399.707407407404</v>
      </c>
      <c r="T3987" s="15">
        <f t="shared" si="323"/>
        <v>42420.878472222219</v>
      </c>
      <c r="U3987">
        <f>YEAR(S3987)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0"/>
        <v>10</v>
      </c>
      <c r="P3988">
        <f t="shared" si="321"/>
        <v>37.54</v>
      </c>
      <c r="Q3988" s="10" t="s">
        <v>8315</v>
      </c>
      <c r="R3988" t="s">
        <v>8316</v>
      </c>
      <c r="S3988" s="15">
        <f t="shared" si="322"/>
        <v>42467.548541666663</v>
      </c>
      <c r="T3988" s="15">
        <f t="shared" si="323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0"/>
        <v>38</v>
      </c>
      <c r="P3989">
        <f t="shared" si="321"/>
        <v>11.62</v>
      </c>
      <c r="Q3989" s="10" t="s">
        <v>8315</v>
      </c>
      <c r="R3989" t="s">
        <v>8316</v>
      </c>
      <c r="S3989" s="15">
        <f t="shared" si="322"/>
        <v>41765.92465277778</v>
      </c>
      <c r="T3989" s="15">
        <f t="shared" si="323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0"/>
        <v>2</v>
      </c>
      <c r="P3990">
        <f t="shared" si="321"/>
        <v>8</v>
      </c>
      <c r="Q3990" s="10" t="s">
        <v>8315</v>
      </c>
      <c r="R3990" t="s">
        <v>8316</v>
      </c>
      <c r="S3990" s="15">
        <f t="shared" si="322"/>
        <v>42230.08116898148</v>
      </c>
      <c r="T3990" s="15">
        <f t="shared" si="323"/>
        <v>42245.08116898148</v>
      </c>
      <c r="U3990">
        <f t="shared" ref="U3990:U3991" si="326">YEAR(S3990)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0"/>
        <v>0</v>
      </c>
      <c r="P3991">
        <f t="shared" si="321"/>
        <v>0</v>
      </c>
      <c r="Q3991" s="10" t="s">
        <v>8315</v>
      </c>
      <c r="R3991" t="s">
        <v>8316</v>
      </c>
      <c r="S3991" s="15">
        <f t="shared" si="322"/>
        <v>42286.749780092592</v>
      </c>
      <c r="T3991" s="15">
        <f t="shared" si="323"/>
        <v>42316.791446759264</v>
      </c>
      <c r="U3991">
        <f t="shared" si="32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0"/>
        <v>4</v>
      </c>
      <c r="P3992">
        <f t="shared" si="321"/>
        <v>23</v>
      </c>
      <c r="Q3992" s="10" t="s">
        <v>8315</v>
      </c>
      <c r="R3992" t="s">
        <v>8316</v>
      </c>
      <c r="S3992" s="15">
        <f t="shared" si="322"/>
        <v>42401.672372685185</v>
      </c>
      <c r="T3992" s="15">
        <f t="shared" si="323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0"/>
        <v>20</v>
      </c>
      <c r="P3993">
        <f t="shared" si="321"/>
        <v>100</v>
      </c>
      <c r="Q3993" s="10" t="s">
        <v>8315</v>
      </c>
      <c r="R3993" t="s">
        <v>8316</v>
      </c>
      <c r="S3993" s="15">
        <f t="shared" si="322"/>
        <v>42125.644467592589</v>
      </c>
      <c r="T3993" s="15">
        <f t="shared" si="323"/>
        <v>42155.644467592589</v>
      </c>
      <c r="U3993">
        <f t="shared" ref="U3993:U3996" si="327">YEAR(S3993)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0"/>
        <v>5</v>
      </c>
      <c r="P3994">
        <f t="shared" si="321"/>
        <v>60.11</v>
      </c>
      <c r="Q3994" s="10" t="s">
        <v>8315</v>
      </c>
      <c r="R3994" t="s">
        <v>8316</v>
      </c>
      <c r="S3994" s="15">
        <f t="shared" si="322"/>
        <v>42289.94049768518</v>
      </c>
      <c r="T3994" s="15">
        <f t="shared" si="323"/>
        <v>42349.982164351852</v>
      </c>
      <c r="U3994">
        <f t="shared" si="327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0"/>
        <v>0</v>
      </c>
      <c r="P3995">
        <f t="shared" si="321"/>
        <v>3</v>
      </c>
      <c r="Q3995" s="10" t="s">
        <v>8315</v>
      </c>
      <c r="R3995" t="s">
        <v>8316</v>
      </c>
      <c r="S3995" s="15">
        <f t="shared" si="322"/>
        <v>42107.864722222221</v>
      </c>
      <c r="T3995" s="15">
        <f t="shared" si="323"/>
        <v>42137.864722222221</v>
      </c>
      <c r="U3995">
        <f t="shared" si="327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0"/>
        <v>0</v>
      </c>
      <c r="P3996">
        <f t="shared" si="321"/>
        <v>5</v>
      </c>
      <c r="Q3996" s="10" t="s">
        <v>8315</v>
      </c>
      <c r="R3996" t="s">
        <v>8316</v>
      </c>
      <c r="S3996" s="15">
        <f t="shared" si="322"/>
        <v>41809.389930555553</v>
      </c>
      <c r="T3996" s="15">
        <f t="shared" si="323"/>
        <v>41839.389930555553</v>
      </c>
      <c r="U3996">
        <f t="shared" si="327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0"/>
        <v>35</v>
      </c>
      <c r="P3997">
        <f t="shared" si="321"/>
        <v>17.5</v>
      </c>
      <c r="Q3997" s="10" t="s">
        <v>8315</v>
      </c>
      <c r="R3997" t="s">
        <v>8316</v>
      </c>
      <c r="S3997" s="15">
        <f t="shared" si="322"/>
        <v>42019.683761574073</v>
      </c>
      <c r="T3997" s="15">
        <f t="shared" si="323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0"/>
        <v>17</v>
      </c>
      <c r="P3998">
        <f t="shared" si="321"/>
        <v>29.24</v>
      </c>
      <c r="Q3998" s="10" t="s">
        <v>8315</v>
      </c>
      <c r="R3998" t="s">
        <v>8316</v>
      </c>
      <c r="S3998" s="15">
        <f t="shared" si="322"/>
        <v>41950.26694444444</v>
      </c>
      <c r="T3998" s="15">
        <f t="shared" si="323"/>
        <v>41963.669444444444</v>
      </c>
      <c r="U3998">
        <f>YEAR(S3998)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0"/>
        <v>0</v>
      </c>
      <c r="P3999">
        <f t="shared" si="321"/>
        <v>0</v>
      </c>
      <c r="Q3999" s="10" t="s">
        <v>8315</v>
      </c>
      <c r="R3999" t="s">
        <v>8316</v>
      </c>
      <c r="S3999" s="15">
        <f t="shared" si="322"/>
        <v>42069.391446759255</v>
      </c>
      <c r="T3999" s="15">
        <f t="shared" si="323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0"/>
        <v>57</v>
      </c>
      <c r="P4000">
        <f t="shared" si="321"/>
        <v>59.58</v>
      </c>
      <c r="Q4000" s="10" t="s">
        <v>8315</v>
      </c>
      <c r="R4000" t="s">
        <v>8316</v>
      </c>
      <c r="S4000" s="15">
        <f t="shared" si="322"/>
        <v>42061.963263888887</v>
      </c>
      <c r="T4000" s="15">
        <f t="shared" si="323"/>
        <v>42091.921597222223</v>
      </c>
      <c r="U4000">
        <f t="shared" ref="U4000:U4002" si="328">YEAR(S4000)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0"/>
        <v>17</v>
      </c>
      <c r="P4001">
        <f t="shared" si="321"/>
        <v>82.57</v>
      </c>
      <c r="Q4001" s="10" t="s">
        <v>8315</v>
      </c>
      <c r="R4001" t="s">
        <v>8316</v>
      </c>
      <c r="S4001" s="15">
        <f t="shared" si="322"/>
        <v>41842.828680555554</v>
      </c>
      <c r="T4001" s="15">
        <f t="shared" si="323"/>
        <v>41882.827650462961</v>
      </c>
      <c r="U4001">
        <f t="shared" si="328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0"/>
        <v>0</v>
      </c>
      <c r="P4002">
        <f t="shared" si="321"/>
        <v>10</v>
      </c>
      <c r="Q4002" s="10" t="s">
        <v>8315</v>
      </c>
      <c r="R4002" t="s">
        <v>8316</v>
      </c>
      <c r="S4002" s="15">
        <f t="shared" si="322"/>
        <v>42437.64534722222</v>
      </c>
      <c r="T4002" s="15">
        <f t="shared" si="323"/>
        <v>42497.603680555556</v>
      </c>
      <c r="U4002">
        <f t="shared" si="328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0"/>
        <v>38</v>
      </c>
      <c r="P4003">
        <f t="shared" si="321"/>
        <v>32.36</v>
      </c>
      <c r="Q4003" s="10" t="s">
        <v>8315</v>
      </c>
      <c r="R4003" t="s">
        <v>8316</v>
      </c>
      <c r="S4003" s="15">
        <f t="shared" si="322"/>
        <v>42775.964212962965</v>
      </c>
      <c r="T4003" s="15">
        <f t="shared" si="323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0"/>
        <v>2</v>
      </c>
      <c r="P4004">
        <f t="shared" si="321"/>
        <v>5.75</v>
      </c>
      <c r="Q4004" s="10" t="s">
        <v>8315</v>
      </c>
      <c r="R4004" t="s">
        <v>8316</v>
      </c>
      <c r="S4004" s="15">
        <f t="shared" si="322"/>
        <v>41879.043530092589</v>
      </c>
      <c r="T4004" s="15">
        <f t="shared" si="323"/>
        <v>41909.043530092589</v>
      </c>
      <c r="U4004">
        <f t="shared" ref="U4004:U4009" si="329">YEAR(S4004)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0"/>
        <v>10</v>
      </c>
      <c r="P4005">
        <f t="shared" si="321"/>
        <v>100.5</v>
      </c>
      <c r="Q4005" s="10" t="s">
        <v>8315</v>
      </c>
      <c r="R4005" t="s">
        <v>8316</v>
      </c>
      <c r="S4005" s="15">
        <f t="shared" si="322"/>
        <v>42020.587349537032</v>
      </c>
      <c r="T4005" s="15">
        <f t="shared" si="323"/>
        <v>42050.587349537032</v>
      </c>
      <c r="U4005">
        <f t="shared" si="32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0"/>
        <v>0</v>
      </c>
      <c r="P4006">
        <f t="shared" si="321"/>
        <v>1</v>
      </c>
      <c r="Q4006" s="10" t="s">
        <v>8315</v>
      </c>
      <c r="R4006" t="s">
        <v>8316</v>
      </c>
      <c r="S4006" s="15">
        <f t="shared" si="322"/>
        <v>41890.16269675926</v>
      </c>
      <c r="T4006" s="15">
        <f t="shared" si="323"/>
        <v>41920.16269675926</v>
      </c>
      <c r="U4006">
        <f t="shared" si="32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0"/>
        <v>1</v>
      </c>
      <c r="P4007">
        <f t="shared" si="321"/>
        <v>20</v>
      </c>
      <c r="Q4007" s="10" t="s">
        <v>8315</v>
      </c>
      <c r="R4007" t="s">
        <v>8316</v>
      </c>
      <c r="S4007" s="15">
        <f t="shared" si="322"/>
        <v>41872.807696759257</v>
      </c>
      <c r="T4007" s="15">
        <f t="shared" si="323"/>
        <v>41932.807696759257</v>
      </c>
      <c r="U4007">
        <f t="shared" si="32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0"/>
        <v>0</v>
      </c>
      <c r="P4008">
        <f t="shared" si="321"/>
        <v>2</v>
      </c>
      <c r="Q4008" s="10" t="s">
        <v>8315</v>
      </c>
      <c r="R4008" t="s">
        <v>8316</v>
      </c>
      <c r="S4008" s="15">
        <f t="shared" si="322"/>
        <v>42391.772997685184</v>
      </c>
      <c r="T4008" s="15">
        <f t="shared" si="323"/>
        <v>42416.772997685184</v>
      </c>
      <c r="U4008">
        <f t="shared" si="32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0"/>
        <v>0</v>
      </c>
      <c r="P4009">
        <f t="shared" si="321"/>
        <v>5</v>
      </c>
      <c r="Q4009" s="10" t="s">
        <v>8315</v>
      </c>
      <c r="R4009" t="s">
        <v>8316</v>
      </c>
      <c r="S4009" s="15">
        <f t="shared" si="322"/>
        <v>41848.772928240738</v>
      </c>
      <c r="T4009" s="15">
        <f t="shared" si="323"/>
        <v>41877.686111111114</v>
      </c>
      <c r="U4009">
        <f t="shared" si="32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0"/>
        <v>6</v>
      </c>
      <c r="P4010">
        <f t="shared" si="321"/>
        <v>15</v>
      </c>
      <c r="Q4010" s="10" t="s">
        <v>8315</v>
      </c>
      <c r="R4010" t="s">
        <v>8316</v>
      </c>
      <c r="S4010" s="15">
        <f t="shared" si="322"/>
        <v>42177.964201388888</v>
      </c>
      <c r="T4010" s="15">
        <f t="shared" si="323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0"/>
        <v>4</v>
      </c>
      <c r="P4011">
        <f t="shared" si="321"/>
        <v>25</v>
      </c>
      <c r="Q4011" s="10" t="s">
        <v>8315</v>
      </c>
      <c r="R4011" t="s">
        <v>8316</v>
      </c>
      <c r="S4011" s="15">
        <f t="shared" si="322"/>
        <v>41851.700925925928</v>
      </c>
      <c r="T4011" s="15">
        <f t="shared" si="323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0"/>
        <v>24</v>
      </c>
      <c r="P4012">
        <f t="shared" si="321"/>
        <v>45.84</v>
      </c>
      <c r="Q4012" s="10" t="s">
        <v>8315</v>
      </c>
      <c r="R4012" t="s">
        <v>8316</v>
      </c>
      <c r="S4012" s="15">
        <f t="shared" si="322"/>
        <v>41921.770439814813</v>
      </c>
      <c r="T4012" s="15">
        <f t="shared" si="323"/>
        <v>41938.770439814813</v>
      </c>
      <c r="U4012">
        <f>YEAR(S4012)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0"/>
        <v>8</v>
      </c>
      <c r="P4013">
        <f t="shared" si="321"/>
        <v>4.75</v>
      </c>
      <c r="Q4013" s="10" t="s">
        <v>8315</v>
      </c>
      <c r="R4013" t="s">
        <v>8316</v>
      </c>
      <c r="S4013" s="15">
        <f t="shared" si="322"/>
        <v>42002.54488425926</v>
      </c>
      <c r="T4013" s="15">
        <f t="shared" si="323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0"/>
        <v>0</v>
      </c>
      <c r="P4014">
        <f t="shared" si="321"/>
        <v>0</v>
      </c>
      <c r="Q4014" s="10" t="s">
        <v>8315</v>
      </c>
      <c r="R4014" t="s">
        <v>8316</v>
      </c>
      <c r="S4014" s="15">
        <f t="shared" si="322"/>
        <v>42096.544548611113</v>
      </c>
      <c r="T4014" s="15">
        <f t="shared" si="323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0"/>
        <v>1</v>
      </c>
      <c r="P4015">
        <f t="shared" si="321"/>
        <v>13</v>
      </c>
      <c r="Q4015" s="10" t="s">
        <v>8315</v>
      </c>
      <c r="R4015" t="s">
        <v>8316</v>
      </c>
      <c r="S4015" s="15">
        <f t="shared" si="322"/>
        <v>42021.301192129627</v>
      </c>
      <c r="T4015" s="15">
        <f t="shared" si="323"/>
        <v>42051.301192129627</v>
      </c>
      <c r="U4015">
        <f t="shared" ref="U4015:U4017" si="330">YEAR(S4015)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0"/>
        <v>0</v>
      </c>
      <c r="P4016">
        <f t="shared" si="321"/>
        <v>0</v>
      </c>
      <c r="Q4016" s="10" t="s">
        <v>8315</v>
      </c>
      <c r="R4016" t="s">
        <v>8316</v>
      </c>
      <c r="S4016" s="15">
        <f t="shared" si="322"/>
        <v>42419.246168981481</v>
      </c>
      <c r="T4016" s="15">
        <f t="shared" si="323"/>
        <v>42434.246168981481</v>
      </c>
      <c r="U4016">
        <f t="shared" si="33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0"/>
        <v>0</v>
      </c>
      <c r="P4017">
        <f t="shared" si="321"/>
        <v>1</v>
      </c>
      <c r="Q4017" s="10" t="s">
        <v>8315</v>
      </c>
      <c r="R4017" t="s">
        <v>8316</v>
      </c>
      <c r="S4017" s="15">
        <f t="shared" si="322"/>
        <v>42174.780821759254</v>
      </c>
      <c r="T4017" s="15">
        <f t="shared" si="323"/>
        <v>42204.780821759254</v>
      </c>
      <c r="U4017">
        <f t="shared" si="33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0"/>
        <v>14</v>
      </c>
      <c r="P4018">
        <f t="shared" si="321"/>
        <v>10</v>
      </c>
      <c r="Q4018" s="10" t="s">
        <v>8315</v>
      </c>
      <c r="R4018" t="s">
        <v>8316</v>
      </c>
      <c r="S4018" s="15">
        <f t="shared" si="322"/>
        <v>41869.872685185182</v>
      </c>
      <c r="T4018" s="15">
        <f t="shared" si="323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0"/>
        <v>1</v>
      </c>
      <c r="P4019">
        <f t="shared" si="321"/>
        <v>52.5</v>
      </c>
      <c r="Q4019" s="10" t="s">
        <v>8315</v>
      </c>
      <c r="R4019" t="s">
        <v>8316</v>
      </c>
      <c r="S4019" s="15">
        <f t="shared" si="322"/>
        <v>41856.672152777777</v>
      </c>
      <c r="T4019" s="15">
        <f t="shared" si="323"/>
        <v>41886.672152777777</v>
      </c>
      <c r="U4019">
        <f>YEAR(S4019)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0"/>
        <v>9</v>
      </c>
      <c r="P4020">
        <f t="shared" si="321"/>
        <v>32.5</v>
      </c>
      <c r="Q4020" s="10" t="s">
        <v>8315</v>
      </c>
      <c r="R4020" t="s">
        <v>8316</v>
      </c>
      <c r="S4020" s="15">
        <f t="shared" si="322"/>
        <v>42620.91097222222</v>
      </c>
      <c r="T4020" s="15">
        <f t="shared" si="323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0"/>
        <v>1</v>
      </c>
      <c r="P4021">
        <f t="shared" si="321"/>
        <v>7.25</v>
      </c>
      <c r="Q4021" s="10" t="s">
        <v>8315</v>
      </c>
      <c r="R4021" t="s">
        <v>8316</v>
      </c>
      <c r="S4021" s="15">
        <f t="shared" si="322"/>
        <v>42417.675879629634</v>
      </c>
      <c r="T4021" s="15">
        <f t="shared" si="323"/>
        <v>42475.686111111107</v>
      </c>
      <c r="U4021">
        <f t="shared" ref="U4021:U4026" si="331">YEAR(S4021)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0"/>
        <v>17</v>
      </c>
      <c r="P4022">
        <f t="shared" si="321"/>
        <v>33.33</v>
      </c>
      <c r="Q4022" s="10" t="s">
        <v>8315</v>
      </c>
      <c r="R4022" t="s">
        <v>8316</v>
      </c>
      <c r="S4022" s="15">
        <f t="shared" si="322"/>
        <v>42057.190960648149</v>
      </c>
      <c r="T4022" s="15">
        <f t="shared" si="323"/>
        <v>42087.149293981478</v>
      </c>
      <c r="U4022">
        <f t="shared" si="331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0"/>
        <v>1</v>
      </c>
      <c r="P4023">
        <f t="shared" si="321"/>
        <v>62.5</v>
      </c>
      <c r="Q4023" s="10" t="s">
        <v>8315</v>
      </c>
      <c r="R4023" t="s">
        <v>8316</v>
      </c>
      <c r="S4023" s="15">
        <f t="shared" si="322"/>
        <v>41878.911550925928</v>
      </c>
      <c r="T4023" s="15">
        <f t="shared" si="323"/>
        <v>41938.911550925928</v>
      </c>
      <c r="U4023">
        <f t="shared" si="33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0"/>
        <v>70</v>
      </c>
      <c r="P4024">
        <f t="shared" si="321"/>
        <v>63.56</v>
      </c>
      <c r="Q4024" s="10" t="s">
        <v>8315</v>
      </c>
      <c r="R4024" t="s">
        <v>8316</v>
      </c>
      <c r="S4024" s="15">
        <f t="shared" si="322"/>
        <v>41990.584108796291</v>
      </c>
      <c r="T4024" s="15">
        <f t="shared" si="323"/>
        <v>42036.120833333334</v>
      </c>
      <c r="U4024">
        <f t="shared" si="33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>
        <f t="shared" si="321"/>
        <v>0</v>
      </c>
      <c r="Q4025" s="10" t="s">
        <v>8315</v>
      </c>
      <c r="R4025" t="s">
        <v>8316</v>
      </c>
      <c r="S4025" s="15">
        <f t="shared" si="322"/>
        <v>42408.999571759254</v>
      </c>
      <c r="T4025" s="15">
        <f t="shared" si="323"/>
        <v>42453.957905092597</v>
      </c>
      <c r="U4025">
        <f t="shared" si="331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0"/>
        <v>1</v>
      </c>
      <c r="P4026">
        <f t="shared" si="321"/>
        <v>10</v>
      </c>
      <c r="Q4026" s="10" t="s">
        <v>8315</v>
      </c>
      <c r="R4026" t="s">
        <v>8316</v>
      </c>
      <c r="S4026" s="15">
        <f t="shared" si="322"/>
        <v>42217.670104166667</v>
      </c>
      <c r="T4026" s="15">
        <f t="shared" si="323"/>
        <v>42247.670104166667</v>
      </c>
      <c r="U4026">
        <f t="shared" si="331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0"/>
        <v>5</v>
      </c>
      <c r="P4027">
        <f t="shared" si="321"/>
        <v>62.5</v>
      </c>
      <c r="Q4027" s="10" t="s">
        <v>8315</v>
      </c>
      <c r="R4027" t="s">
        <v>8316</v>
      </c>
      <c r="S4027" s="15">
        <f t="shared" si="322"/>
        <v>42151.237685185188</v>
      </c>
      <c r="T4027" s="15">
        <f t="shared" si="323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>
        <f t="shared" si="321"/>
        <v>0</v>
      </c>
      <c r="Q4028" s="10" t="s">
        <v>8315</v>
      </c>
      <c r="R4028" t="s">
        <v>8316</v>
      </c>
      <c r="S4028" s="15">
        <f t="shared" si="322"/>
        <v>42282.655543981484</v>
      </c>
      <c r="T4028" s="15">
        <f t="shared" si="323"/>
        <v>42342.697210648148</v>
      </c>
      <c r="U4028">
        <f t="shared" ref="U4028:U4034" si="332">YEAR(S4028)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0"/>
        <v>7</v>
      </c>
      <c r="P4029">
        <f t="shared" si="321"/>
        <v>30.71</v>
      </c>
      <c r="Q4029" s="10" t="s">
        <v>8315</v>
      </c>
      <c r="R4029" t="s">
        <v>8316</v>
      </c>
      <c r="S4029" s="15">
        <f t="shared" si="322"/>
        <v>42768.97084490741</v>
      </c>
      <c r="T4029" s="15">
        <f t="shared" si="323"/>
        <v>42789.041666666672</v>
      </c>
      <c r="U4029">
        <f t="shared" si="332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0"/>
        <v>28</v>
      </c>
      <c r="P4030">
        <f t="shared" si="321"/>
        <v>51</v>
      </c>
      <c r="Q4030" s="10" t="s">
        <v>8315</v>
      </c>
      <c r="R4030" t="s">
        <v>8316</v>
      </c>
      <c r="S4030" s="15">
        <f t="shared" si="322"/>
        <v>41765.938657407409</v>
      </c>
      <c r="T4030" s="15">
        <f t="shared" si="323"/>
        <v>41795.938657407409</v>
      </c>
      <c r="U4030">
        <f t="shared" si="332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>
        <f t="shared" si="321"/>
        <v>0</v>
      </c>
      <c r="Q4031" s="10" t="s">
        <v>8315</v>
      </c>
      <c r="R4031" t="s">
        <v>8316</v>
      </c>
      <c r="S4031" s="15">
        <f t="shared" si="322"/>
        <v>42322.025115740747</v>
      </c>
      <c r="T4031" s="15">
        <f t="shared" si="323"/>
        <v>42352.025115740747</v>
      </c>
      <c r="U4031">
        <f t="shared" si="332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0"/>
        <v>16</v>
      </c>
      <c r="P4032">
        <f t="shared" si="321"/>
        <v>66.67</v>
      </c>
      <c r="Q4032" s="10" t="s">
        <v>8315</v>
      </c>
      <c r="R4032" t="s">
        <v>8316</v>
      </c>
      <c r="S4032" s="15">
        <f t="shared" si="322"/>
        <v>42374.655081018514</v>
      </c>
      <c r="T4032" s="15">
        <f t="shared" si="323"/>
        <v>42403.784027777772</v>
      </c>
      <c r="U4032">
        <f t="shared" si="332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>
        <f t="shared" si="321"/>
        <v>0</v>
      </c>
      <c r="Q4033" s="10" t="s">
        <v>8315</v>
      </c>
      <c r="R4033" t="s">
        <v>8316</v>
      </c>
      <c r="S4033" s="15">
        <f t="shared" si="322"/>
        <v>41941.585231481484</v>
      </c>
      <c r="T4033" s="15">
        <f t="shared" si="323"/>
        <v>41991.626898148148</v>
      </c>
      <c r="U4033">
        <f t="shared" si="332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0"/>
        <v>7</v>
      </c>
      <c r="P4034">
        <f t="shared" si="321"/>
        <v>59</v>
      </c>
      <c r="Q4034" s="10" t="s">
        <v>8315</v>
      </c>
      <c r="R4034" t="s">
        <v>8316</v>
      </c>
      <c r="S4034" s="15">
        <f t="shared" si="322"/>
        <v>42293.809212962966</v>
      </c>
      <c r="T4034" s="15">
        <f t="shared" si="323"/>
        <v>42353.85087962963</v>
      </c>
      <c r="U4034">
        <f t="shared" si="332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33">ROUND(E4035/D4035*100,0)</f>
        <v>26</v>
      </c>
      <c r="P4035">
        <f t="shared" ref="P4035:P4098" si="334">IFERROR(ROUND(E4035/L4035,2),0)</f>
        <v>65.34</v>
      </c>
      <c r="Q4035" s="10" t="s">
        <v>8315</v>
      </c>
      <c r="R4035" t="s">
        <v>8316</v>
      </c>
      <c r="S4035" s="15">
        <f t="shared" ref="S4035:S4098" si="335">(((J4035/60)/60)/24)+DATE(1970,1,1)</f>
        <v>42614.268796296295</v>
      </c>
      <c r="T4035" s="15">
        <f t="shared" ref="T4035:T4098" si="336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3"/>
        <v>1</v>
      </c>
      <c r="P4036">
        <f t="shared" si="334"/>
        <v>100</v>
      </c>
      <c r="Q4036" s="10" t="s">
        <v>8315</v>
      </c>
      <c r="R4036" t="s">
        <v>8316</v>
      </c>
      <c r="S4036" s="15">
        <f t="shared" si="335"/>
        <v>42067.947337962964</v>
      </c>
      <c r="T4036" s="15">
        <f t="shared" si="336"/>
        <v>42097.905671296292</v>
      </c>
      <c r="U4036">
        <f t="shared" ref="U4036:U4042" si="337"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3"/>
        <v>37</v>
      </c>
      <c r="P4037">
        <f t="shared" si="334"/>
        <v>147.4</v>
      </c>
      <c r="Q4037" s="10" t="s">
        <v>8315</v>
      </c>
      <c r="R4037" t="s">
        <v>8316</v>
      </c>
      <c r="S4037" s="15">
        <f t="shared" si="335"/>
        <v>41903.882951388885</v>
      </c>
      <c r="T4037" s="15">
        <f t="shared" si="336"/>
        <v>41933.882951388885</v>
      </c>
      <c r="U4037">
        <f t="shared" si="33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3"/>
        <v>47</v>
      </c>
      <c r="P4038">
        <f t="shared" si="334"/>
        <v>166.06</v>
      </c>
      <c r="Q4038" s="10" t="s">
        <v>8315</v>
      </c>
      <c r="R4038" t="s">
        <v>8316</v>
      </c>
      <c r="S4038" s="15">
        <f t="shared" si="335"/>
        <v>41804.937083333331</v>
      </c>
      <c r="T4038" s="15">
        <f t="shared" si="336"/>
        <v>41821.9375</v>
      </c>
      <c r="U4038">
        <f t="shared" si="33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3"/>
        <v>11</v>
      </c>
      <c r="P4039">
        <f t="shared" si="334"/>
        <v>40</v>
      </c>
      <c r="Q4039" s="10" t="s">
        <v>8315</v>
      </c>
      <c r="R4039" t="s">
        <v>8316</v>
      </c>
      <c r="S4039" s="15">
        <f t="shared" si="335"/>
        <v>42497.070775462969</v>
      </c>
      <c r="T4039" s="15">
        <f t="shared" si="336"/>
        <v>42514.600694444445</v>
      </c>
      <c r="U4039">
        <f t="shared" si="33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3"/>
        <v>12</v>
      </c>
      <c r="P4040">
        <f t="shared" si="334"/>
        <v>75.25</v>
      </c>
      <c r="Q4040" s="10" t="s">
        <v>8315</v>
      </c>
      <c r="R4040" t="s">
        <v>8316</v>
      </c>
      <c r="S4040" s="15">
        <f t="shared" si="335"/>
        <v>41869.798726851855</v>
      </c>
      <c r="T4040" s="15">
        <f t="shared" si="336"/>
        <v>41929.798726851855</v>
      </c>
      <c r="U4040">
        <f t="shared" si="33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3"/>
        <v>60</v>
      </c>
      <c r="P4041">
        <f t="shared" si="334"/>
        <v>60</v>
      </c>
      <c r="Q4041" s="10" t="s">
        <v>8315</v>
      </c>
      <c r="R4041" t="s">
        <v>8316</v>
      </c>
      <c r="S4041" s="15">
        <f t="shared" si="335"/>
        <v>42305.670914351853</v>
      </c>
      <c r="T4041" s="15">
        <f t="shared" si="336"/>
        <v>42339.249305555553</v>
      </c>
      <c r="U4041">
        <f t="shared" si="33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3"/>
        <v>31</v>
      </c>
      <c r="P4042">
        <f t="shared" si="334"/>
        <v>1250</v>
      </c>
      <c r="Q4042" s="10" t="s">
        <v>8315</v>
      </c>
      <c r="R4042" t="s">
        <v>8316</v>
      </c>
      <c r="S4042" s="15">
        <f t="shared" si="335"/>
        <v>42144.231527777782</v>
      </c>
      <c r="T4042" s="15">
        <f t="shared" si="336"/>
        <v>42203.125</v>
      </c>
      <c r="U4042">
        <f t="shared" si="33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3"/>
        <v>0</v>
      </c>
      <c r="P4043">
        <f t="shared" si="334"/>
        <v>10.5</v>
      </c>
      <c r="Q4043" s="10" t="s">
        <v>8315</v>
      </c>
      <c r="R4043" t="s">
        <v>8316</v>
      </c>
      <c r="S4043" s="15">
        <f t="shared" si="335"/>
        <v>42559.474004629628</v>
      </c>
      <c r="T4043" s="15">
        <f t="shared" si="336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3"/>
        <v>0</v>
      </c>
      <c r="P4044">
        <f t="shared" si="334"/>
        <v>7</v>
      </c>
      <c r="Q4044" s="10" t="s">
        <v>8315</v>
      </c>
      <c r="R4044" t="s">
        <v>8316</v>
      </c>
      <c r="S4044" s="15">
        <f t="shared" si="335"/>
        <v>41995.084074074075</v>
      </c>
      <c r="T4044" s="15">
        <f t="shared" si="336"/>
        <v>42024.802777777775</v>
      </c>
      <c r="U4044">
        <f>YEAR(S4044)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3"/>
        <v>0</v>
      </c>
      <c r="P4045">
        <f t="shared" si="334"/>
        <v>0</v>
      </c>
      <c r="Q4045" s="10" t="s">
        <v>8315</v>
      </c>
      <c r="R4045" t="s">
        <v>8316</v>
      </c>
      <c r="S4045" s="15">
        <f t="shared" si="335"/>
        <v>41948.957465277781</v>
      </c>
      <c r="T4045" s="15">
        <f t="shared" si="336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3"/>
        <v>38</v>
      </c>
      <c r="P4046">
        <f t="shared" si="334"/>
        <v>56.25</v>
      </c>
      <c r="Q4046" s="10" t="s">
        <v>8315</v>
      </c>
      <c r="R4046" t="s">
        <v>8316</v>
      </c>
      <c r="S4046" s="15">
        <f t="shared" si="335"/>
        <v>42074.219699074078</v>
      </c>
      <c r="T4046" s="15">
        <f t="shared" si="336"/>
        <v>42104.208333333328</v>
      </c>
      <c r="U4046">
        <f>YEAR(S4046)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3"/>
        <v>0</v>
      </c>
      <c r="P4047">
        <f t="shared" si="334"/>
        <v>1</v>
      </c>
      <c r="Q4047" s="10" t="s">
        <v>8315</v>
      </c>
      <c r="R4047" t="s">
        <v>8316</v>
      </c>
      <c r="S4047" s="15">
        <f t="shared" si="335"/>
        <v>41842.201261574075</v>
      </c>
      <c r="T4047" s="15">
        <f t="shared" si="336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3"/>
        <v>8</v>
      </c>
      <c r="P4048">
        <f t="shared" si="334"/>
        <v>38.33</v>
      </c>
      <c r="Q4048" s="10" t="s">
        <v>8315</v>
      </c>
      <c r="R4048" t="s">
        <v>8316</v>
      </c>
      <c r="S4048" s="15">
        <f t="shared" si="335"/>
        <v>41904.650578703702</v>
      </c>
      <c r="T4048" s="15">
        <f t="shared" si="336"/>
        <v>41934.650578703702</v>
      </c>
      <c r="U4048">
        <f t="shared" ref="U4048:U4049" si="338">YEAR(S4048)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3"/>
        <v>2</v>
      </c>
      <c r="P4049">
        <f t="shared" si="334"/>
        <v>27.5</v>
      </c>
      <c r="Q4049" s="10" t="s">
        <v>8315</v>
      </c>
      <c r="R4049" t="s">
        <v>8316</v>
      </c>
      <c r="S4049" s="15">
        <f t="shared" si="335"/>
        <v>41991.022488425922</v>
      </c>
      <c r="T4049" s="15">
        <f t="shared" si="336"/>
        <v>42015.041666666672</v>
      </c>
      <c r="U4049">
        <f t="shared" si="33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3"/>
        <v>18</v>
      </c>
      <c r="P4050">
        <f t="shared" si="334"/>
        <v>32.979999999999997</v>
      </c>
      <c r="Q4050" s="10" t="s">
        <v>8315</v>
      </c>
      <c r="R4050" t="s">
        <v>8316</v>
      </c>
      <c r="S4050" s="15">
        <f t="shared" si="335"/>
        <v>42436.509108796294</v>
      </c>
      <c r="T4050" s="15">
        <f t="shared" si="336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3"/>
        <v>0</v>
      </c>
      <c r="P4051">
        <f t="shared" si="334"/>
        <v>16</v>
      </c>
      <c r="Q4051" s="10" t="s">
        <v>8315</v>
      </c>
      <c r="R4051" t="s">
        <v>8316</v>
      </c>
      <c r="S4051" s="15">
        <f t="shared" si="335"/>
        <v>42169.958506944444</v>
      </c>
      <c r="T4051" s="15">
        <f t="shared" si="336"/>
        <v>42199.958506944444</v>
      </c>
      <c r="U4051">
        <f t="shared" ref="U4051:U4054" si="339">YEAR(S4051)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3"/>
        <v>0</v>
      </c>
      <c r="P4052">
        <f t="shared" si="334"/>
        <v>1</v>
      </c>
      <c r="Q4052" s="10" t="s">
        <v>8315</v>
      </c>
      <c r="R4052" t="s">
        <v>8316</v>
      </c>
      <c r="S4052" s="15">
        <f t="shared" si="335"/>
        <v>41905.636469907404</v>
      </c>
      <c r="T4052" s="15">
        <f t="shared" si="336"/>
        <v>41935.636469907404</v>
      </c>
      <c r="U4052">
        <f t="shared" si="33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3"/>
        <v>0</v>
      </c>
      <c r="P4053">
        <f t="shared" si="334"/>
        <v>0</v>
      </c>
      <c r="Q4053" s="10" t="s">
        <v>8315</v>
      </c>
      <c r="R4053" t="s">
        <v>8316</v>
      </c>
      <c r="S4053" s="15">
        <f t="shared" si="335"/>
        <v>41761.810150462967</v>
      </c>
      <c r="T4053" s="15">
        <f t="shared" si="336"/>
        <v>41768.286805555559</v>
      </c>
      <c r="U4053">
        <f t="shared" si="33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3"/>
        <v>38</v>
      </c>
      <c r="P4054">
        <f t="shared" si="334"/>
        <v>86.62</v>
      </c>
      <c r="Q4054" s="10" t="s">
        <v>8315</v>
      </c>
      <c r="R4054" t="s">
        <v>8316</v>
      </c>
      <c r="S4054" s="15">
        <f t="shared" si="335"/>
        <v>41865.878657407404</v>
      </c>
      <c r="T4054" s="15">
        <f t="shared" si="336"/>
        <v>41925.878657407404</v>
      </c>
      <c r="U4054">
        <f t="shared" si="33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3"/>
        <v>22</v>
      </c>
      <c r="P4055">
        <f t="shared" si="334"/>
        <v>55</v>
      </c>
      <c r="Q4055" s="10" t="s">
        <v>8315</v>
      </c>
      <c r="R4055" t="s">
        <v>8316</v>
      </c>
      <c r="S4055" s="15">
        <f t="shared" si="335"/>
        <v>41928.690138888887</v>
      </c>
      <c r="T4055" s="15">
        <f t="shared" si="336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3"/>
        <v>0</v>
      </c>
      <c r="P4056">
        <f t="shared" si="334"/>
        <v>0</v>
      </c>
      <c r="Q4056" s="10" t="s">
        <v>8315</v>
      </c>
      <c r="R4056" t="s">
        <v>8316</v>
      </c>
      <c r="S4056" s="15">
        <f t="shared" si="335"/>
        <v>42613.841261574074</v>
      </c>
      <c r="T4056" s="15">
        <f t="shared" si="336"/>
        <v>42644.166666666672</v>
      </c>
      <c r="U4056">
        <f>YEAR(S4056)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3"/>
        <v>18</v>
      </c>
      <c r="P4057">
        <f t="shared" si="334"/>
        <v>41.95</v>
      </c>
      <c r="Q4057" s="10" t="s">
        <v>8315</v>
      </c>
      <c r="R4057" t="s">
        <v>8316</v>
      </c>
      <c r="S4057" s="15">
        <f t="shared" si="335"/>
        <v>41779.648506944446</v>
      </c>
      <c r="T4057" s="15">
        <f t="shared" si="336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3"/>
        <v>53</v>
      </c>
      <c r="P4058">
        <f t="shared" si="334"/>
        <v>88.33</v>
      </c>
      <c r="Q4058" s="10" t="s">
        <v>8315</v>
      </c>
      <c r="R4058" t="s">
        <v>8316</v>
      </c>
      <c r="S4058" s="15">
        <f t="shared" si="335"/>
        <v>42534.933321759265</v>
      </c>
      <c r="T4058" s="15">
        <f t="shared" si="336"/>
        <v>42554.832638888889</v>
      </c>
      <c r="U4058">
        <f>YEAR(S4058)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3"/>
        <v>22</v>
      </c>
      <c r="P4059">
        <f t="shared" si="334"/>
        <v>129.16999999999999</v>
      </c>
      <c r="Q4059" s="10" t="s">
        <v>8315</v>
      </c>
      <c r="R4059" t="s">
        <v>8316</v>
      </c>
      <c r="S4059" s="15">
        <f t="shared" si="335"/>
        <v>42310.968518518523</v>
      </c>
      <c r="T4059" s="15">
        <f t="shared" si="336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3"/>
        <v>3</v>
      </c>
      <c r="P4060">
        <f t="shared" si="334"/>
        <v>23.75</v>
      </c>
      <c r="Q4060" s="10" t="s">
        <v>8315</v>
      </c>
      <c r="R4060" t="s">
        <v>8316</v>
      </c>
      <c r="S4060" s="15">
        <f t="shared" si="335"/>
        <v>42446.060694444444</v>
      </c>
      <c r="T4060" s="15">
        <f t="shared" si="336"/>
        <v>42461.165972222225</v>
      </c>
      <c r="U4060">
        <f>YEAR(S4060)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3"/>
        <v>3</v>
      </c>
      <c r="P4061">
        <f t="shared" si="334"/>
        <v>35.71</v>
      </c>
      <c r="Q4061" s="10" t="s">
        <v>8315</v>
      </c>
      <c r="R4061" t="s">
        <v>8316</v>
      </c>
      <c r="S4061" s="15">
        <f t="shared" si="335"/>
        <v>41866.640648148146</v>
      </c>
      <c r="T4061" s="15">
        <f t="shared" si="336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3"/>
        <v>3</v>
      </c>
      <c r="P4062">
        <f t="shared" si="334"/>
        <v>57</v>
      </c>
      <c r="Q4062" s="10" t="s">
        <v>8315</v>
      </c>
      <c r="R4062" t="s">
        <v>8316</v>
      </c>
      <c r="S4062" s="15">
        <f t="shared" si="335"/>
        <v>41779.695092592592</v>
      </c>
      <c r="T4062" s="15">
        <f t="shared" si="336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3"/>
        <v>0</v>
      </c>
      <c r="P4063">
        <f t="shared" si="334"/>
        <v>0</v>
      </c>
      <c r="Q4063" s="10" t="s">
        <v>8315</v>
      </c>
      <c r="R4063" t="s">
        <v>8316</v>
      </c>
      <c r="S4063" s="15">
        <f t="shared" si="335"/>
        <v>42421.141469907408</v>
      </c>
      <c r="T4063" s="15">
        <f t="shared" si="336"/>
        <v>42481.099803240737</v>
      </c>
      <c r="U4063">
        <f t="shared" ref="U4063:U4064" si="340">YEAR(S4063)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3"/>
        <v>2</v>
      </c>
      <c r="P4064">
        <f t="shared" si="334"/>
        <v>163.33000000000001</v>
      </c>
      <c r="Q4064" s="10" t="s">
        <v>8315</v>
      </c>
      <c r="R4064" t="s">
        <v>8316</v>
      </c>
      <c r="S4064" s="15">
        <f t="shared" si="335"/>
        <v>42523.739212962959</v>
      </c>
      <c r="T4064" s="15">
        <f t="shared" si="336"/>
        <v>42553.739212962959</v>
      </c>
      <c r="U4064">
        <f t="shared" si="34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3"/>
        <v>1</v>
      </c>
      <c r="P4065">
        <f t="shared" si="334"/>
        <v>15</v>
      </c>
      <c r="Q4065" s="10" t="s">
        <v>8315</v>
      </c>
      <c r="R4065" t="s">
        <v>8316</v>
      </c>
      <c r="S4065" s="15">
        <f t="shared" si="335"/>
        <v>41787.681527777779</v>
      </c>
      <c r="T4065" s="15">
        <f t="shared" si="336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3"/>
        <v>19</v>
      </c>
      <c r="P4066">
        <f t="shared" si="334"/>
        <v>64.17</v>
      </c>
      <c r="Q4066" s="10" t="s">
        <v>8315</v>
      </c>
      <c r="R4066" t="s">
        <v>8316</v>
      </c>
      <c r="S4066" s="15">
        <f t="shared" si="335"/>
        <v>42093.588263888887</v>
      </c>
      <c r="T4066" s="15">
        <f t="shared" si="336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3"/>
        <v>1</v>
      </c>
      <c r="P4067">
        <f t="shared" si="334"/>
        <v>6.75</v>
      </c>
      <c r="Q4067" s="10" t="s">
        <v>8315</v>
      </c>
      <c r="R4067" t="s">
        <v>8316</v>
      </c>
      <c r="S4067" s="15">
        <f t="shared" si="335"/>
        <v>41833.951516203706</v>
      </c>
      <c r="T4067" s="15">
        <f t="shared" si="336"/>
        <v>41863.951516203706</v>
      </c>
      <c r="U4067">
        <f t="shared" ref="U4067:U4070" si="341">YEAR(S4067)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3"/>
        <v>0</v>
      </c>
      <c r="P4068">
        <f t="shared" si="334"/>
        <v>25</v>
      </c>
      <c r="Q4068" s="10" t="s">
        <v>8315</v>
      </c>
      <c r="R4068" t="s">
        <v>8316</v>
      </c>
      <c r="S4068" s="15">
        <f t="shared" si="335"/>
        <v>42479.039212962962</v>
      </c>
      <c r="T4068" s="15">
        <f t="shared" si="336"/>
        <v>42509.039212962962</v>
      </c>
      <c r="U4068">
        <f t="shared" si="34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3"/>
        <v>61</v>
      </c>
      <c r="P4069">
        <f t="shared" si="334"/>
        <v>179.12</v>
      </c>
      <c r="Q4069" s="10" t="s">
        <v>8315</v>
      </c>
      <c r="R4069" t="s">
        <v>8316</v>
      </c>
      <c r="S4069" s="15">
        <f t="shared" si="335"/>
        <v>42235.117476851854</v>
      </c>
      <c r="T4069" s="15">
        <f t="shared" si="336"/>
        <v>42275.117476851854</v>
      </c>
      <c r="U4069">
        <f t="shared" si="34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3"/>
        <v>1</v>
      </c>
      <c r="P4070">
        <f t="shared" si="334"/>
        <v>34.950000000000003</v>
      </c>
      <c r="Q4070" s="10" t="s">
        <v>8315</v>
      </c>
      <c r="R4070" t="s">
        <v>8316</v>
      </c>
      <c r="S4070" s="15">
        <f t="shared" si="335"/>
        <v>42718.963599537034</v>
      </c>
      <c r="T4070" s="15">
        <f t="shared" si="336"/>
        <v>42748.961805555555</v>
      </c>
      <c r="U4070">
        <f t="shared" si="34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3"/>
        <v>34</v>
      </c>
      <c r="P4071">
        <f t="shared" si="334"/>
        <v>33.08</v>
      </c>
      <c r="Q4071" s="10" t="s">
        <v>8315</v>
      </c>
      <c r="R4071" t="s">
        <v>8316</v>
      </c>
      <c r="S4071" s="15">
        <f t="shared" si="335"/>
        <v>42022.661527777775</v>
      </c>
      <c r="T4071" s="15">
        <f t="shared" si="336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3"/>
        <v>17</v>
      </c>
      <c r="P4072">
        <f t="shared" si="334"/>
        <v>27.5</v>
      </c>
      <c r="Q4072" s="10" t="s">
        <v>8315</v>
      </c>
      <c r="R4072" t="s">
        <v>8316</v>
      </c>
      <c r="S4072" s="15">
        <f t="shared" si="335"/>
        <v>42031.666898148149</v>
      </c>
      <c r="T4072" s="15">
        <f t="shared" si="336"/>
        <v>42064.125</v>
      </c>
      <c r="U4072">
        <f>YEAR(S4072)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3"/>
        <v>0</v>
      </c>
      <c r="P4073">
        <f t="shared" si="334"/>
        <v>0</v>
      </c>
      <c r="Q4073" s="10" t="s">
        <v>8315</v>
      </c>
      <c r="R4073" t="s">
        <v>8316</v>
      </c>
      <c r="S4073" s="15">
        <f t="shared" si="335"/>
        <v>42700.804756944446</v>
      </c>
      <c r="T4073" s="15">
        <f t="shared" si="336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3"/>
        <v>0</v>
      </c>
      <c r="P4074">
        <f t="shared" si="334"/>
        <v>2</v>
      </c>
      <c r="Q4074" s="10" t="s">
        <v>8315</v>
      </c>
      <c r="R4074" t="s">
        <v>8316</v>
      </c>
      <c r="S4074" s="15">
        <f t="shared" si="335"/>
        <v>41812.77443287037</v>
      </c>
      <c r="T4074" s="15">
        <f t="shared" si="336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3"/>
        <v>1</v>
      </c>
      <c r="P4075">
        <f t="shared" si="334"/>
        <v>18.5</v>
      </c>
      <c r="Q4075" s="10" t="s">
        <v>8315</v>
      </c>
      <c r="R4075" t="s">
        <v>8316</v>
      </c>
      <c r="S4075" s="15">
        <f t="shared" si="335"/>
        <v>42078.34520833334</v>
      </c>
      <c r="T4075" s="15">
        <f t="shared" si="336"/>
        <v>42133.166666666672</v>
      </c>
      <c r="U4075">
        <f>YEAR(S4075)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3"/>
        <v>27</v>
      </c>
      <c r="P4076">
        <f t="shared" si="334"/>
        <v>35</v>
      </c>
      <c r="Q4076" s="10" t="s">
        <v>8315</v>
      </c>
      <c r="R4076" t="s">
        <v>8316</v>
      </c>
      <c r="S4076" s="15">
        <f t="shared" si="335"/>
        <v>42283.552951388891</v>
      </c>
      <c r="T4076" s="15">
        <f t="shared" si="336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3"/>
        <v>29</v>
      </c>
      <c r="P4077">
        <f t="shared" si="334"/>
        <v>44.31</v>
      </c>
      <c r="Q4077" s="10" t="s">
        <v>8315</v>
      </c>
      <c r="R4077" t="s">
        <v>8316</v>
      </c>
      <c r="S4077" s="15">
        <f t="shared" si="335"/>
        <v>41779.045937499999</v>
      </c>
      <c r="T4077" s="15">
        <f t="shared" si="336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3"/>
        <v>0</v>
      </c>
      <c r="P4078">
        <f t="shared" si="334"/>
        <v>0</v>
      </c>
      <c r="Q4078" s="10" t="s">
        <v>8315</v>
      </c>
      <c r="R4078" t="s">
        <v>8316</v>
      </c>
      <c r="S4078" s="15">
        <f t="shared" si="335"/>
        <v>41905.795706018522</v>
      </c>
      <c r="T4078" s="15">
        <f t="shared" si="336"/>
        <v>41933.82708333333</v>
      </c>
      <c r="U4078">
        <f t="shared" ref="U4078:U4079" si="342">YEAR(S4078)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3"/>
        <v>9</v>
      </c>
      <c r="P4079">
        <f t="shared" si="334"/>
        <v>222.5</v>
      </c>
      <c r="Q4079" s="10" t="s">
        <v>8315</v>
      </c>
      <c r="R4079" t="s">
        <v>8316</v>
      </c>
      <c r="S4079" s="15">
        <f t="shared" si="335"/>
        <v>42695.7105787037</v>
      </c>
      <c r="T4079" s="15">
        <f t="shared" si="336"/>
        <v>42725.7105787037</v>
      </c>
      <c r="U4079">
        <f t="shared" si="342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3"/>
        <v>0</v>
      </c>
      <c r="P4080">
        <f t="shared" si="334"/>
        <v>0</v>
      </c>
      <c r="Q4080" s="10" t="s">
        <v>8315</v>
      </c>
      <c r="R4080" t="s">
        <v>8316</v>
      </c>
      <c r="S4080" s="15">
        <f t="shared" si="335"/>
        <v>42732.787523148145</v>
      </c>
      <c r="T4080" s="15">
        <f t="shared" si="336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3"/>
        <v>0</v>
      </c>
      <c r="P4081">
        <f t="shared" si="334"/>
        <v>5</v>
      </c>
      <c r="Q4081" s="10" t="s">
        <v>8315</v>
      </c>
      <c r="R4081" t="s">
        <v>8316</v>
      </c>
      <c r="S4081" s="15">
        <f t="shared" si="335"/>
        <v>42510.938900462963</v>
      </c>
      <c r="T4081" s="15">
        <f t="shared" si="336"/>
        <v>42540.938900462963</v>
      </c>
      <c r="U4081">
        <f t="shared" ref="U4081:U4085" si="343">YEAR(S4081)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3"/>
        <v>0</v>
      </c>
      <c r="P4082">
        <f t="shared" si="334"/>
        <v>0</v>
      </c>
      <c r="Q4082" s="10" t="s">
        <v>8315</v>
      </c>
      <c r="R4082" t="s">
        <v>8316</v>
      </c>
      <c r="S4082" s="15">
        <f t="shared" si="335"/>
        <v>42511.698101851856</v>
      </c>
      <c r="T4082" s="15">
        <f t="shared" si="336"/>
        <v>42535.787500000006</v>
      </c>
      <c r="U4082">
        <f t="shared" si="34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3"/>
        <v>16</v>
      </c>
      <c r="P4083">
        <f t="shared" si="334"/>
        <v>29.17</v>
      </c>
      <c r="Q4083" s="10" t="s">
        <v>8315</v>
      </c>
      <c r="R4083" t="s">
        <v>8316</v>
      </c>
      <c r="S4083" s="15">
        <f t="shared" si="335"/>
        <v>42041.581307870365</v>
      </c>
      <c r="T4083" s="15">
        <f t="shared" si="336"/>
        <v>42071.539641203708</v>
      </c>
      <c r="U4083">
        <f t="shared" si="34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3"/>
        <v>2</v>
      </c>
      <c r="P4084">
        <f t="shared" si="334"/>
        <v>1.5</v>
      </c>
      <c r="Q4084" s="10" t="s">
        <v>8315</v>
      </c>
      <c r="R4084" t="s">
        <v>8316</v>
      </c>
      <c r="S4084" s="15">
        <f t="shared" si="335"/>
        <v>42307.189270833333</v>
      </c>
      <c r="T4084" s="15">
        <f t="shared" si="336"/>
        <v>42322.958333333328</v>
      </c>
      <c r="U4084">
        <f t="shared" si="34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3"/>
        <v>22</v>
      </c>
      <c r="P4085">
        <f t="shared" si="334"/>
        <v>126.5</v>
      </c>
      <c r="Q4085" s="10" t="s">
        <v>8315</v>
      </c>
      <c r="R4085" t="s">
        <v>8316</v>
      </c>
      <c r="S4085" s="15">
        <f t="shared" si="335"/>
        <v>42353.761759259258</v>
      </c>
      <c r="T4085" s="15">
        <f t="shared" si="336"/>
        <v>42383.761759259258</v>
      </c>
      <c r="U4085">
        <f t="shared" si="34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3"/>
        <v>0</v>
      </c>
      <c r="P4086">
        <f t="shared" si="334"/>
        <v>10</v>
      </c>
      <c r="Q4086" s="10" t="s">
        <v>8315</v>
      </c>
      <c r="R4086" t="s">
        <v>8316</v>
      </c>
      <c r="S4086" s="15">
        <f t="shared" si="335"/>
        <v>42622.436412037037</v>
      </c>
      <c r="T4086" s="15">
        <f t="shared" si="336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3"/>
        <v>0</v>
      </c>
      <c r="P4087">
        <f t="shared" si="334"/>
        <v>10</v>
      </c>
      <c r="Q4087" s="10" t="s">
        <v>8315</v>
      </c>
      <c r="R4087" t="s">
        <v>8316</v>
      </c>
      <c r="S4087" s="15">
        <f t="shared" si="335"/>
        <v>42058.603877314818</v>
      </c>
      <c r="T4087" s="15">
        <f t="shared" si="336"/>
        <v>42087.165972222225</v>
      </c>
      <c r="U4087">
        <f t="shared" ref="U4087:U4089" si="344">YEAR(S4087)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3"/>
        <v>5</v>
      </c>
      <c r="P4088">
        <f t="shared" si="334"/>
        <v>9.4</v>
      </c>
      <c r="Q4088" s="10" t="s">
        <v>8315</v>
      </c>
      <c r="R4088" t="s">
        <v>8316</v>
      </c>
      <c r="S4088" s="15">
        <f t="shared" si="335"/>
        <v>42304.940960648149</v>
      </c>
      <c r="T4088" s="15">
        <f t="shared" si="336"/>
        <v>42329.166666666672</v>
      </c>
      <c r="U4088">
        <f t="shared" si="34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3"/>
        <v>0</v>
      </c>
      <c r="P4089">
        <f t="shared" si="334"/>
        <v>0</v>
      </c>
      <c r="Q4089" s="10" t="s">
        <v>8315</v>
      </c>
      <c r="R4089" t="s">
        <v>8316</v>
      </c>
      <c r="S4089" s="15">
        <f t="shared" si="335"/>
        <v>42538.742893518516</v>
      </c>
      <c r="T4089" s="15">
        <f t="shared" si="336"/>
        <v>42568.742893518516</v>
      </c>
      <c r="U4089">
        <f t="shared" si="34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3"/>
        <v>11</v>
      </c>
      <c r="P4090">
        <f t="shared" si="334"/>
        <v>72</v>
      </c>
      <c r="Q4090" s="10" t="s">
        <v>8315</v>
      </c>
      <c r="R4090" t="s">
        <v>8316</v>
      </c>
      <c r="S4090" s="15">
        <f t="shared" si="335"/>
        <v>41990.612546296295</v>
      </c>
      <c r="T4090" s="15">
        <f t="shared" si="336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3"/>
        <v>5</v>
      </c>
      <c r="P4091">
        <f t="shared" si="334"/>
        <v>30</v>
      </c>
      <c r="Q4091" s="10" t="s">
        <v>8315</v>
      </c>
      <c r="R4091" t="s">
        <v>8316</v>
      </c>
      <c r="S4091" s="15">
        <f t="shared" si="335"/>
        <v>42122.732499999998</v>
      </c>
      <c r="T4091" s="15">
        <f t="shared" si="336"/>
        <v>42155.732638888891</v>
      </c>
      <c r="U4091">
        <f t="shared" ref="U4091:U4094" si="345">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3"/>
        <v>3</v>
      </c>
      <c r="P4092">
        <f t="shared" si="334"/>
        <v>10.67</v>
      </c>
      <c r="Q4092" s="10" t="s">
        <v>8315</v>
      </c>
      <c r="R4092" t="s">
        <v>8316</v>
      </c>
      <c r="S4092" s="15">
        <f t="shared" si="335"/>
        <v>42209.67288194444</v>
      </c>
      <c r="T4092" s="15">
        <f t="shared" si="336"/>
        <v>42223.625</v>
      </c>
      <c r="U4092">
        <f t="shared" si="345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3"/>
        <v>13</v>
      </c>
      <c r="P4093">
        <f t="shared" si="334"/>
        <v>25.5</v>
      </c>
      <c r="Q4093" s="10" t="s">
        <v>8315</v>
      </c>
      <c r="R4093" t="s">
        <v>8316</v>
      </c>
      <c r="S4093" s="15">
        <f t="shared" si="335"/>
        <v>41990.506377314814</v>
      </c>
      <c r="T4093" s="15">
        <f t="shared" si="336"/>
        <v>42020.506377314814</v>
      </c>
      <c r="U4093">
        <f t="shared" si="34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3"/>
        <v>0</v>
      </c>
      <c r="P4094">
        <f t="shared" si="334"/>
        <v>20</v>
      </c>
      <c r="Q4094" s="10" t="s">
        <v>8315</v>
      </c>
      <c r="R4094" t="s">
        <v>8316</v>
      </c>
      <c r="S4094" s="15">
        <f t="shared" si="335"/>
        <v>42039.194988425923</v>
      </c>
      <c r="T4094" s="15">
        <f t="shared" si="336"/>
        <v>42099.153321759266</v>
      </c>
      <c r="U4094">
        <f t="shared" si="345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3"/>
        <v>2</v>
      </c>
      <c r="P4095">
        <f t="shared" si="334"/>
        <v>15</v>
      </c>
      <c r="Q4095" s="10" t="s">
        <v>8315</v>
      </c>
      <c r="R4095" t="s">
        <v>8316</v>
      </c>
      <c r="S4095" s="15">
        <f t="shared" si="335"/>
        <v>42178.815891203703</v>
      </c>
      <c r="T4095" s="15">
        <f t="shared" si="336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3"/>
        <v>37</v>
      </c>
      <c r="P4096">
        <f t="shared" si="334"/>
        <v>91.25</v>
      </c>
      <c r="Q4096" s="10" t="s">
        <v>8315</v>
      </c>
      <c r="R4096" t="s">
        <v>8316</v>
      </c>
      <c r="S4096" s="15">
        <f t="shared" si="335"/>
        <v>41890.086805555555</v>
      </c>
      <c r="T4096" s="15">
        <f t="shared" si="336"/>
        <v>41934.207638888889</v>
      </c>
      <c r="U4096">
        <f>YEAR(S4096)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3"/>
        <v>3</v>
      </c>
      <c r="P4097">
        <f t="shared" si="334"/>
        <v>800</v>
      </c>
      <c r="Q4097" s="10" t="s">
        <v>8315</v>
      </c>
      <c r="R4097" t="s">
        <v>8316</v>
      </c>
      <c r="S4097" s="15">
        <f t="shared" si="335"/>
        <v>42693.031828703708</v>
      </c>
      <c r="T4097" s="15">
        <f t="shared" si="336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33"/>
        <v>11</v>
      </c>
      <c r="P4098">
        <f t="shared" si="334"/>
        <v>80</v>
      </c>
      <c r="Q4098" s="10" t="s">
        <v>8315</v>
      </c>
      <c r="R4098" t="s">
        <v>8316</v>
      </c>
      <c r="S4098" s="15">
        <f t="shared" si="335"/>
        <v>42750.530312499999</v>
      </c>
      <c r="T4098" s="15">
        <f t="shared" si="336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46">ROUND(E4099/D4099*100,0)</f>
        <v>0</v>
      </c>
      <c r="P4099">
        <f t="shared" ref="P4099:P4115" si="347">IFERROR(ROUND(E4099/L4099,2),0)</f>
        <v>0</v>
      </c>
      <c r="Q4099" s="10" t="s">
        <v>8315</v>
      </c>
      <c r="R4099" t="s">
        <v>8316</v>
      </c>
      <c r="S4099" s="15">
        <f t="shared" ref="S4099:S4115" si="348">(((J4099/60)/60)/24)+DATE(1970,1,1)</f>
        <v>42344.824502314819</v>
      </c>
      <c r="T4099" s="15">
        <f t="shared" ref="T4099:T4115" si="349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6"/>
        <v>0</v>
      </c>
      <c r="P4100">
        <f t="shared" si="347"/>
        <v>0</v>
      </c>
      <c r="Q4100" s="10" t="s">
        <v>8315</v>
      </c>
      <c r="R4100" t="s">
        <v>8316</v>
      </c>
      <c r="S4100" s="15">
        <f t="shared" si="348"/>
        <v>42495.722187499996</v>
      </c>
      <c r="T4100" s="15">
        <f t="shared" si="349"/>
        <v>42525.722187499996</v>
      </c>
      <c r="U4100">
        <f t="shared" ref="U4100:U4105" si="350"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6"/>
        <v>1</v>
      </c>
      <c r="P4101">
        <f t="shared" si="347"/>
        <v>50</v>
      </c>
      <c r="Q4101" s="10" t="s">
        <v>8315</v>
      </c>
      <c r="R4101" t="s">
        <v>8316</v>
      </c>
      <c r="S4101" s="15">
        <f t="shared" si="348"/>
        <v>42570.850381944445</v>
      </c>
      <c r="T4101" s="15">
        <f t="shared" si="349"/>
        <v>42615.850381944445</v>
      </c>
      <c r="U4101">
        <f t="shared" si="35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6"/>
        <v>0</v>
      </c>
      <c r="P4102">
        <f t="shared" si="347"/>
        <v>0</v>
      </c>
      <c r="Q4102" s="10" t="s">
        <v>8315</v>
      </c>
      <c r="R4102" t="s">
        <v>8316</v>
      </c>
      <c r="S4102" s="15">
        <f t="shared" si="348"/>
        <v>41927.124884259261</v>
      </c>
      <c r="T4102" s="15">
        <f t="shared" si="349"/>
        <v>41937.124884259261</v>
      </c>
      <c r="U4102">
        <f t="shared" si="35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6"/>
        <v>0</v>
      </c>
      <c r="P4103">
        <f t="shared" si="347"/>
        <v>0</v>
      </c>
      <c r="Q4103" s="10" t="s">
        <v>8315</v>
      </c>
      <c r="R4103" t="s">
        <v>8316</v>
      </c>
      <c r="S4103" s="15">
        <f t="shared" si="348"/>
        <v>42730.903726851851</v>
      </c>
      <c r="T4103" s="15">
        <f t="shared" si="349"/>
        <v>42760.903726851851</v>
      </c>
      <c r="U4103">
        <f t="shared" si="35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6"/>
        <v>27</v>
      </c>
      <c r="P4104">
        <f t="shared" si="347"/>
        <v>22.83</v>
      </c>
      <c r="Q4104" s="10" t="s">
        <v>8315</v>
      </c>
      <c r="R4104" t="s">
        <v>8316</v>
      </c>
      <c r="S4104" s="15">
        <f t="shared" si="348"/>
        <v>42475.848067129627</v>
      </c>
      <c r="T4104" s="15">
        <f t="shared" si="349"/>
        <v>42505.848067129627</v>
      </c>
      <c r="U4104">
        <f t="shared" si="35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6"/>
        <v>10</v>
      </c>
      <c r="P4105">
        <f t="shared" si="347"/>
        <v>16.670000000000002</v>
      </c>
      <c r="Q4105" s="10" t="s">
        <v>8315</v>
      </c>
      <c r="R4105" t="s">
        <v>8316</v>
      </c>
      <c r="S4105" s="15">
        <f t="shared" si="348"/>
        <v>42188.83293981482</v>
      </c>
      <c r="T4105" s="15">
        <f t="shared" si="349"/>
        <v>42242.772222222222</v>
      </c>
      <c r="U4105">
        <f t="shared" si="35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6"/>
        <v>21</v>
      </c>
      <c r="P4106">
        <f t="shared" si="347"/>
        <v>45.79</v>
      </c>
      <c r="Q4106" s="10" t="s">
        <v>8315</v>
      </c>
      <c r="R4106" t="s">
        <v>8316</v>
      </c>
      <c r="S4106" s="15">
        <f t="shared" si="348"/>
        <v>42640.278171296297</v>
      </c>
      <c r="T4106" s="15">
        <f t="shared" si="349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6"/>
        <v>7</v>
      </c>
      <c r="P4107">
        <f t="shared" si="347"/>
        <v>383.33</v>
      </c>
      <c r="Q4107" s="10" t="s">
        <v>8315</v>
      </c>
      <c r="R4107" t="s">
        <v>8316</v>
      </c>
      <c r="S4107" s="15">
        <f t="shared" si="348"/>
        <v>42697.010520833333</v>
      </c>
      <c r="T4107" s="15">
        <f t="shared" si="349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6"/>
        <v>71</v>
      </c>
      <c r="P4108">
        <f t="shared" si="347"/>
        <v>106.97</v>
      </c>
      <c r="Q4108" s="10" t="s">
        <v>8315</v>
      </c>
      <c r="R4108" t="s">
        <v>8316</v>
      </c>
      <c r="S4108" s="15">
        <f t="shared" si="348"/>
        <v>42053.049375000002</v>
      </c>
      <c r="T4108" s="15">
        <f t="shared" si="349"/>
        <v>42096.041666666672</v>
      </c>
      <c r="U4108">
        <f t="shared" ref="U4108:U4110" si="351">YEAR(S4108)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6"/>
        <v>2</v>
      </c>
      <c r="P4109">
        <f t="shared" si="347"/>
        <v>10.25</v>
      </c>
      <c r="Q4109" s="10" t="s">
        <v>8315</v>
      </c>
      <c r="R4109" t="s">
        <v>8316</v>
      </c>
      <c r="S4109" s="15">
        <f t="shared" si="348"/>
        <v>41883.916678240741</v>
      </c>
      <c r="T4109" s="15">
        <f t="shared" si="349"/>
        <v>41906.916678240741</v>
      </c>
      <c r="U4109">
        <f t="shared" si="351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6"/>
        <v>2</v>
      </c>
      <c r="P4110">
        <f t="shared" si="347"/>
        <v>59</v>
      </c>
      <c r="Q4110" s="10" t="s">
        <v>8315</v>
      </c>
      <c r="R4110" t="s">
        <v>8316</v>
      </c>
      <c r="S4110" s="15">
        <f t="shared" si="348"/>
        <v>42767.031678240746</v>
      </c>
      <c r="T4110" s="15">
        <f t="shared" si="349"/>
        <v>42797.208333333328</v>
      </c>
      <c r="U4110">
        <f t="shared" si="351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6"/>
        <v>0</v>
      </c>
      <c r="P4111">
        <f t="shared" si="347"/>
        <v>0</v>
      </c>
      <c r="Q4111" s="10" t="s">
        <v>8315</v>
      </c>
      <c r="R4111" t="s">
        <v>8316</v>
      </c>
      <c r="S4111" s="15">
        <f t="shared" si="348"/>
        <v>42307.539398148147</v>
      </c>
      <c r="T4111" s="15">
        <f t="shared" si="349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6"/>
        <v>29</v>
      </c>
      <c r="P4112">
        <f t="shared" si="347"/>
        <v>14.33</v>
      </c>
      <c r="Q4112" s="10" t="s">
        <v>8315</v>
      </c>
      <c r="R4112" t="s">
        <v>8316</v>
      </c>
      <c r="S4112" s="15">
        <f t="shared" si="348"/>
        <v>42512.626747685179</v>
      </c>
      <c r="T4112" s="15">
        <f t="shared" si="349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6"/>
        <v>3</v>
      </c>
      <c r="P4113">
        <f t="shared" si="347"/>
        <v>15.67</v>
      </c>
      <c r="Q4113" s="10" t="s">
        <v>8315</v>
      </c>
      <c r="R4113" t="s">
        <v>8316</v>
      </c>
      <c r="S4113" s="15">
        <f t="shared" si="348"/>
        <v>42029.135879629626</v>
      </c>
      <c r="T4113" s="15">
        <f t="shared" si="349"/>
        <v>42059.135879629626</v>
      </c>
      <c r="U4113">
        <f>YEAR(S4113)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6"/>
        <v>0</v>
      </c>
      <c r="P4114">
        <f t="shared" si="347"/>
        <v>1</v>
      </c>
      <c r="Q4114" s="10" t="s">
        <v>8315</v>
      </c>
      <c r="R4114" t="s">
        <v>8316</v>
      </c>
      <c r="S4114" s="15">
        <f t="shared" si="348"/>
        <v>42400.946597222224</v>
      </c>
      <c r="T4114" s="15">
        <f t="shared" si="349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6"/>
        <v>0</v>
      </c>
      <c r="P4115">
        <f t="shared" si="347"/>
        <v>1</v>
      </c>
      <c r="Q4115" s="10" t="s">
        <v>8315</v>
      </c>
      <c r="R4115" t="s">
        <v>8316</v>
      </c>
      <c r="S4115" s="15">
        <f t="shared" si="348"/>
        <v>42358.573182870372</v>
      </c>
      <c r="T4115" s="15">
        <f t="shared" si="349"/>
        <v>42377.273611111115</v>
      </c>
      <c r="U4115">
        <f>YEAR(S4115)</f>
        <v>2015</v>
      </c>
    </row>
  </sheetData>
  <autoFilter ref="A1:U4115" xr:uid="{00000000-0001-0000-0000-000000000000}"/>
  <conditionalFormatting sqref="F1:F1048576"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AA808-2189-4191-B678-128AE9C55CAE}">
  <dimension ref="A1:H13"/>
  <sheetViews>
    <sheetView zoomScale="106" zoomScaleNormal="106" workbookViewId="0">
      <selection activeCell="E9" sqref="E9"/>
    </sheetView>
  </sheetViews>
  <sheetFormatPr defaultRowHeight="15" x14ac:dyDescent="0.25"/>
  <cols>
    <col min="1" max="1" width="14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25">
      <c r="A2" t="s">
        <v>8408</v>
      </c>
      <c r="B2">
        <f>COUNTIFS(Kickstarter!$F:$F, "successful", Kickstarter!$D:$D, "&lt;1000",Kickstarter!$R:$R,"plays")</f>
        <v>141</v>
      </c>
      <c r="C2">
        <f>COUNTIFS(Kickstarter!$F:$F, "failed", Kickstarter!$D:$D, "&lt;1000",Kickstarter!$R:$R,"plays")</f>
        <v>45</v>
      </c>
      <c r="D2">
        <f>COUNTIFS(Kickstarter!$F:$F, "canceled", Kickstarter!$D:$D, "&lt;1000",Kickstarter!$R:$R,"plays")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8409</v>
      </c>
      <c r="B3">
        <f>COUNTIFS(Kickstarter!$F:$F, "successful", Kickstarter!$D:$D, "&gt;=1000", Kickstarter!$D:$D, "&lt;=4999",Kickstarter!$R:$R,"plays")</f>
        <v>388</v>
      </c>
      <c r="C3">
        <f>COUNTIFS(Kickstarter!F:F, "failed", Kickstarter!D:D, "&gt;=1000", Kickstarter!D:D, "&lt;=4999",Kickstarter!$R:$R,"plays")</f>
        <v>146</v>
      </c>
      <c r="D3">
        <f>COUNTIFS(Kickstarter!$F:$F, "canceled", Kickstarter!$D:$D, "&gt;=1000", Kickstarter!$D:$D, "&lt;=4999",Kickstarter!$R:$R,"plays")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8410</v>
      </c>
      <c r="B4">
        <f>COUNTIFS(Kickstarter!$F:$F, "successful", Kickstarter!$D:$D, "&gt;=5000", Kickstarter!$D:$D, "&lt;=9999",Kickstarter!$R:$R,"plays")</f>
        <v>93</v>
      </c>
      <c r="C4">
        <f>COUNTIFS(Kickstarter!$F:$F, "failed", Kickstarter!$D:$D, "&gt;=5000", Kickstarter!$D:$D, "&lt;=9999",Kickstarter!$R:$R,"plays")</f>
        <v>76</v>
      </c>
      <c r="D4">
        <f>COUNTIFS(Kickstarter!$F:$F, "canceled", Kickstarter!$D:$D, "&gt;=5000", Kickstarter!$D:$D, 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8411</v>
      </c>
      <c r="B5">
        <f>COUNTIFS(Kickstarter!$F:$F, "successful", Kickstarter!$D:$D, "&gt;=10000", Kickstarter!$D:$D, "&lt;=14999",Kickstarter!$R:$R,"plays")</f>
        <v>39</v>
      </c>
      <c r="C5">
        <f>COUNTIFS(Kickstarter!$F:$F, "failed", Kickstarter!$D:$D, "&gt;=10000", Kickstarter!$D:$D, "&lt;=14999",Kickstarter!$R:$R,"plays")</f>
        <v>33</v>
      </c>
      <c r="D5">
        <f>COUNTIFS(Kickstarter!$F:$F, "canceled", Kickstarter!$D:$D, "&gt;=10000", Kickstarter!$D:$D, 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8412</v>
      </c>
      <c r="B6">
        <f>COUNTIFS(Kickstarter!$F:$F, "successful", Kickstarter!$D:$D, "&gt;=15000", Kickstarter!$D:$D, "&lt;=19999",Kickstarter!$R:$R,"plays")</f>
        <v>12</v>
      </c>
      <c r="C6">
        <f>COUNTIFS(Kickstarter!$F:$F, "failed", Kickstarter!$D:$D, "&gt;=15000", Kickstarter!$D:$D, "&lt;=19999",Kickstarter!$R:$R,"plays")</f>
        <v>12</v>
      </c>
      <c r="D6">
        <f>COUNTIFS(Kickstarter!$F:$F, "canceled", Kickstarter!$D:$D, "&gt;=15000", Kickstarter!$D:$D, 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8413</v>
      </c>
      <c r="B7">
        <f>COUNTIFS(Kickstarter!$F:$F, "successful", Kickstarter!$D:$D, "&gt;=20000", Kickstarter!$D:$D, "&lt;=24999",Kickstarter!$R:$R,"plays")</f>
        <v>9</v>
      </c>
      <c r="C7">
        <f>COUNTIFS(Kickstarter!$F:$F, "failed", Kickstarter!$D:$D, "&gt;=20000", Kickstarter!$D:$D, "&lt;=24999",Kickstarter!$R:$R,"plays")</f>
        <v>11</v>
      </c>
      <c r="D7">
        <f>COUNTIFS(Kickstarter!$F:$F, "canceled", Kickstarter!$D:$D, "&gt;=20000", Kickstarter!$D:$D, 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8418</v>
      </c>
      <c r="B8">
        <f>COUNTIFS(Kickstarter!$F:$F, "successful", Kickstarter!$D:$D, "&gt;=25000", Kickstarter!$D:$D, "&lt;=29999",Kickstarter!$R:$R,"plays")</f>
        <v>1</v>
      </c>
      <c r="C8">
        <f>COUNTIFS(Kickstarter!$F:$F, "failed", Kickstarter!$D:$D, "&gt;=25000", Kickstarter!$D:$D, "&lt;=29999",Kickstarter!$R:$R,"plays")</f>
        <v>4</v>
      </c>
      <c r="D8">
        <f>COUNTIFS(Kickstarter!$F:$F, "canceled", Kickstarter!$D:$D, "&gt;=25000", Kickstarter!$D:$D, 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8419</v>
      </c>
      <c r="B9">
        <f>COUNTIFS(Kickstarter!$F:$F, "successful", Kickstarter!$D:$D, "&gt;=30000", Kickstarter!$D:$D, "&lt;=34999",Kickstarter!$R:$R,"plays")</f>
        <v>3</v>
      </c>
      <c r="C9">
        <f>COUNTIFS(Kickstarter!$F:$F, "failed", Kickstarter!$D:$D, "&gt;=30000", Kickstarter!$D:$D, "&lt;=34999",Kickstarter!$R:$R,"plays")</f>
        <v>8</v>
      </c>
      <c r="D9">
        <f>COUNTIFS(Kickstarter!$F:$F, "canceled", Kickstarter!$D:$D, "&gt;=30000", Kickstarter!$D:$D, 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8414</v>
      </c>
      <c r="B10">
        <f>COUNTIFS(Kickstarter!$F:$F, "successful", Kickstarter!$D:$D, "&gt;=35000", Kickstarter!$D:$D, "&lt;=39999",Kickstarter!$R:$R,"plays")</f>
        <v>4</v>
      </c>
      <c r="C10">
        <f>COUNTIFS(Kickstarter!$F:$F, "failed", Kickstarter!$D:$D, "&gt;=35000", Kickstarter!$D:$D, "&lt;=39999",Kickstarter!$R:$R,"plays")</f>
        <v>2</v>
      </c>
      <c r="D10">
        <f>COUNTIFS(Kickstarter!$F:$F, "canceled", Kickstarter!$D:$D, "&gt;=35000", Kickstarter!$D:$D, 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8415</v>
      </c>
      <c r="B11">
        <f>COUNTIFS(Kickstarter!$F:$F, "successful", Kickstarter!$D:$D, "&gt;=40000", Kickstarter!$D:$D, "&lt;=44999",Kickstarter!$R:$R,"plays")</f>
        <v>2</v>
      </c>
      <c r="C11">
        <f>COUNTIFS(Kickstarter!$F:$F, "failed", Kickstarter!$D:$D, "&gt;=40000", Kickstarter!$D:$D, "&lt;=44999",Kickstarter!$R:$R,"plays")</f>
        <v>1</v>
      </c>
      <c r="D11">
        <f>COUNTIFS(Kickstarter!$F:$F, "canceled", Kickstarter!$D:$D, "&gt;=40000", Kickstarter!$D:$D, 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8416</v>
      </c>
      <c r="B12">
        <f>COUNTIFS(Kickstarter!$F:$F, "successful", Kickstarter!$D:$D, "&gt;=45000", Kickstarter!$D:$D, "&lt;=49999",Kickstarter!$R:$R,"plays")</f>
        <v>0</v>
      </c>
      <c r="C12">
        <f>COUNTIFS(Kickstarter!$F:$F, "failed", Kickstarter!$D:$D, "&gt;=45000", Kickstarter!$D:$D, "&lt;=49999",Kickstarter!$R:$R,"plays")</f>
        <v>1</v>
      </c>
      <c r="D12">
        <f>COUNTIFS(Kickstarter!$F:$F, "canceled", Kickstarter!$D:$D, "&gt;=45000", Kickstarter!$D:$D, 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8417</v>
      </c>
      <c r="B13">
        <f>COUNTIFS(Kickstarter!$F:$F, "successful", Kickstarter!$D:$D, "&gt;=50000",Kickstarter!$R:$R,"plays")</f>
        <v>2</v>
      </c>
      <c r="C13">
        <f>COUNTIFS(Kickstarter!$F:$F, "failed", Kickstarter!$D:$D, "&gt;=50000",Kickstarter!$R:$R,"plays")</f>
        <v>14</v>
      </c>
      <c r="D13">
        <f>COUNTIFS(Kickstarter!$F:$F, "canceled", Kickstarter!$D:$D, 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FC448-EF5E-41D2-A036-363F0B4CFCBA}">
  <dimension ref="A1:E18"/>
  <sheetViews>
    <sheetView workbookViewId="0">
      <selection activeCell="C15" sqref="C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8400</v>
      </c>
      <c r="B1" t="s">
        <v>8315</v>
      </c>
    </row>
    <row r="2" spans="1:5" x14ac:dyDescent="0.25">
      <c r="A2" s="11" t="s">
        <v>8379</v>
      </c>
      <c r="B2" t="s">
        <v>8360</v>
      </c>
    </row>
    <row r="4" spans="1:5" x14ac:dyDescent="0.25">
      <c r="A4" s="11" t="s">
        <v>8363</v>
      </c>
      <c r="B4" s="11" t="s">
        <v>8364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207C7-583A-4AF2-8AEC-636C5CB55626}">
  <sheetPr codeName="Sheet4"/>
  <dimension ref="A1:C16"/>
  <sheetViews>
    <sheetView workbookViewId="0">
      <selection activeCell="H35" sqref="H35"/>
    </sheetView>
  </sheetViews>
  <sheetFormatPr defaultRowHeight="15" x14ac:dyDescent="0.25"/>
  <cols>
    <col min="1" max="1" width="28.42578125" bestFit="1" customWidth="1"/>
    <col min="2" max="2" width="15.5703125" customWidth="1"/>
    <col min="3" max="3" width="16.140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8396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8397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B10" s="17"/>
      <c r="C10" s="17"/>
    </row>
    <row r="11" spans="1:3" x14ac:dyDescent="0.25">
      <c r="A11" t="s">
        <v>8389</v>
      </c>
      <c r="B11" s="17" t="e">
        <f>AVERAGE(#REF!)</f>
        <v>#REF!</v>
      </c>
      <c r="C11" s="17" t="e">
        <f>AVERAGE(#REF!)</f>
        <v>#REF!</v>
      </c>
    </row>
    <row r="12" spans="1:3" x14ac:dyDescent="0.25">
      <c r="A12" t="s">
        <v>8390</v>
      </c>
      <c r="B12" s="17" t="e">
        <f>MEDIAN(#REF!)</f>
        <v>#REF!</v>
      </c>
      <c r="C12" s="17" t="e">
        <f>MEDIAN(#REF!)</f>
        <v>#REF!</v>
      </c>
    </row>
    <row r="13" spans="1:3" x14ac:dyDescent="0.25">
      <c r="A13" t="s">
        <v>8393</v>
      </c>
      <c r="B13" s="17" t="e">
        <f>_xlfn.STDEV.P(#REF!)</f>
        <v>#REF!</v>
      </c>
      <c r="C13" s="17" t="e">
        <f>_xlfn.STDEV.P(#REF!)</f>
        <v>#REF!</v>
      </c>
    </row>
    <row r="14" spans="1:3" x14ac:dyDescent="0.25">
      <c r="A14" t="s">
        <v>8394</v>
      </c>
      <c r="B14" s="17" t="e">
        <f>_xlfn.QUARTILE.EXC(#REF!, 3)</f>
        <v>#REF!</v>
      </c>
      <c r="C14" s="17" t="e">
        <f>_xlfn.QUARTILE.EXC(#REF!, 3)</f>
        <v>#REF!</v>
      </c>
    </row>
    <row r="15" spans="1:3" x14ac:dyDescent="0.25">
      <c r="A15" t="s">
        <v>8398</v>
      </c>
      <c r="B15" s="17" t="e">
        <f>_xlfn.QUARTILE.EXC(#REF!, 1)</f>
        <v>#REF!</v>
      </c>
      <c r="C15" s="17" t="e">
        <f>_xlfn.QUARTILE.EXC(#REF!, 1)</f>
        <v>#REF!</v>
      </c>
    </row>
    <row r="16" spans="1:3" x14ac:dyDescent="0.25">
      <c r="A16" t="s">
        <v>8395</v>
      </c>
      <c r="B16" s="17" t="e">
        <f>B14-B15</f>
        <v>#REF!</v>
      </c>
      <c r="C16" s="17" t="e">
        <f>C14-C15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71306-C756-4B25-A23A-08AA0B0B97B3}">
  <sheetPr codeName="Sheet5"/>
  <dimension ref="A1:F39"/>
  <sheetViews>
    <sheetView workbookViewId="0">
      <selection activeCell="F40" sqref="F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8228</v>
      </c>
    </row>
    <row r="2" spans="1:6" x14ac:dyDescent="0.25">
      <c r="A2" s="11" t="s">
        <v>8358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13"/>
      <c r="C6" s="13">
        <v>5</v>
      </c>
      <c r="D6" s="13"/>
      <c r="E6" s="13"/>
      <c r="F6" s="13">
        <v>5</v>
      </c>
    </row>
    <row r="7" spans="1:6" x14ac:dyDescent="0.25">
      <c r="A7" s="12" t="s">
        <v>8342</v>
      </c>
      <c r="B7" s="13">
        <v>1</v>
      </c>
      <c r="C7" s="13"/>
      <c r="D7" s="13"/>
      <c r="E7" s="13"/>
      <c r="F7" s="13">
        <v>1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8313</v>
      </c>
      <c r="B9" s="13"/>
      <c r="C9" s="13"/>
      <c r="D9" s="13"/>
      <c r="E9" s="13">
        <v>4</v>
      </c>
      <c r="F9" s="13">
        <v>4</v>
      </c>
    </row>
    <row r="10" spans="1:6" x14ac:dyDescent="0.25">
      <c r="A10" s="12" t="s">
        <v>8312</v>
      </c>
      <c r="B10" s="13"/>
      <c r="C10" s="13">
        <v>2</v>
      </c>
      <c r="D10" s="13"/>
      <c r="E10" s="13"/>
      <c r="F10" s="13">
        <v>2</v>
      </c>
    </row>
    <row r="11" spans="1:6" x14ac:dyDescent="0.25">
      <c r="A11" s="12" t="s">
        <v>8328</v>
      </c>
      <c r="B11" s="13"/>
      <c r="C11" s="13"/>
      <c r="D11" s="13"/>
      <c r="E11" s="13">
        <v>2</v>
      </c>
      <c r="F11" s="13">
        <v>2</v>
      </c>
    </row>
    <row r="12" spans="1:6" x14ac:dyDescent="0.25">
      <c r="A12" s="12" t="s">
        <v>8345</v>
      </c>
      <c r="B12" s="13"/>
      <c r="C12" s="13"/>
      <c r="D12" s="13">
        <v>1</v>
      </c>
      <c r="E12" s="13"/>
      <c r="F12" s="13">
        <v>1</v>
      </c>
    </row>
    <row r="13" spans="1:6" x14ac:dyDescent="0.25">
      <c r="A13" s="12" t="s">
        <v>8322</v>
      </c>
      <c r="B13" s="13"/>
      <c r="C13" s="13">
        <v>2</v>
      </c>
      <c r="D13" s="13"/>
      <c r="E13" s="13"/>
      <c r="F13" s="13">
        <v>2</v>
      </c>
    </row>
    <row r="14" spans="1:6" x14ac:dyDescent="0.25">
      <c r="A14" s="12" t="s">
        <v>8335</v>
      </c>
      <c r="B14" s="13">
        <v>2</v>
      </c>
      <c r="C14" s="13">
        <v>6</v>
      </c>
      <c r="D14" s="13"/>
      <c r="E14" s="13"/>
      <c r="F14" s="13">
        <v>8</v>
      </c>
    </row>
    <row r="15" spans="1:6" x14ac:dyDescent="0.25">
      <c r="A15" s="12" t="s">
        <v>8347</v>
      </c>
      <c r="B15" s="13"/>
      <c r="C15" s="13"/>
      <c r="D15" s="13"/>
      <c r="E15" s="13">
        <v>3</v>
      </c>
      <c r="F15" s="13">
        <v>3</v>
      </c>
    </row>
    <row r="16" spans="1:6" x14ac:dyDescent="0.25">
      <c r="A16" s="12" t="s">
        <v>8327</v>
      </c>
      <c r="B16" s="13"/>
      <c r="C16" s="13"/>
      <c r="D16" s="13"/>
      <c r="E16" s="13">
        <v>1</v>
      </c>
      <c r="F16" s="13">
        <v>1</v>
      </c>
    </row>
    <row r="17" spans="1:6" x14ac:dyDescent="0.25">
      <c r="A17" s="12" t="s">
        <v>8326</v>
      </c>
      <c r="B17" s="13"/>
      <c r="C17" s="13">
        <v>1</v>
      </c>
      <c r="D17" s="13"/>
      <c r="E17" s="13"/>
      <c r="F17" s="13">
        <v>1</v>
      </c>
    </row>
    <row r="18" spans="1:6" x14ac:dyDescent="0.25">
      <c r="A18" s="12" t="s">
        <v>8354</v>
      </c>
      <c r="B18" s="13"/>
      <c r="C18" s="13">
        <v>1</v>
      </c>
      <c r="D18" s="13"/>
      <c r="E18" s="13">
        <v>2</v>
      </c>
      <c r="F18" s="13">
        <v>3</v>
      </c>
    </row>
    <row r="19" spans="1:6" x14ac:dyDescent="0.25">
      <c r="A19" s="12" t="s">
        <v>8325</v>
      </c>
      <c r="B19" s="13"/>
      <c r="C19" s="13"/>
      <c r="D19" s="13"/>
      <c r="E19" s="13">
        <v>1</v>
      </c>
      <c r="F19" s="13">
        <v>1</v>
      </c>
    </row>
    <row r="20" spans="1:6" x14ac:dyDescent="0.25">
      <c r="A20" s="12" t="s">
        <v>8333</v>
      </c>
      <c r="B20" s="13"/>
      <c r="C20" s="13">
        <v>2</v>
      </c>
      <c r="D20" s="13"/>
      <c r="E20" s="13"/>
      <c r="F20" s="13">
        <v>2</v>
      </c>
    </row>
    <row r="21" spans="1:6" x14ac:dyDescent="0.25">
      <c r="A21" s="12" t="s">
        <v>8357</v>
      </c>
      <c r="B21" s="13"/>
      <c r="C21" s="13">
        <v>4</v>
      </c>
      <c r="D21" s="13"/>
      <c r="E21" s="13">
        <v>4</v>
      </c>
      <c r="F21" s="13">
        <v>8</v>
      </c>
    </row>
    <row r="22" spans="1:6" x14ac:dyDescent="0.25">
      <c r="A22" s="12" t="s">
        <v>8341</v>
      </c>
      <c r="B22" s="13"/>
      <c r="C22" s="13">
        <v>2</v>
      </c>
      <c r="D22" s="13"/>
      <c r="E22" s="13"/>
      <c r="F22" s="13">
        <v>2</v>
      </c>
    </row>
    <row r="23" spans="1:6" x14ac:dyDescent="0.25">
      <c r="A23" s="12" t="s">
        <v>8321</v>
      </c>
      <c r="B23" s="13"/>
      <c r="C23" s="13"/>
      <c r="D23" s="13"/>
      <c r="E23" s="13">
        <v>3</v>
      </c>
      <c r="F23" s="13">
        <v>3</v>
      </c>
    </row>
    <row r="24" spans="1:6" x14ac:dyDescent="0.25">
      <c r="A24" s="12" t="s">
        <v>8348</v>
      </c>
      <c r="B24" s="13"/>
      <c r="C24" s="13">
        <v>3</v>
      </c>
      <c r="D24" s="13"/>
      <c r="E24" s="13"/>
      <c r="F24" s="13">
        <v>3</v>
      </c>
    </row>
    <row r="25" spans="1:6" x14ac:dyDescent="0.25">
      <c r="A25" s="12" t="s">
        <v>8337</v>
      </c>
      <c r="B25" s="13"/>
      <c r="C25" s="13">
        <v>1</v>
      </c>
      <c r="D25" s="13"/>
      <c r="E25" s="13">
        <v>6</v>
      </c>
      <c r="F25" s="13">
        <v>7</v>
      </c>
    </row>
    <row r="26" spans="1:6" x14ac:dyDescent="0.25">
      <c r="A26" s="12" t="s">
        <v>8343</v>
      </c>
      <c r="B26" s="13"/>
      <c r="C26" s="13">
        <v>1</v>
      </c>
      <c r="D26" s="13"/>
      <c r="E26" s="13"/>
      <c r="F26" s="13">
        <v>1</v>
      </c>
    </row>
    <row r="27" spans="1:6" x14ac:dyDescent="0.25">
      <c r="A27" s="12" t="s">
        <v>8316</v>
      </c>
      <c r="B27" s="13"/>
      <c r="C27" s="13">
        <v>8</v>
      </c>
      <c r="D27" s="13"/>
      <c r="E27" s="13">
        <v>22</v>
      </c>
      <c r="F27" s="13">
        <v>30</v>
      </c>
    </row>
    <row r="28" spans="1:6" x14ac:dyDescent="0.25">
      <c r="A28" s="12" t="s">
        <v>8351</v>
      </c>
      <c r="B28" s="13"/>
      <c r="C28" s="13">
        <v>2</v>
      </c>
      <c r="D28" s="13"/>
      <c r="E28" s="13"/>
      <c r="F28" s="13">
        <v>2</v>
      </c>
    </row>
    <row r="29" spans="1:6" x14ac:dyDescent="0.25">
      <c r="A29" s="12" t="s">
        <v>8324</v>
      </c>
      <c r="B29" s="13"/>
      <c r="C29" s="13"/>
      <c r="D29" s="13"/>
      <c r="E29" s="13">
        <v>6</v>
      </c>
      <c r="F29" s="13">
        <v>6</v>
      </c>
    </row>
    <row r="30" spans="1:6" x14ac:dyDescent="0.25">
      <c r="A30" s="12" t="s">
        <v>8311</v>
      </c>
      <c r="B30" s="13">
        <v>3</v>
      </c>
      <c r="C30" s="13"/>
      <c r="D30" s="13"/>
      <c r="E30" s="13"/>
      <c r="F30" s="13">
        <v>3</v>
      </c>
    </row>
    <row r="31" spans="1:6" x14ac:dyDescent="0.25">
      <c r="A31" s="12" t="s">
        <v>8310</v>
      </c>
      <c r="B31" s="13"/>
      <c r="C31" s="13"/>
      <c r="D31" s="13"/>
      <c r="E31" s="13">
        <v>2</v>
      </c>
      <c r="F31" s="13">
        <v>2</v>
      </c>
    </row>
    <row r="32" spans="1:6" x14ac:dyDescent="0.25">
      <c r="A32" s="12" t="s">
        <v>8353</v>
      </c>
      <c r="B32" s="13">
        <v>1</v>
      </c>
      <c r="C32" s="13"/>
      <c r="D32" s="13"/>
      <c r="E32" s="13">
        <v>1</v>
      </c>
      <c r="F32" s="13">
        <v>2</v>
      </c>
    </row>
    <row r="33" spans="1:6" x14ac:dyDescent="0.25">
      <c r="A33" s="12" t="s">
        <v>8355</v>
      </c>
      <c r="B33" s="13">
        <v>1</v>
      </c>
      <c r="C33" s="13">
        <v>3</v>
      </c>
      <c r="D33" s="13"/>
      <c r="E33" s="13">
        <v>2</v>
      </c>
      <c r="F33" s="13">
        <v>6</v>
      </c>
    </row>
    <row r="34" spans="1:6" x14ac:dyDescent="0.25">
      <c r="A34" s="12" t="s">
        <v>8349</v>
      </c>
      <c r="B34" s="13"/>
      <c r="C34" s="13"/>
      <c r="D34" s="13"/>
      <c r="E34" s="13">
        <v>4</v>
      </c>
      <c r="F34" s="13">
        <v>4</v>
      </c>
    </row>
    <row r="35" spans="1:6" x14ac:dyDescent="0.25">
      <c r="A35" s="12" t="s">
        <v>8339</v>
      </c>
      <c r="B35" s="13"/>
      <c r="C35" s="13">
        <v>1</v>
      </c>
      <c r="D35" s="13"/>
      <c r="E35" s="13"/>
      <c r="F35" s="13">
        <v>1</v>
      </c>
    </row>
    <row r="36" spans="1:6" x14ac:dyDescent="0.25">
      <c r="A36" s="12" t="s">
        <v>8332</v>
      </c>
      <c r="B36" s="13"/>
      <c r="C36" s="13">
        <v>5</v>
      </c>
      <c r="D36" s="13"/>
      <c r="E36" s="13"/>
      <c r="F36" s="13">
        <v>5</v>
      </c>
    </row>
    <row r="37" spans="1:6" x14ac:dyDescent="0.25">
      <c r="A37" s="12" t="s">
        <v>8319</v>
      </c>
      <c r="B37" s="13"/>
      <c r="C37" s="13">
        <v>8</v>
      </c>
      <c r="D37" s="13"/>
      <c r="E37" s="13">
        <v>1</v>
      </c>
      <c r="F37" s="13">
        <v>9</v>
      </c>
    </row>
    <row r="38" spans="1:6" x14ac:dyDescent="0.25">
      <c r="A38" s="12" t="s">
        <v>8318</v>
      </c>
      <c r="B38" s="13">
        <v>9</v>
      </c>
      <c r="C38" s="13">
        <v>5</v>
      </c>
      <c r="D38" s="13"/>
      <c r="E38" s="13"/>
      <c r="F38" s="13">
        <v>14</v>
      </c>
    </row>
    <row r="39" spans="1:6" x14ac:dyDescent="0.25">
      <c r="A39" s="12" t="s">
        <v>8362</v>
      </c>
      <c r="B39" s="13">
        <v>17</v>
      </c>
      <c r="C39" s="13">
        <v>64</v>
      </c>
      <c r="D39" s="13">
        <v>1</v>
      </c>
      <c r="E39" s="13">
        <v>64</v>
      </c>
      <c r="F39" s="13">
        <v>146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E3532-279A-46E9-AB22-460D527D5A48}">
  <sheetPr codeName="Sheet6"/>
  <dimension ref="A1:E6"/>
  <sheetViews>
    <sheetView workbookViewId="0">
      <selection activeCell="B59" sqref="B59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D071-2F86-4577-8B93-704E7B35352D}">
  <sheetPr codeName="Sheet7"/>
  <dimension ref="A1:F18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8360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62C4F-043F-400C-B3C1-D6F422BED41B}">
  <sheetPr codeName="Sheet8"/>
  <dimension ref="A2:F7"/>
  <sheetViews>
    <sheetView workbookViewId="0">
      <selection activeCell="B59" sqref="B5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8362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Subcategory Statistics</vt:lpstr>
      <vt:lpstr>VLOOKUP</vt:lpstr>
      <vt:lpstr>Outcomes Based on Launch Date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KP</cp:lastModifiedBy>
  <dcterms:created xsi:type="dcterms:W3CDTF">2017-04-20T15:17:24Z</dcterms:created>
  <dcterms:modified xsi:type="dcterms:W3CDTF">2022-11-24T04:58:45Z</dcterms:modified>
</cp:coreProperties>
</file>