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Academia\Master Project\Lab Works\Waveguide\"/>
    </mc:Choice>
  </mc:AlternateContent>
  <xr:revisionPtr revIDLastSave="0" documentId="13_ncr:1_{E9DFBE30-7E5D-497A-84BE-A5AB5BFBDE9D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R6" i="1" s="1"/>
  <c r="Q7" i="1"/>
  <c r="R7" i="1" s="1"/>
  <c r="Q8" i="1"/>
  <c r="R8" i="1" s="1"/>
  <c r="Q9" i="1"/>
  <c r="Q10" i="1"/>
  <c r="Q11" i="1"/>
  <c r="Q2" i="1"/>
  <c r="R2" i="1" s="1"/>
  <c r="I3" i="1"/>
  <c r="I4" i="1"/>
  <c r="I5" i="1"/>
  <c r="I6" i="1"/>
  <c r="I7" i="1"/>
  <c r="I8" i="1"/>
  <c r="I9" i="1"/>
  <c r="I10" i="1"/>
  <c r="I11" i="1"/>
  <c r="I12" i="1"/>
  <c r="I2" i="1"/>
  <c r="E3" i="1"/>
  <c r="E4" i="1"/>
  <c r="E5" i="1"/>
  <c r="E6" i="1"/>
  <c r="E7" i="1"/>
  <c r="E8" i="1"/>
  <c r="E9" i="1"/>
  <c r="E10" i="1"/>
  <c r="E11" i="1"/>
  <c r="E12" i="1"/>
  <c r="E2" i="1"/>
  <c r="G12" i="1"/>
  <c r="H12" i="1" s="1"/>
  <c r="R11" i="1"/>
  <c r="R10" i="1"/>
  <c r="R9" i="1"/>
  <c r="R5" i="1"/>
  <c r="R4" i="1"/>
  <c r="R3" i="1"/>
  <c r="H4" i="1"/>
  <c r="H5" i="1"/>
  <c r="H6" i="1"/>
  <c r="H7" i="1"/>
  <c r="H8" i="1"/>
  <c r="H9" i="1"/>
  <c r="H10" i="1"/>
  <c r="H11" i="1"/>
  <c r="G2" i="1"/>
  <c r="H2" i="1" s="1"/>
  <c r="G3" i="1"/>
  <c r="H3" i="1" s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<sst xmlns="http://schemas.openxmlformats.org/spreadsheetml/2006/main" count="28" uniqueCount="16">
  <si>
    <t>Date</t>
  </si>
  <si>
    <t>LF</t>
  </si>
  <si>
    <t xml:space="preserve">frequency: </t>
  </si>
  <si>
    <t>amplitude: 500 mV</t>
  </si>
  <si>
    <t>Ossciloscope:</t>
  </si>
  <si>
    <t>50 Ohm</t>
  </si>
  <si>
    <t xml:space="preserve">S. No. </t>
  </si>
  <si>
    <t>T</t>
  </si>
  <si>
    <t>R</t>
  </si>
  <si>
    <t>R_eff</t>
  </si>
  <si>
    <t>1/2R_eff</t>
  </si>
  <si>
    <t>1/T</t>
  </si>
  <si>
    <t>1M Ohm</t>
  </si>
  <si>
    <t>Vpp_t</t>
  </si>
  <si>
    <t>Vpp_t_infinity</t>
  </si>
  <si>
    <t>frequency: 1MHz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</si>
</sst>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Characteristic</a:t>
            </a:r>
            <a:r>
              <a:rPr lang="en-US" sz="1800" b="1" baseline="0"/>
              <a:t>s impedence of coaxial cable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1/T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478751203284842E-2"/>
                  <c:y val="-5.389384536238005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10.482x + 0.4971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Sheet1!$H$2:$H$12</c:f>
              <c:numCache>
                <c:formatCode>0.0000</c:formatCode>
                <c:ptCount val="11"/>
                <c:pt idx="0">
                  <c:v>1.0040660642570282E-2</c:v>
                </c:pt>
                <c:pt idx="1">
                  <c:v>4.9955049950049946E-3</c:v>
                </c:pt>
                <c:pt idx="2">
                  <c:v>2.5004999999999997E-3</c:v>
                </c:pt>
                <c:pt idx="3">
                  <c:v>1.6671666666666666E-3</c:v>
                </c:pt>
                <c:pt idx="4">
                  <c:v>1.2505000000000001E-3</c:v>
                </c:pt>
                <c:pt idx="5">
                  <c:v>1.0005000000000001E-3</c:v>
                </c:pt>
                <c:pt idx="6">
                  <c:v>8.3383333333333334E-4</c:v>
                </c:pt>
                <c:pt idx="7">
                  <c:v>7.1478571428571424E-4</c:v>
                </c:pt>
                <c:pt idx="8">
                  <c:v>6.2549999999999997E-4</c:v>
                </c:pt>
                <c:pt idx="9">
                  <c:v>5.5605555555555562E-4</c:v>
                </c:pt>
                <c:pt idx="10">
                  <c:v>5.0050000000000008E-4</c:v>
                </c:pt>
              </c:numCache>
            </c:numRef>
          </c:xVal>
          <c:yVal>
            <c:numRef>
              <c:f>Sheet1!$I$2:$I$12</c:f>
              <c:numCache>
                <c:formatCode>0.0000</c:formatCode>
                <c:ptCount val="11"/>
                <c:pt idx="0">
                  <c:v>0.60071942446043169</c:v>
                </c:pt>
                <c:pt idx="1">
                  <c:v>0.55298013245033106</c:v>
                </c:pt>
                <c:pt idx="2">
                  <c:v>0.52187499999999998</c:v>
                </c:pt>
                <c:pt idx="3">
                  <c:v>0.51543209876543206</c:v>
                </c:pt>
                <c:pt idx="4">
                  <c:v>0.51122448979591839</c:v>
                </c:pt>
                <c:pt idx="5">
                  <c:v>0.50811359026369163</c:v>
                </c:pt>
                <c:pt idx="6">
                  <c:v>0.5060606060606061</c:v>
                </c:pt>
                <c:pt idx="7">
                  <c:v>0.50402414486921532</c:v>
                </c:pt>
                <c:pt idx="8">
                  <c:v>0.50301204819277112</c:v>
                </c:pt>
                <c:pt idx="9">
                  <c:v>0.50200400801603207</c:v>
                </c:pt>
                <c:pt idx="10">
                  <c:v>0.501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0-46A3-B382-F6D76740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13304"/>
        <c:axId val="262815544"/>
      </c:scatterChart>
      <c:valAx>
        <c:axId val="262813304"/>
        <c:scaling>
          <c:orientation val="minMax"/>
          <c:max val="1.050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1/2R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15544"/>
        <c:crosses val="autoZero"/>
        <c:crossBetween val="midCat"/>
      </c:valAx>
      <c:valAx>
        <c:axId val="262815544"/>
        <c:scaling>
          <c:orientation val="minMax"/>
          <c:min val="0.49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1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14</xdr:row>
      <xdr:rowOff>85726</xdr:rowOff>
    </xdr:from>
    <xdr:to>
      <xdr:col>15</xdr:col>
      <xdr:colOff>361949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0F094-C93F-480A-9C5D-F5130A05F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workbookViewId="0">
      <selection activeCell="F2" sqref="F2:F12"/>
    </sheetView>
  </sheetViews>
  <sheetFormatPr defaultRowHeight="15" x14ac:dyDescent="0.25"/>
  <cols>
    <col min="1" max="1" width="17.85546875" bestFit="1" customWidth="1"/>
    <col min="3" max="3" width="8.5703125" style="3" bestFit="1" customWidth="1"/>
    <col min="4" max="4" width="15.42578125" bestFit="1" customWidth="1"/>
    <col min="8" max="9" width="9.140625" style="3"/>
    <col min="11" max="11" width="17.85546875" bestFit="1" customWidth="1"/>
    <col min="13" max="13" width="6.28515625" bestFit="1" customWidth="1"/>
    <col min="14" max="14" width="13.85546875" bestFit="1" customWidth="1"/>
  </cols>
  <sheetData>
    <row r="1" spans="1:19" x14ac:dyDescent="0.25">
      <c r="A1" t="s">
        <v>0</v>
      </c>
      <c r="B1" t="s">
        <v>6</v>
      </c>
      <c r="C1" s="3" t="s">
        <v>13</v>
      </c>
      <c r="D1" t="s">
        <v>14</v>
      </c>
      <c r="E1" t="s">
        <v>7</v>
      </c>
      <c r="F1" t="s">
        <v>8</v>
      </c>
      <c r="G1" t="s">
        <v>9</v>
      </c>
      <c r="H1" s="3" t="s">
        <v>10</v>
      </c>
      <c r="I1" s="3" t="s">
        <v>11</v>
      </c>
      <c r="K1" t="s">
        <v>0</v>
      </c>
      <c r="L1" t="s">
        <v>6</v>
      </c>
      <c r="M1" t="s">
        <v>13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</row>
    <row r="2" spans="1:19" x14ac:dyDescent="0.25">
      <c r="A2" s="1">
        <v>44658</v>
      </c>
      <c r="B2">
        <v>1</v>
      </c>
      <c r="C2" s="3">
        <v>0.83399999999999996</v>
      </c>
      <c r="D2">
        <v>1.002</v>
      </c>
      <c r="E2" s="2">
        <f>(2*C2)/D2</f>
        <v>1.6646706586826348</v>
      </c>
      <c r="F2">
        <v>49.8</v>
      </c>
      <c r="G2">
        <f t="shared" ref="G2:G12" si="0">(F2*1000000)/(F2+1000000)</f>
        <v>49.79752008349984</v>
      </c>
      <c r="H2" s="3">
        <f>1/(2*G2)</f>
        <v>1.0040660642570282E-2</v>
      </c>
      <c r="I2" s="3">
        <f>1/E2</f>
        <v>0.60071942446043169</v>
      </c>
      <c r="K2" s="1">
        <v>44658</v>
      </c>
      <c r="L2">
        <v>1</v>
      </c>
      <c r="P2">
        <v>50</v>
      </c>
      <c r="Q2">
        <f>(P2*50)/(P2+50)</f>
        <v>25</v>
      </c>
      <c r="R2">
        <f>1/(2*Q2)</f>
        <v>0.02</v>
      </c>
    </row>
    <row r="3" spans="1:19" x14ac:dyDescent="0.25">
      <c r="B3">
        <v>2</v>
      </c>
      <c r="C3" s="3">
        <v>0.90600000000000003</v>
      </c>
      <c r="D3">
        <v>1.002</v>
      </c>
      <c r="E3" s="2">
        <f t="shared" ref="E3:E12" si="1">(2*C3)/D3</f>
        <v>1.8083832335329342</v>
      </c>
      <c r="F3">
        <v>100.1</v>
      </c>
      <c r="G3">
        <f t="shared" si="0"/>
        <v>100.08998099290261</v>
      </c>
      <c r="H3" s="3">
        <f t="shared" ref="H3:H12" si="2">1/(2*G3)</f>
        <v>4.9955049950049946E-3</v>
      </c>
      <c r="I3" s="3">
        <f t="shared" ref="I3:I12" si="3">1/E3</f>
        <v>0.55298013245033106</v>
      </c>
      <c r="L3">
        <v>2</v>
      </c>
      <c r="P3">
        <v>100</v>
      </c>
      <c r="Q3">
        <f t="shared" ref="Q3:Q11" si="4">(P3*50)/(P3+50)</f>
        <v>33.333333333333336</v>
      </c>
      <c r="R3">
        <f t="shared" ref="R3:R11" si="5">1/(2*Q3)</f>
        <v>1.4999999999999999E-2</v>
      </c>
    </row>
    <row r="4" spans="1:19" x14ac:dyDescent="0.25">
      <c r="B4">
        <v>3</v>
      </c>
      <c r="C4" s="3">
        <v>0.96</v>
      </c>
      <c r="D4">
        <v>1.002</v>
      </c>
      <c r="E4" s="2">
        <f t="shared" si="1"/>
        <v>1.9161676646706587</v>
      </c>
      <c r="F4">
        <v>200</v>
      </c>
      <c r="G4">
        <f t="shared" si="0"/>
        <v>199.96000799840033</v>
      </c>
      <c r="H4" s="3">
        <f t="shared" si="2"/>
        <v>2.5004999999999997E-3</v>
      </c>
      <c r="I4" s="3">
        <f t="shared" si="3"/>
        <v>0.52187499999999998</v>
      </c>
      <c r="L4">
        <v>3</v>
      </c>
      <c r="P4">
        <v>200</v>
      </c>
      <c r="Q4">
        <f t="shared" si="4"/>
        <v>40</v>
      </c>
      <c r="R4">
        <f t="shared" si="5"/>
        <v>1.2500000000000001E-2</v>
      </c>
    </row>
    <row r="5" spans="1:19" x14ac:dyDescent="0.25">
      <c r="A5" t="s">
        <v>1</v>
      </c>
      <c r="B5">
        <v>4</v>
      </c>
      <c r="C5" s="3">
        <v>0.97199999999999998</v>
      </c>
      <c r="D5">
        <v>1.002</v>
      </c>
      <c r="E5" s="2">
        <f t="shared" si="1"/>
        <v>1.9401197604790419</v>
      </c>
      <c r="F5">
        <v>300</v>
      </c>
      <c r="G5">
        <f t="shared" si="0"/>
        <v>299.91002699190244</v>
      </c>
      <c r="H5" s="3">
        <f t="shared" si="2"/>
        <v>1.6671666666666666E-3</v>
      </c>
      <c r="I5" s="3">
        <f t="shared" si="3"/>
        <v>0.51543209876543206</v>
      </c>
      <c r="K5" t="s">
        <v>1</v>
      </c>
      <c r="L5">
        <v>4</v>
      </c>
      <c r="P5">
        <v>300</v>
      </c>
      <c r="Q5">
        <f t="shared" si="4"/>
        <v>42.857142857142854</v>
      </c>
      <c r="R5">
        <f t="shared" si="5"/>
        <v>1.1666666666666667E-2</v>
      </c>
    </row>
    <row r="6" spans="1:19" x14ac:dyDescent="0.25">
      <c r="A6" t="s">
        <v>15</v>
      </c>
      <c r="B6">
        <v>5</v>
      </c>
      <c r="C6" s="3">
        <v>0.98</v>
      </c>
      <c r="D6">
        <v>1.002</v>
      </c>
      <c r="E6" s="2">
        <f t="shared" si="1"/>
        <v>1.9560878243512974</v>
      </c>
      <c r="F6">
        <v>400</v>
      </c>
      <c r="G6">
        <f t="shared" si="0"/>
        <v>399.84006397441021</v>
      </c>
      <c r="H6" s="3">
        <f t="shared" si="2"/>
        <v>1.2505000000000001E-3</v>
      </c>
      <c r="I6" s="3">
        <f t="shared" si="3"/>
        <v>0.51122448979591839</v>
      </c>
      <c r="K6" t="s">
        <v>2</v>
      </c>
      <c r="L6">
        <v>5</v>
      </c>
      <c r="P6">
        <v>400</v>
      </c>
      <c r="Q6">
        <f t="shared" si="4"/>
        <v>44.444444444444443</v>
      </c>
      <c r="R6">
        <f t="shared" si="5"/>
        <v>1.125E-2</v>
      </c>
    </row>
    <row r="7" spans="1:19" x14ac:dyDescent="0.25">
      <c r="A7" t="s">
        <v>3</v>
      </c>
      <c r="B7">
        <v>6</v>
      </c>
      <c r="C7" s="3">
        <v>0.98599999999999999</v>
      </c>
      <c r="D7">
        <v>1.002</v>
      </c>
      <c r="E7" s="2">
        <f t="shared" si="1"/>
        <v>1.9680638722554891</v>
      </c>
      <c r="F7">
        <v>500</v>
      </c>
      <c r="G7">
        <f t="shared" si="0"/>
        <v>499.75012493753121</v>
      </c>
      <c r="H7" s="3">
        <f t="shared" si="2"/>
        <v>1.0005000000000001E-3</v>
      </c>
      <c r="I7" s="3">
        <f t="shared" si="3"/>
        <v>0.50811359026369163</v>
      </c>
      <c r="K7" t="s">
        <v>3</v>
      </c>
      <c r="L7">
        <v>6</v>
      </c>
      <c r="P7">
        <v>500</v>
      </c>
      <c r="Q7">
        <f t="shared" si="4"/>
        <v>45.454545454545453</v>
      </c>
      <c r="R7">
        <f t="shared" si="5"/>
        <v>1.1000000000000001E-2</v>
      </c>
    </row>
    <row r="8" spans="1:19" x14ac:dyDescent="0.25">
      <c r="B8">
        <v>7</v>
      </c>
      <c r="C8" s="3">
        <v>0.99</v>
      </c>
      <c r="D8">
        <v>1.002</v>
      </c>
      <c r="E8" s="2">
        <f t="shared" si="1"/>
        <v>1.9760479041916168</v>
      </c>
      <c r="F8">
        <v>600</v>
      </c>
      <c r="G8">
        <f t="shared" si="0"/>
        <v>599.64021587047773</v>
      </c>
      <c r="H8" s="3">
        <f t="shared" si="2"/>
        <v>8.3383333333333334E-4</v>
      </c>
      <c r="I8" s="3">
        <f t="shared" si="3"/>
        <v>0.5060606060606061</v>
      </c>
      <c r="L8">
        <v>7</v>
      </c>
      <c r="P8">
        <v>600</v>
      </c>
      <c r="Q8">
        <f t="shared" si="4"/>
        <v>46.153846153846153</v>
      </c>
      <c r="R8">
        <f t="shared" si="5"/>
        <v>1.0833333333333334E-2</v>
      </c>
    </row>
    <row r="9" spans="1:19" x14ac:dyDescent="0.25">
      <c r="A9" t="s">
        <v>4</v>
      </c>
      <c r="B9">
        <v>8</v>
      </c>
      <c r="C9" s="3">
        <v>0.99399999999999999</v>
      </c>
      <c r="D9">
        <v>1.002</v>
      </c>
      <c r="E9" s="2">
        <f t="shared" si="1"/>
        <v>1.9840319361277445</v>
      </c>
      <c r="F9">
        <v>700</v>
      </c>
      <c r="G9">
        <f t="shared" si="0"/>
        <v>699.51034276006794</v>
      </c>
      <c r="H9" s="3">
        <f t="shared" si="2"/>
        <v>7.1478571428571424E-4</v>
      </c>
      <c r="I9" s="3">
        <f t="shared" si="3"/>
        <v>0.50402414486921532</v>
      </c>
      <c r="K9" t="s">
        <v>4</v>
      </c>
      <c r="L9">
        <v>8</v>
      </c>
      <c r="P9">
        <v>700</v>
      </c>
      <c r="Q9">
        <f t="shared" si="4"/>
        <v>46.666666666666664</v>
      </c>
      <c r="R9">
        <f t="shared" si="5"/>
        <v>1.0714285714285714E-2</v>
      </c>
    </row>
    <row r="10" spans="1:19" x14ac:dyDescent="0.25">
      <c r="A10" t="s">
        <v>12</v>
      </c>
      <c r="B10">
        <v>9</v>
      </c>
      <c r="C10" s="3">
        <v>0.996</v>
      </c>
      <c r="D10">
        <v>1.002</v>
      </c>
      <c r="E10" s="2">
        <f t="shared" si="1"/>
        <v>1.9880239520958083</v>
      </c>
      <c r="F10">
        <v>800</v>
      </c>
      <c r="G10">
        <f t="shared" si="0"/>
        <v>799.36051159072747</v>
      </c>
      <c r="H10" s="3">
        <f t="shared" si="2"/>
        <v>6.2549999999999997E-4</v>
      </c>
      <c r="I10" s="3">
        <f t="shared" si="3"/>
        <v>0.50301204819277112</v>
      </c>
      <c r="K10" t="s">
        <v>5</v>
      </c>
      <c r="L10">
        <v>9</v>
      </c>
      <c r="P10">
        <v>900</v>
      </c>
      <c r="Q10">
        <f t="shared" si="4"/>
        <v>47.368421052631582</v>
      </c>
      <c r="R10">
        <f t="shared" si="5"/>
        <v>1.0555555555555554E-2</v>
      </c>
    </row>
    <row r="11" spans="1:19" x14ac:dyDescent="0.25">
      <c r="B11">
        <v>10</v>
      </c>
      <c r="C11" s="3">
        <v>0.998</v>
      </c>
      <c r="D11">
        <v>1.002</v>
      </c>
      <c r="E11" s="2">
        <f t="shared" si="1"/>
        <v>1.9920159680638723</v>
      </c>
      <c r="F11">
        <v>900</v>
      </c>
      <c r="G11">
        <f t="shared" si="0"/>
        <v>899.19072834448991</v>
      </c>
      <c r="H11" s="3">
        <f t="shared" si="2"/>
        <v>5.5605555555555562E-4</v>
      </c>
      <c r="I11" s="3">
        <f t="shared" si="3"/>
        <v>0.50200400801603207</v>
      </c>
      <c r="L11">
        <v>10</v>
      </c>
      <c r="P11">
        <v>1000</v>
      </c>
      <c r="Q11">
        <f t="shared" si="4"/>
        <v>47.61904761904762</v>
      </c>
      <c r="R11">
        <f t="shared" si="5"/>
        <v>1.0499999999999999E-2</v>
      </c>
    </row>
    <row r="12" spans="1:19" x14ac:dyDescent="0.25">
      <c r="B12">
        <v>11</v>
      </c>
      <c r="C12" s="3">
        <v>1</v>
      </c>
      <c r="D12">
        <v>1.002</v>
      </c>
      <c r="E12" s="2">
        <f t="shared" si="1"/>
        <v>1.996007984031936</v>
      </c>
      <c r="F12">
        <v>1000</v>
      </c>
      <c r="G12">
        <f t="shared" si="0"/>
        <v>999.00099900099895</v>
      </c>
      <c r="H12" s="3">
        <f t="shared" si="2"/>
        <v>5.0050000000000008E-4</v>
      </c>
      <c r="I12" s="3">
        <f t="shared" si="3"/>
        <v>0.501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Khritish_Laptop</dc:creator>
  <cp:lastModifiedBy>HP</cp:lastModifiedBy>
  <dcterms:created xsi:type="dcterms:W3CDTF">2015-06-05T18:17:20Z</dcterms:created>
  <dcterms:modified xsi:type="dcterms:W3CDTF">2022-04-20T18:07:47Z</dcterms:modified>
</cp:coreProperties>
</file>