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aster Project\SOPs\Instrument SOPs\Muffle Furnace\"/>
    </mc:Choice>
  </mc:AlternateContent>
  <xr:revisionPtr revIDLastSave="0" documentId="13_ncr:1_{3FEC64E9-2527-4C43-A783-6649CB6818BD}" xr6:coauthVersionLast="47" xr6:coauthVersionMax="47" xr10:uidLastSave="{00000000-0000-0000-0000-000000000000}"/>
  <bookViews>
    <workbookView xWindow="-108" yWindow="372" windowWidth="23256" windowHeight="12696" xr2:uid="{00000000-000D-0000-FFFF-FFFF00000000}"/>
  </bookViews>
  <sheets>
    <sheet name="Heating and Cooling C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Q2" i="1"/>
  <c r="R2" i="1" s="1"/>
  <c r="L3" i="1"/>
  <c r="L4" i="1"/>
  <c r="L5" i="1"/>
  <c r="L6" i="1"/>
  <c r="K3" i="1"/>
  <c r="K4" i="1"/>
  <c r="K5" i="1"/>
  <c r="K6" i="1"/>
  <c r="L2" i="1"/>
  <c r="K2" i="1"/>
  <c r="E3" i="1"/>
  <c r="E2" i="1"/>
  <c r="D3" i="1"/>
  <c r="D4" i="1"/>
  <c r="E4" i="1" s="1"/>
  <c r="D5" i="1"/>
  <c r="E5" i="1" s="1"/>
  <c r="D6" i="1"/>
  <c r="E6" i="1" s="1"/>
  <c r="D7" i="1"/>
  <c r="E7" i="1" s="1"/>
  <c r="D8" i="1"/>
  <c r="E8" i="1" s="1"/>
  <c r="D2" i="1"/>
</calcChain>
</file>

<file path=xl/sharedStrings.xml><?xml version="1.0" encoding="utf-8"?>
<sst xmlns="http://schemas.openxmlformats.org/spreadsheetml/2006/main" count="17" uniqueCount="12">
  <si>
    <t>Heating</t>
  </si>
  <si>
    <t>HH</t>
  </si>
  <si>
    <t>MIN</t>
  </si>
  <si>
    <t>Temperature</t>
  </si>
  <si>
    <t>Temperature (deg)</t>
  </si>
  <si>
    <t>Time (min)</t>
  </si>
  <si>
    <t>delta Time (min)</t>
  </si>
  <si>
    <t>Cooling</t>
  </si>
  <si>
    <t>delta (min)</t>
  </si>
  <si>
    <t>Cooling Eqn:</t>
  </si>
  <si>
    <t>Time (Hr)</t>
  </si>
  <si>
    <t>Heating Eqn: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</si>
</sst>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Heating</a:t>
            </a:r>
            <a:r>
              <a:rPr lang="en-IN" baseline="0"/>
              <a:t> Curve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'Heating and Cooling Curve'!$F$1</c:f>
              <c:strCache>
                <c:ptCount val="1"/>
                <c:pt idx="0">
                  <c:v>Temperature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and Cooling Curve'!$E$2:$E$11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26</c:v>
                </c:pt>
              </c:numCache>
            </c:numRef>
          </c:xVal>
          <c:yVal>
            <c:numRef>
              <c:f>'Heating and Cooling Curve'!$F$2:$F$11</c:f>
              <c:numCache>
                <c:formatCode>General</c:formatCode>
                <c:ptCount val="10"/>
                <c:pt idx="0">
                  <c:v>26</c:v>
                </c:pt>
                <c:pt idx="1">
                  <c:v>152</c:v>
                </c:pt>
                <c:pt idx="2">
                  <c:v>272</c:v>
                </c:pt>
                <c:pt idx="3">
                  <c:v>328</c:v>
                </c:pt>
                <c:pt idx="4">
                  <c:v>381</c:v>
                </c:pt>
                <c:pt idx="5">
                  <c:v>436</c:v>
                </c:pt>
                <c:pt idx="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4-460E-946D-F3CEA10A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69712"/>
        <c:axId val="532663480"/>
      </c:scatterChart>
      <c:valAx>
        <c:axId val="5259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3480"/>
        <c:crosses val="autoZero"/>
        <c:crossBetween val="midCat"/>
      </c:valAx>
      <c:valAx>
        <c:axId val="5326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Cooling Curve</a:t>
            </a:r>
          </a:p>
        </c:rich>
      </c:tx>
      <c:layout>
        <c:manualLayout>
          <c:xMode val="edge"/>
          <c:yMode val="edge"/>
          <c:x val="0.3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'Heating and Cooling Curve'!$M$1</c:f>
              <c:strCache>
                <c:ptCount val="1"/>
                <c:pt idx="0">
                  <c:v>Temperature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and Cooling Curve'!$L$2:$L$11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42</c:v>
                </c:pt>
                <c:pt idx="3">
                  <c:v>52</c:v>
                </c:pt>
                <c:pt idx="4">
                  <c:v>172</c:v>
                </c:pt>
              </c:numCache>
            </c:numRef>
          </c:xVal>
          <c:yVal>
            <c:numRef>
              <c:f>'Heating and Cooling Curve'!$M$2:$M$11</c:f>
              <c:numCache>
                <c:formatCode>General</c:formatCode>
                <c:ptCount val="10"/>
                <c:pt idx="0">
                  <c:v>500</c:v>
                </c:pt>
                <c:pt idx="1">
                  <c:v>482</c:v>
                </c:pt>
                <c:pt idx="2">
                  <c:v>419</c:v>
                </c:pt>
                <c:pt idx="3">
                  <c:v>402</c:v>
                </c:pt>
                <c:pt idx="4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C-4ABA-9342-2A0BF174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24088"/>
        <c:axId val="573919288"/>
      </c:scatterChart>
      <c:valAx>
        <c:axId val="5739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19288"/>
        <c:crosses val="autoZero"/>
        <c:crossBetween val="midCat"/>
      </c:valAx>
      <c:valAx>
        <c:axId val="5739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13</xdr:row>
      <xdr:rowOff>160020</xdr:rowOff>
    </xdr:from>
    <xdr:to>
      <xdr:col>5</xdr:col>
      <xdr:colOff>914400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508D-B2CD-48D6-B414-C2F071B67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13</xdr:row>
      <xdr:rowOff>167640</xdr:rowOff>
    </xdr:from>
    <xdr:to>
      <xdr:col>14</xdr:col>
      <xdr:colOff>243840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9DBC4-00C8-4168-BBD9-0402E6E3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Q3" sqref="Q3"/>
    </sheetView>
  </sheetViews>
  <sheetFormatPr defaultRowHeight="14.4" x14ac:dyDescent="0.3"/>
  <cols>
    <col min="5" max="5" width="14.21875" bestFit="1" customWidth="1"/>
    <col min="6" max="6" width="16.109375" bestFit="1" customWidth="1"/>
    <col min="11" max="11" width="9.5546875" bestFit="1" customWidth="1"/>
    <col min="12" max="12" width="9.6640625" bestFit="1" customWidth="1"/>
    <col min="13" max="13" width="16.109375" bestFit="1" customWidth="1"/>
    <col min="15" max="15" width="11.109375" bestFit="1" customWidth="1"/>
    <col min="16" max="16" width="11.5546875" bestFit="1" customWidth="1"/>
    <col min="17" max="17" width="9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H1" t="s">
        <v>7</v>
      </c>
      <c r="I1" t="s">
        <v>1</v>
      </c>
      <c r="J1" t="s">
        <v>2</v>
      </c>
      <c r="K1" t="s">
        <v>5</v>
      </c>
      <c r="L1" t="s">
        <v>8</v>
      </c>
      <c r="M1" t="s">
        <v>4</v>
      </c>
      <c r="O1" t="s">
        <v>9</v>
      </c>
      <c r="P1" t="s">
        <v>3</v>
      </c>
      <c r="Q1" t="s">
        <v>5</v>
      </c>
      <c r="R1" t="s">
        <v>10</v>
      </c>
    </row>
    <row r="2" spans="1:18" x14ac:dyDescent="0.3">
      <c r="B2">
        <v>3</v>
      </c>
      <c r="C2">
        <v>50</v>
      </c>
      <c r="D2">
        <f t="shared" ref="D2:D8" si="0">$B2*60+$C2</f>
        <v>230</v>
      </c>
      <c r="E2">
        <f t="shared" ref="E2:E8" si="1">$D2-230</f>
        <v>0</v>
      </c>
      <c r="F2">
        <v>26</v>
      </c>
      <c r="I2">
        <v>6</v>
      </c>
      <c r="J2">
        <v>22</v>
      </c>
      <c r="K2">
        <f>$I2*60+$J2</f>
        <v>382</v>
      </c>
      <c r="L2">
        <f>$K2-382</f>
        <v>0</v>
      </c>
      <c r="M2">
        <v>500</v>
      </c>
      <c r="P2">
        <v>28</v>
      </c>
      <c r="Q2">
        <f>(500 -$P2)/1.4</f>
        <v>337.14285714285717</v>
      </c>
      <c r="R2">
        <f>$Q2/60</f>
        <v>5.6190476190476195</v>
      </c>
    </row>
    <row r="3" spans="1:18" x14ac:dyDescent="0.3">
      <c r="B3">
        <v>3</v>
      </c>
      <c r="C3">
        <v>58</v>
      </c>
      <c r="D3">
        <f t="shared" si="0"/>
        <v>238</v>
      </c>
      <c r="E3">
        <f t="shared" si="1"/>
        <v>8</v>
      </c>
      <c r="F3">
        <v>152</v>
      </c>
      <c r="I3">
        <v>6</v>
      </c>
      <c r="J3">
        <v>31</v>
      </c>
      <c r="K3">
        <f t="shared" ref="K3:K6" si="2">$I3*60+$J3</f>
        <v>391</v>
      </c>
      <c r="L3">
        <f t="shared" ref="L3:L6" si="3">$K3-382</f>
        <v>9</v>
      </c>
      <c r="M3">
        <v>482</v>
      </c>
      <c r="O3" t="s">
        <v>11</v>
      </c>
      <c r="P3">
        <v>152</v>
      </c>
      <c r="Q3">
        <f>($P3-26)/18.2</f>
        <v>6.9230769230769234</v>
      </c>
      <c r="R3">
        <f>Q3/60</f>
        <v>0.11538461538461539</v>
      </c>
    </row>
    <row r="4" spans="1:18" x14ac:dyDescent="0.3">
      <c r="B4">
        <v>4</v>
      </c>
      <c r="C4">
        <v>5</v>
      </c>
      <c r="D4">
        <f t="shared" si="0"/>
        <v>245</v>
      </c>
      <c r="E4">
        <f t="shared" si="1"/>
        <v>15</v>
      </c>
      <c r="F4">
        <v>272</v>
      </c>
      <c r="I4">
        <v>7</v>
      </c>
      <c r="J4">
        <v>4</v>
      </c>
      <c r="K4">
        <f t="shared" si="2"/>
        <v>424</v>
      </c>
      <c r="L4">
        <f t="shared" si="3"/>
        <v>42</v>
      </c>
      <c r="M4">
        <v>419</v>
      </c>
    </row>
    <row r="5" spans="1:18" x14ac:dyDescent="0.3">
      <c r="B5">
        <v>4</v>
      </c>
      <c r="C5">
        <v>8</v>
      </c>
      <c r="D5">
        <f t="shared" si="0"/>
        <v>248</v>
      </c>
      <c r="E5">
        <f t="shared" si="1"/>
        <v>18</v>
      </c>
      <c r="F5">
        <v>328</v>
      </c>
      <c r="I5">
        <v>7</v>
      </c>
      <c r="J5">
        <v>14</v>
      </c>
      <c r="K5">
        <f t="shared" si="2"/>
        <v>434</v>
      </c>
      <c r="L5">
        <f t="shared" si="3"/>
        <v>52</v>
      </c>
      <c r="M5">
        <v>402</v>
      </c>
    </row>
    <row r="6" spans="1:18" x14ac:dyDescent="0.3">
      <c r="B6">
        <v>4</v>
      </c>
      <c r="C6">
        <v>10</v>
      </c>
      <c r="D6">
        <f t="shared" si="0"/>
        <v>250</v>
      </c>
      <c r="E6">
        <f t="shared" si="1"/>
        <v>20</v>
      </c>
      <c r="F6">
        <v>381</v>
      </c>
      <c r="I6">
        <v>9</v>
      </c>
      <c r="J6">
        <v>14</v>
      </c>
      <c r="K6">
        <f t="shared" si="2"/>
        <v>554</v>
      </c>
      <c r="L6">
        <f t="shared" si="3"/>
        <v>172</v>
      </c>
      <c r="M6">
        <v>262</v>
      </c>
    </row>
    <row r="7" spans="1:18" x14ac:dyDescent="0.3">
      <c r="B7">
        <v>4</v>
      </c>
      <c r="C7">
        <v>12</v>
      </c>
      <c r="D7">
        <f t="shared" si="0"/>
        <v>252</v>
      </c>
      <c r="E7">
        <f t="shared" si="1"/>
        <v>22</v>
      </c>
      <c r="F7">
        <v>436</v>
      </c>
    </row>
    <row r="8" spans="1:18" x14ac:dyDescent="0.3">
      <c r="B8">
        <v>4</v>
      </c>
      <c r="C8">
        <v>16</v>
      </c>
      <c r="D8">
        <f t="shared" si="0"/>
        <v>256</v>
      </c>
      <c r="E8">
        <f t="shared" si="1"/>
        <v>26</v>
      </c>
      <c r="F8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Heating and Cooling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Khritish_Laptop</dc:creator>
  <cp:lastModifiedBy>HP</cp:lastModifiedBy>
  <dcterms:created xsi:type="dcterms:W3CDTF">2015-06-05T18:17:20Z</dcterms:created>
  <dcterms:modified xsi:type="dcterms:W3CDTF">2021-12-31T12:45:53Z</dcterms:modified>
</cp:coreProperties>
</file>