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160" windowHeight="1170" activeTab="2"/>
  </bookViews>
  <sheets>
    <sheet name="bodytrack" sheetId="1" r:id="rId1"/>
    <sheet name="blackscholes" sheetId="2" r:id="rId2"/>
    <sheet name="swaptions" sheetId="3" r:id="rId3"/>
    <sheet name="fluidanimate" sheetId="8" r:id="rId4"/>
    <sheet name="all_three" sheetId="7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S58" i="3" l="1"/>
  <c r="F69" i="3"/>
  <c r="F70" i="3"/>
  <c r="F71" i="3"/>
  <c r="F72" i="3"/>
  <c r="F73" i="3"/>
  <c r="H110" i="7" l="1"/>
  <c r="G110" i="7"/>
  <c r="F110" i="7"/>
  <c r="E110" i="7"/>
  <c r="H109" i="7"/>
  <c r="G109" i="7"/>
  <c r="F109" i="7"/>
  <c r="E109" i="7"/>
  <c r="H108" i="7"/>
  <c r="G108" i="7"/>
  <c r="F108" i="7"/>
  <c r="E108" i="7"/>
  <c r="H107" i="7"/>
  <c r="G107" i="7"/>
  <c r="F107" i="7"/>
  <c r="E107" i="7"/>
  <c r="H106" i="7"/>
  <c r="G106" i="7"/>
  <c r="F106" i="7"/>
  <c r="E106" i="7"/>
  <c r="J144" i="7"/>
  <c r="L144" i="7"/>
  <c r="M144" i="7"/>
  <c r="J145" i="7"/>
  <c r="L145" i="7"/>
  <c r="M145" i="7"/>
  <c r="J146" i="7"/>
  <c r="L146" i="7"/>
  <c r="M146" i="7"/>
  <c r="J147" i="7"/>
  <c r="L147" i="7"/>
  <c r="M147" i="7"/>
  <c r="J148" i="7"/>
  <c r="L148" i="7"/>
  <c r="M148" i="7"/>
  <c r="J149" i="7"/>
  <c r="L149" i="7"/>
  <c r="M149" i="7"/>
  <c r="J150" i="7"/>
  <c r="L150" i="7"/>
  <c r="M150" i="7"/>
  <c r="J151" i="7"/>
  <c r="L151" i="7"/>
  <c r="M151" i="7"/>
  <c r="J152" i="7"/>
  <c r="L152" i="7"/>
  <c r="M152" i="7"/>
  <c r="M165" i="7"/>
  <c r="L165" i="7"/>
  <c r="J165" i="7"/>
  <c r="M164" i="7"/>
  <c r="L164" i="7"/>
  <c r="J164" i="7"/>
  <c r="M163" i="7"/>
  <c r="L163" i="7"/>
  <c r="J163" i="7"/>
  <c r="M162" i="7"/>
  <c r="L162" i="7"/>
  <c r="J162" i="7"/>
  <c r="M161" i="7"/>
  <c r="L161" i="7"/>
  <c r="J161" i="7"/>
  <c r="M160" i="7"/>
  <c r="L160" i="7"/>
  <c r="J160" i="7"/>
  <c r="M159" i="7"/>
  <c r="L159" i="7"/>
  <c r="J159" i="7"/>
  <c r="M158" i="7"/>
  <c r="L158" i="7"/>
  <c r="J158" i="7"/>
  <c r="M157" i="7"/>
  <c r="L157" i="7"/>
  <c r="J157" i="7"/>
  <c r="M156" i="7"/>
  <c r="L156" i="7"/>
  <c r="J156" i="7"/>
  <c r="M155" i="7"/>
  <c r="L155" i="7"/>
  <c r="J155" i="7"/>
  <c r="M154" i="7"/>
  <c r="L154" i="7"/>
  <c r="J154" i="7"/>
  <c r="M153" i="7"/>
  <c r="L153" i="7"/>
  <c r="J153" i="7"/>
  <c r="J55" i="3"/>
  <c r="R58" i="3"/>
  <c r="Z106" i="7"/>
  <c r="AA106" i="7"/>
  <c r="AB106" i="7"/>
  <c r="Z107" i="7"/>
  <c r="AA107" i="7"/>
  <c r="AF107" i="7" s="1"/>
  <c r="AB107" i="7"/>
  <c r="Z108" i="7"/>
  <c r="AA108" i="7"/>
  <c r="AB108" i="7"/>
  <c r="AG108" i="7" s="1"/>
  <c r="Z109" i="7"/>
  <c r="AA109" i="7"/>
  <c r="AF109" i="7" s="1"/>
  <c r="AB109" i="7"/>
  <c r="AG109" i="7" s="1"/>
  <c r="Z110" i="7"/>
  <c r="AA110" i="7"/>
  <c r="AB110" i="7"/>
  <c r="AG110" i="7" s="1"/>
  <c r="Y107" i="7"/>
  <c r="Y108" i="7"/>
  <c r="AD108" i="7" s="1"/>
  <c r="Y110" i="7"/>
  <c r="AD110" i="7"/>
  <c r="Y109" i="7"/>
  <c r="AD107" i="7"/>
  <c r="Y106" i="7"/>
  <c r="AD106" i="7" s="1"/>
  <c r="H69" i="3"/>
  <c r="AF110" i="7"/>
  <c r="AD109" i="7"/>
  <c r="AF108" i="7"/>
  <c r="AG107" i="7"/>
  <c r="AG106" i="7"/>
  <c r="AF106" i="7"/>
  <c r="AG105" i="7"/>
  <c r="AF105" i="7"/>
  <c r="AD105" i="7"/>
  <c r="AG104" i="7"/>
  <c r="AF104" i="7"/>
  <c r="AD104" i="7"/>
  <c r="AG103" i="7"/>
  <c r="AF103" i="7"/>
  <c r="AD103" i="7"/>
  <c r="AG102" i="7"/>
  <c r="AF102" i="7"/>
  <c r="AD102" i="7"/>
  <c r="AG101" i="7"/>
  <c r="AF101" i="7"/>
  <c r="AD101" i="7"/>
  <c r="AG100" i="7"/>
  <c r="AF100" i="7"/>
  <c r="AD100" i="7"/>
  <c r="AG99" i="7"/>
  <c r="AF99" i="7"/>
  <c r="AD99" i="7"/>
  <c r="AG98" i="7"/>
  <c r="AF98" i="7"/>
  <c r="AD98" i="7"/>
  <c r="AG97" i="7"/>
  <c r="AF97" i="7"/>
  <c r="AD97" i="7"/>
  <c r="AG96" i="7"/>
  <c r="AF96" i="7"/>
  <c r="AD96" i="7"/>
  <c r="AG95" i="7"/>
  <c r="AF95" i="7"/>
  <c r="AD95" i="7"/>
  <c r="AG94" i="7"/>
  <c r="AF94" i="7"/>
  <c r="AD94" i="7"/>
  <c r="AG93" i="7"/>
  <c r="AF93" i="7"/>
  <c r="AD93" i="7"/>
  <c r="AG92" i="7"/>
  <c r="AF92" i="7"/>
  <c r="AD92" i="7"/>
  <c r="AG91" i="7"/>
  <c r="AF91" i="7"/>
  <c r="AD91" i="7"/>
  <c r="AG90" i="7"/>
  <c r="AF90" i="7"/>
  <c r="AD90" i="7"/>
  <c r="AG89" i="7"/>
  <c r="AF89" i="7"/>
  <c r="AD89" i="7"/>
  <c r="I113" i="2"/>
  <c r="J109" i="2"/>
  <c r="J107" i="2"/>
  <c r="R114" i="2" s="1"/>
  <c r="Q89" i="1"/>
  <c r="Q90" i="1"/>
  <c r="Q91" i="1"/>
  <c r="Q92" i="1"/>
  <c r="T101" i="1" s="1"/>
  <c r="Q88" i="1"/>
  <c r="T100" i="1"/>
  <c r="S97" i="1"/>
  <c r="R116" i="2"/>
  <c r="H73" i="3"/>
  <c r="S62" i="3" s="1"/>
  <c r="H72" i="3"/>
  <c r="H71" i="3"/>
  <c r="H70" i="3"/>
  <c r="S59" i="3" s="1"/>
  <c r="R59" i="3"/>
  <c r="R61" i="3"/>
  <c r="U61" i="3" s="1"/>
  <c r="R33" i="3" s="1"/>
  <c r="J56" i="3"/>
  <c r="J57" i="3"/>
  <c r="J58" i="3"/>
  <c r="J59" i="3"/>
  <c r="R62" i="3" s="1"/>
  <c r="U62" i="3" s="1"/>
  <c r="R34" i="3" s="1"/>
  <c r="U58" i="3"/>
  <c r="R30" i="3" s="1"/>
  <c r="I101" i="1"/>
  <c r="J101" i="1" s="1"/>
  <c r="I100" i="1"/>
  <c r="J100" i="1"/>
  <c r="J92" i="1"/>
  <c r="J89" i="1"/>
  <c r="S98" i="1" s="1"/>
  <c r="J88" i="1"/>
  <c r="I88" i="1"/>
  <c r="I89" i="1"/>
  <c r="I90" i="1"/>
  <c r="J90" i="1" s="1"/>
  <c r="I91" i="1"/>
  <c r="J91" i="1" s="1"/>
  <c r="S100" i="1" s="1"/>
  <c r="I92" i="1"/>
  <c r="T97" i="1"/>
  <c r="T98" i="1"/>
  <c r="T99" i="1"/>
  <c r="J81" i="1"/>
  <c r="J83" i="1"/>
  <c r="I97" i="1"/>
  <c r="J97" i="1" s="1"/>
  <c r="I98" i="1"/>
  <c r="J98" i="1" s="1"/>
  <c r="I99" i="1"/>
  <c r="J99" i="1" s="1"/>
  <c r="I84" i="1"/>
  <c r="J84" i="1" s="1"/>
  <c r="I83" i="1"/>
  <c r="I82" i="1"/>
  <c r="J82" i="1" s="1"/>
  <c r="I81" i="1"/>
  <c r="I80" i="1"/>
  <c r="J80" i="1" s="1"/>
  <c r="T97" i="2"/>
  <c r="U103" i="2"/>
  <c r="U94" i="2" s="1"/>
  <c r="U104" i="2"/>
  <c r="U95" i="2" s="1"/>
  <c r="U105" i="2"/>
  <c r="U96" i="2" s="1"/>
  <c r="U106" i="2"/>
  <c r="U97" i="2" s="1"/>
  <c r="U102" i="2"/>
  <c r="U93" i="2" s="1"/>
  <c r="T103" i="2"/>
  <c r="T94" i="2" s="1"/>
  <c r="T104" i="2"/>
  <c r="T95" i="2" s="1"/>
  <c r="T105" i="2"/>
  <c r="T96" i="2" s="1"/>
  <c r="T106" i="2"/>
  <c r="T102" i="2"/>
  <c r="T93" i="2" s="1"/>
  <c r="F103" i="2"/>
  <c r="I103" i="2" s="1"/>
  <c r="F96" i="2"/>
  <c r="I96" i="2" s="1"/>
  <c r="F110" i="2"/>
  <c r="I110" i="2" s="1"/>
  <c r="J110" i="2" s="1"/>
  <c r="R117" i="2" s="1"/>
  <c r="I114" i="2"/>
  <c r="I115" i="2"/>
  <c r="I116" i="2"/>
  <c r="I117" i="2"/>
  <c r="F109" i="2"/>
  <c r="I109" i="2" s="1"/>
  <c r="F108" i="2"/>
  <c r="I108" i="2" s="1"/>
  <c r="J108" i="2" s="1"/>
  <c r="R115" i="2" s="1"/>
  <c r="F107" i="2"/>
  <c r="I107" i="2" s="1"/>
  <c r="F106" i="2"/>
  <c r="I106" i="2" s="1"/>
  <c r="J106" i="2" s="1"/>
  <c r="R113" i="2" s="1"/>
  <c r="F102" i="2"/>
  <c r="I102" i="2" s="1"/>
  <c r="Q116" i="2" s="1"/>
  <c r="F101" i="2"/>
  <c r="I101" i="2" s="1"/>
  <c r="F100" i="2"/>
  <c r="I100" i="2" s="1"/>
  <c r="Q114" i="2" s="1"/>
  <c r="F99" i="2"/>
  <c r="I99" i="2" s="1"/>
  <c r="Q113" i="2" s="1"/>
  <c r="F93" i="2"/>
  <c r="I93" i="2" s="1"/>
  <c r="F94" i="2"/>
  <c r="I94" i="2" s="1"/>
  <c r="F95" i="2"/>
  <c r="I95" i="2" s="1"/>
  <c r="F92" i="2"/>
  <c r="I92" i="2" s="1"/>
  <c r="U59" i="3"/>
  <c r="R31" i="3" s="1"/>
  <c r="F59" i="3"/>
  <c r="H59" i="3" s="1"/>
  <c r="F65" i="3"/>
  <c r="H65" i="3" s="1"/>
  <c r="H61" i="3"/>
  <c r="H56" i="3"/>
  <c r="H57" i="3"/>
  <c r="H58" i="3"/>
  <c r="H55" i="3"/>
  <c r="P16" i="3"/>
  <c r="F64" i="3"/>
  <c r="H64" i="3" s="1"/>
  <c r="F63" i="3"/>
  <c r="H63" i="3" s="1"/>
  <c r="F62" i="3"/>
  <c r="H62" i="3" s="1"/>
  <c r="F61" i="3"/>
  <c r="F56" i="3"/>
  <c r="F57" i="3"/>
  <c r="F58" i="3"/>
  <c r="F55" i="3"/>
  <c r="S60" i="3" l="1"/>
  <c r="S61" i="3"/>
  <c r="R60" i="3"/>
  <c r="U60" i="3" s="1"/>
  <c r="R32" i="3" s="1"/>
  <c r="Q117" i="2"/>
  <c r="Q115" i="2"/>
  <c r="S101" i="1"/>
  <c r="S99" i="1"/>
  <c r="J1" i="8" l="1"/>
  <c r="R14" i="8"/>
  <c r="R13" i="8"/>
  <c r="R9" i="8"/>
  <c r="R8" i="8"/>
  <c r="L99" i="7"/>
  <c r="M99" i="7"/>
  <c r="L100" i="7"/>
  <c r="M100" i="7"/>
  <c r="J99" i="7"/>
  <c r="J100" i="7"/>
  <c r="U32" i="7"/>
  <c r="U31" i="7"/>
  <c r="U30" i="7"/>
  <c r="U29" i="7"/>
  <c r="T32" i="7"/>
  <c r="T31" i="7"/>
  <c r="T30" i="7"/>
  <c r="T29" i="7"/>
  <c r="U33" i="7"/>
  <c r="V33" i="7"/>
  <c r="W33" i="7"/>
  <c r="T33" i="7"/>
  <c r="V29" i="7"/>
  <c r="W29" i="7"/>
  <c r="H34" i="8"/>
  <c r="H31" i="8"/>
  <c r="H30" i="8"/>
  <c r="H26" i="8"/>
  <c r="F35" i="8"/>
  <c r="H35" i="8" s="1"/>
  <c r="F34" i="8"/>
  <c r="F31" i="8"/>
  <c r="F30" i="8"/>
  <c r="I9" i="8"/>
  <c r="I8" i="8"/>
  <c r="I14" i="8"/>
  <c r="I13" i="8"/>
  <c r="Q4" i="8"/>
  <c r="Q3" i="8"/>
  <c r="O4" i="8"/>
  <c r="O3" i="8"/>
  <c r="M4" i="8"/>
  <c r="M3" i="8"/>
  <c r="H23" i="8"/>
  <c r="H18" i="8"/>
  <c r="H24" i="8"/>
  <c r="H27" i="8"/>
  <c r="F27" i="8"/>
  <c r="F26" i="8"/>
  <c r="F24" i="8"/>
  <c r="F23" i="8"/>
  <c r="H14" i="8"/>
  <c r="H13" i="8"/>
  <c r="H9" i="8"/>
  <c r="H8" i="8"/>
  <c r="H4" i="8"/>
  <c r="H3" i="8"/>
  <c r="H19" i="8"/>
  <c r="F18" i="8"/>
  <c r="F14" i="8"/>
  <c r="F13" i="8"/>
  <c r="F9" i="8"/>
  <c r="F8" i="8"/>
  <c r="F4" i="8"/>
  <c r="F3" i="8"/>
  <c r="M110" i="7" l="1"/>
  <c r="M89" i="7"/>
  <c r="M90" i="7"/>
  <c r="M91" i="7"/>
  <c r="M92" i="7"/>
  <c r="M93" i="7"/>
  <c r="M94" i="7"/>
  <c r="M95" i="7"/>
  <c r="M96" i="7"/>
  <c r="M97" i="7"/>
  <c r="M98" i="7"/>
  <c r="M101" i="7"/>
  <c r="M102" i="7"/>
  <c r="M103" i="7"/>
  <c r="M104" i="7"/>
  <c r="M105" i="7"/>
  <c r="M106" i="7"/>
  <c r="M107" i="7"/>
  <c r="M108" i="7"/>
  <c r="M109" i="7"/>
  <c r="L110" i="7"/>
  <c r="L109" i="7"/>
  <c r="L108" i="7"/>
  <c r="L107" i="7"/>
  <c r="L106" i="7"/>
  <c r="L105" i="7"/>
  <c r="L104" i="7"/>
  <c r="L103" i="7"/>
  <c r="L102" i="7"/>
  <c r="L101" i="7"/>
  <c r="L98" i="7"/>
  <c r="L97" i="7"/>
  <c r="L96" i="7"/>
  <c r="L95" i="7"/>
  <c r="L94" i="7"/>
  <c r="L93" i="7"/>
  <c r="L92" i="7"/>
  <c r="L91" i="7"/>
  <c r="L90" i="7"/>
  <c r="L89" i="7"/>
  <c r="J110" i="7"/>
  <c r="J90" i="7"/>
  <c r="J91" i="7"/>
  <c r="J92" i="7"/>
  <c r="J93" i="7"/>
  <c r="J94" i="7"/>
  <c r="J95" i="7"/>
  <c r="J96" i="7"/>
  <c r="J97" i="7"/>
  <c r="J98" i="7"/>
  <c r="J101" i="7"/>
  <c r="J102" i="7"/>
  <c r="J103" i="7"/>
  <c r="J104" i="7"/>
  <c r="J105" i="7"/>
  <c r="J106" i="7"/>
  <c r="J107" i="7"/>
  <c r="J108" i="7"/>
  <c r="J109" i="7"/>
  <c r="J89" i="7"/>
  <c r="Y6" i="7"/>
  <c r="V6" i="7" s="1"/>
  <c r="AH26" i="7"/>
  <c r="AG26" i="7"/>
  <c r="AH25" i="7"/>
  <c r="AG25" i="7"/>
  <c r="AH24" i="7"/>
  <c r="AG24" i="7"/>
  <c r="AH23" i="7"/>
  <c r="AG23" i="7"/>
  <c r="AH22" i="7"/>
  <c r="AG22" i="7"/>
  <c r="AH17" i="7"/>
  <c r="AG17" i="7"/>
  <c r="AH16" i="7"/>
  <c r="AG16" i="7"/>
  <c r="AH15" i="7"/>
  <c r="AG15" i="7"/>
  <c r="AH14" i="7"/>
  <c r="AG14" i="7"/>
  <c r="AH13" i="7"/>
  <c r="AG13" i="7"/>
  <c r="AH6" i="7"/>
  <c r="AH7" i="7"/>
  <c r="AH8" i="7"/>
  <c r="AH9" i="7"/>
  <c r="AH10" i="7"/>
  <c r="AG7" i="7"/>
  <c r="AG8" i="7"/>
  <c r="AG9" i="7"/>
  <c r="AG10" i="7"/>
  <c r="AG6" i="7"/>
  <c r="AE7" i="7"/>
  <c r="AE8" i="7"/>
  <c r="AE9" i="7"/>
  <c r="AE10" i="7"/>
  <c r="AE13" i="7"/>
  <c r="AE14" i="7"/>
  <c r="AE15" i="7"/>
  <c r="AE16" i="7"/>
  <c r="AE17" i="7"/>
  <c r="AE22" i="7"/>
  <c r="AE23" i="7"/>
  <c r="AE24" i="7"/>
  <c r="AE25" i="7"/>
  <c r="AE26" i="7"/>
  <c r="AE6" i="7"/>
  <c r="AD7" i="7"/>
  <c r="AD8" i="7"/>
  <c r="AD9" i="7"/>
  <c r="AD10" i="7"/>
  <c r="AD13" i="7"/>
  <c r="AD14" i="7"/>
  <c r="AD15" i="7"/>
  <c r="AD16" i="7"/>
  <c r="AD17" i="7"/>
  <c r="AD22" i="7"/>
  <c r="AD23" i="7"/>
  <c r="AD24" i="7"/>
  <c r="AD25" i="7"/>
  <c r="AD26" i="7"/>
  <c r="AD6" i="7"/>
  <c r="Y13" i="7"/>
  <c r="V13" i="7" s="1"/>
  <c r="S16" i="3"/>
  <c r="S17" i="3"/>
  <c r="S18" i="3"/>
  <c r="S19" i="3"/>
  <c r="S20" i="3"/>
  <c r="S21" i="3"/>
  <c r="S22" i="3"/>
  <c r="O15" i="2"/>
  <c r="AB26" i="7"/>
  <c r="AB25" i="7"/>
  <c r="AB24" i="7"/>
  <c r="AB23" i="7"/>
  <c r="AB22" i="7"/>
  <c r="AB17" i="7"/>
  <c r="AB16" i="7"/>
  <c r="AB15" i="7"/>
  <c r="AB14" i="7"/>
  <c r="AB13" i="7"/>
  <c r="AB7" i="7"/>
  <c r="AB8" i="7"/>
  <c r="AB9" i="7"/>
  <c r="AB10" i="7"/>
  <c r="AB6" i="7"/>
  <c r="AA26" i="7"/>
  <c r="AA25" i="7"/>
  <c r="AA24" i="7"/>
  <c r="AA23" i="7"/>
  <c r="AA22" i="7"/>
  <c r="AA17" i="7"/>
  <c r="AA16" i="7"/>
  <c r="AA15" i="7"/>
  <c r="AA14" i="7"/>
  <c r="AA13" i="7"/>
  <c r="AA7" i="7"/>
  <c r="AA8" i="7"/>
  <c r="AA9" i="7"/>
  <c r="AA10" i="7"/>
  <c r="AA6" i="7"/>
  <c r="Z26" i="7"/>
  <c r="W26" i="7" s="1"/>
  <c r="Z25" i="7"/>
  <c r="W25" i="7" s="1"/>
  <c r="Z24" i="7"/>
  <c r="W24" i="7" s="1"/>
  <c r="Z23" i="7"/>
  <c r="W23" i="7" s="1"/>
  <c r="Z22" i="7"/>
  <c r="W22" i="7" s="1"/>
  <c r="Z17" i="7"/>
  <c r="Z16" i="7"/>
  <c r="Z15" i="7"/>
  <c r="Z14" i="7"/>
  <c r="Z13" i="7"/>
  <c r="W13" i="7" s="1"/>
  <c r="Z7" i="7"/>
  <c r="W7" i="7" s="1"/>
  <c r="Z8" i="7"/>
  <c r="W8" i="7" s="1"/>
  <c r="Z9" i="7"/>
  <c r="W9" i="7" s="1"/>
  <c r="Z10" i="7"/>
  <c r="W10" i="7" s="1"/>
  <c r="Z6" i="7"/>
  <c r="W6" i="7" s="1"/>
  <c r="Y14" i="7"/>
  <c r="Y15" i="7"/>
  <c r="Y16" i="7"/>
  <c r="Y17" i="7"/>
  <c r="Y22" i="7"/>
  <c r="V22" i="7" s="1"/>
  <c r="Y23" i="7"/>
  <c r="V23" i="7" s="1"/>
  <c r="Y24" i="7"/>
  <c r="V24" i="7" s="1"/>
  <c r="Y25" i="7"/>
  <c r="V25" i="7" s="1"/>
  <c r="Y26" i="7"/>
  <c r="V26" i="7" s="1"/>
  <c r="Y7" i="7"/>
  <c r="V7" i="7" s="1"/>
  <c r="Y8" i="7"/>
  <c r="V8" i="7" s="1"/>
  <c r="V31" i="7" s="1"/>
  <c r="Y9" i="7"/>
  <c r="V9" i="7" s="1"/>
  <c r="V32" i="7" s="1"/>
  <c r="Y10" i="7"/>
  <c r="V10" i="7" s="1"/>
  <c r="Q16" i="1"/>
  <c r="I36" i="1"/>
  <c r="O4" i="7"/>
  <c r="P4" i="7"/>
  <c r="P27" i="7" s="1"/>
  <c r="O5" i="7"/>
  <c r="P5" i="7"/>
  <c r="O7" i="7"/>
  <c r="P7" i="7"/>
  <c r="P30" i="7" s="1"/>
  <c r="O8" i="7"/>
  <c r="P8" i="7"/>
  <c r="O9" i="7"/>
  <c r="P9" i="7"/>
  <c r="P10" i="7"/>
  <c r="P33" i="7" s="1"/>
  <c r="O12" i="7"/>
  <c r="Q12" i="7"/>
  <c r="R12" i="7"/>
  <c r="O13" i="7"/>
  <c r="O29" i="7" s="1"/>
  <c r="Q13" i="7"/>
  <c r="Q29" i="7" s="1"/>
  <c r="R13" i="7"/>
  <c r="R29" i="7" s="1"/>
  <c r="O14" i="7"/>
  <c r="Q14" i="7"/>
  <c r="R14" i="7"/>
  <c r="O15" i="7"/>
  <c r="Q15" i="7"/>
  <c r="R15" i="7"/>
  <c r="O16" i="7"/>
  <c r="Q16" i="7"/>
  <c r="R16" i="7"/>
  <c r="O17" i="7"/>
  <c r="Q17" i="7"/>
  <c r="R17" i="7"/>
  <c r="Q11" i="7"/>
  <c r="R11" i="7"/>
  <c r="O11" i="7"/>
  <c r="Q5" i="7"/>
  <c r="Q4" i="7"/>
  <c r="R4" i="7"/>
  <c r="R5" i="7"/>
  <c r="Q7" i="7"/>
  <c r="R7" i="7"/>
  <c r="Q8" i="7"/>
  <c r="R8" i="7"/>
  <c r="Q9" i="7"/>
  <c r="R9" i="7"/>
  <c r="Q10" i="7"/>
  <c r="R10" i="7"/>
  <c r="O10" i="7"/>
  <c r="I85" i="2"/>
  <c r="I84" i="2"/>
  <c r="I83" i="2"/>
  <c r="I82" i="2"/>
  <c r="I80" i="2"/>
  <c r="I79" i="2"/>
  <c r="K53" i="1"/>
  <c r="M33" i="7"/>
  <c r="L33" i="7"/>
  <c r="K33" i="7"/>
  <c r="J33" i="7"/>
  <c r="M32" i="7"/>
  <c r="L32" i="7"/>
  <c r="K32" i="7"/>
  <c r="J32" i="7"/>
  <c r="M31" i="7"/>
  <c r="L31" i="7"/>
  <c r="K31" i="7"/>
  <c r="J31" i="7"/>
  <c r="M30" i="7"/>
  <c r="L30" i="7"/>
  <c r="K30" i="7"/>
  <c r="J30" i="7"/>
  <c r="M29" i="7"/>
  <c r="L29" i="7"/>
  <c r="J29" i="7"/>
  <c r="M28" i="7"/>
  <c r="L28" i="7"/>
  <c r="K28" i="7"/>
  <c r="J28" i="7"/>
  <c r="M27" i="7"/>
  <c r="L27" i="7"/>
  <c r="K27" i="7"/>
  <c r="J27" i="7"/>
  <c r="I75" i="2"/>
  <c r="I74" i="2"/>
  <c r="I73" i="2"/>
  <c r="I72" i="2"/>
  <c r="I70" i="2"/>
  <c r="I69" i="2"/>
  <c r="I65" i="2"/>
  <c r="I64" i="2"/>
  <c r="I63" i="2"/>
  <c r="I62" i="2"/>
  <c r="I60" i="2"/>
  <c r="I59" i="2"/>
  <c r="I50" i="2"/>
  <c r="I52" i="2"/>
  <c r="I53" i="2"/>
  <c r="I54" i="2"/>
  <c r="I55" i="2"/>
  <c r="I49" i="2"/>
  <c r="I74" i="1"/>
  <c r="I73" i="1"/>
  <c r="I72" i="1"/>
  <c r="I71" i="1"/>
  <c r="I70" i="1"/>
  <c r="I69" i="1"/>
  <c r="I68" i="1"/>
  <c r="I64" i="1"/>
  <c r="I63" i="1"/>
  <c r="I62" i="1"/>
  <c r="I61" i="1"/>
  <c r="I60" i="1"/>
  <c r="I59" i="1"/>
  <c r="I58" i="1"/>
  <c r="I54" i="1"/>
  <c r="K54" i="1" s="1"/>
  <c r="I53" i="1"/>
  <c r="I52" i="1"/>
  <c r="K52" i="1" s="1"/>
  <c r="I51" i="1"/>
  <c r="K51" i="1" s="1"/>
  <c r="I50" i="1"/>
  <c r="K50" i="1" s="1"/>
  <c r="I49" i="1"/>
  <c r="I48" i="1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F27" i="7"/>
  <c r="F28" i="7"/>
  <c r="F29" i="7"/>
  <c r="F30" i="7"/>
  <c r="F31" i="7"/>
  <c r="F32" i="7"/>
  <c r="F33" i="7"/>
  <c r="E33" i="7"/>
  <c r="E28" i="7"/>
  <c r="E29" i="7"/>
  <c r="E30" i="7"/>
  <c r="E31" i="7"/>
  <c r="E32" i="7"/>
  <c r="E27" i="7"/>
  <c r="R17" i="3"/>
  <c r="R18" i="3"/>
  <c r="R19" i="3"/>
  <c r="R20" i="3"/>
  <c r="R21" i="3"/>
  <c r="R22" i="3"/>
  <c r="R16" i="3"/>
  <c r="Q17" i="3"/>
  <c r="Q18" i="3"/>
  <c r="Q19" i="3"/>
  <c r="Q20" i="3"/>
  <c r="Q21" i="3"/>
  <c r="Q22" i="3"/>
  <c r="Q16" i="3"/>
  <c r="P17" i="3"/>
  <c r="P18" i="3"/>
  <c r="P19" i="3"/>
  <c r="P20" i="3"/>
  <c r="P21" i="3"/>
  <c r="P22" i="3"/>
  <c r="Q17" i="1"/>
  <c r="I42" i="1"/>
  <c r="Q22" i="1" s="1"/>
  <c r="I41" i="1"/>
  <c r="Q21" i="1" s="1"/>
  <c r="I40" i="1"/>
  <c r="Q20" i="1" s="1"/>
  <c r="I39" i="1"/>
  <c r="Q19" i="1" s="1"/>
  <c r="I38" i="1"/>
  <c r="Q18" i="1" s="1"/>
  <c r="I37" i="1"/>
  <c r="O16" i="2"/>
  <c r="O17" i="2"/>
  <c r="O18" i="2"/>
  <c r="O19" i="2"/>
  <c r="O20" i="2"/>
  <c r="O21" i="2"/>
  <c r="I42" i="2"/>
  <c r="I41" i="2"/>
  <c r="I40" i="2"/>
  <c r="I39" i="2"/>
  <c r="I38" i="2"/>
  <c r="I36" i="2"/>
  <c r="I37" i="2"/>
  <c r="R28" i="7" l="1"/>
  <c r="Q31" i="7"/>
  <c r="Q30" i="7"/>
  <c r="R27" i="7"/>
  <c r="R33" i="7"/>
  <c r="R31" i="7"/>
  <c r="Q27" i="7"/>
  <c r="W30" i="7"/>
  <c r="Q33" i="7"/>
  <c r="Q32" i="7"/>
  <c r="O31" i="7"/>
  <c r="Q28" i="7"/>
  <c r="O32" i="7"/>
  <c r="R32" i="7"/>
  <c r="R30" i="7"/>
  <c r="O30" i="7"/>
  <c r="W32" i="7"/>
  <c r="W31" i="7"/>
  <c r="V30" i="7"/>
  <c r="O33" i="7"/>
  <c r="O28" i="7"/>
  <c r="O27" i="7"/>
  <c r="P28" i="7"/>
  <c r="P32" i="7"/>
  <c r="P31" i="7"/>
  <c r="I40" i="3" l="1"/>
  <c r="I39" i="3"/>
  <c r="I38" i="3"/>
  <c r="I37" i="3"/>
  <c r="I36" i="3"/>
  <c r="I34" i="3"/>
  <c r="I35" i="3"/>
  <c r="I30" i="3"/>
  <c r="I29" i="3"/>
  <c r="I28" i="3"/>
  <c r="I27" i="3"/>
  <c r="I26" i="3"/>
  <c r="I24" i="3"/>
  <c r="I25" i="3"/>
  <c r="I20" i="3"/>
  <c r="I19" i="3"/>
  <c r="I18" i="3"/>
  <c r="I17" i="3"/>
  <c r="I16" i="3"/>
  <c r="I14" i="3"/>
  <c r="I15" i="3"/>
  <c r="I4" i="3"/>
  <c r="I6" i="3"/>
  <c r="I7" i="3"/>
  <c r="I8" i="3"/>
  <c r="I9" i="3"/>
  <c r="I10" i="3"/>
  <c r="I5" i="3"/>
  <c r="I32" i="2"/>
  <c r="Q21" i="2" s="1"/>
  <c r="I31" i="2"/>
  <c r="Q20" i="2" s="1"/>
  <c r="I30" i="2"/>
  <c r="Q19" i="2" s="1"/>
  <c r="I29" i="2"/>
  <c r="Q18" i="2" s="1"/>
  <c r="I28" i="2"/>
  <c r="Q17" i="2" s="1"/>
  <c r="I26" i="2"/>
  <c r="Q15" i="2" s="1"/>
  <c r="I27" i="2"/>
  <c r="Q16" i="2" s="1"/>
  <c r="T5" i="2"/>
  <c r="T6" i="2"/>
  <c r="T7" i="2"/>
  <c r="T8" i="2"/>
  <c r="T9" i="2"/>
  <c r="T10" i="2"/>
  <c r="T11" i="2"/>
  <c r="I15" i="2"/>
  <c r="P15" i="2" s="1"/>
  <c r="I17" i="2"/>
  <c r="P17" i="2" s="1"/>
  <c r="I18" i="2"/>
  <c r="P18" i="2" s="1"/>
  <c r="I19" i="2"/>
  <c r="P19" i="2" s="1"/>
  <c r="I20" i="2"/>
  <c r="P20" i="2" s="1"/>
  <c r="I21" i="2"/>
  <c r="P21" i="2" s="1"/>
  <c r="I16" i="2"/>
  <c r="P16" i="2" s="1"/>
  <c r="I4" i="2"/>
  <c r="J4" i="2" s="1"/>
  <c r="N15" i="2" s="1"/>
  <c r="I6" i="2"/>
  <c r="J6" i="2" s="1"/>
  <c r="N17" i="2" s="1"/>
  <c r="I7" i="2"/>
  <c r="J7" i="2" s="1"/>
  <c r="N18" i="2" s="1"/>
  <c r="I8" i="2"/>
  <c r="J8" i="2" s="1"/>
  <c r="N19" i="2" s="1"/>
  <c r="I9" i="2"/>
  <c r="J9" i="2" s="1"/>
  <c r="N20" i="2" s="1"/>
  <c r="I10" i="2"/>
  <c r="J10" i="2" s="1"/>
  <c r="N21" i="2" s="1"/>
  <c r="I5" i="2"/>
  <c r="J5" i="2" s="1"/>
  <c r="N16" i="2" s="1"/>
  <c r="I33" i="1"/>
  <c r="S22" i="1" s="1"/>
  <c r="I32" i="1"/>
  <c r="S21" i="1" s="1"/>
  <c r="I31" i="1"/>
  <c r="S20" i="1" s="1"/>
  <c r="I30" i="1"/>
  <c r="S19" i="1" s="1"/>
  <c r="I29" i="1"/>
  <c r="S18" i="1" s="1"/>
  <c r="I27" i="1"/>
  <c r="S16" i="1" s="1"/>
  <c r="I28" i="1"/>
  <c r="S17" i="1" s="1"/>
  <c r="I22" i="1"/>
  <c r="R22" i="1" s="1"/>
  <c r="I21" i="1"/>
  <c r="R21" i="1" s="1"/>
  <c r="I20" i="1"/>
  <c r="R20" i="1" s="1"/>
  <c r="I19" i="1"/>
  <c r="R19" i="1" s="1"/>
  <c r="I18" i="1"/>
  <c r="R18" i="1" s="1"/>
  <c r="I16" i="1"/>
  <c r="R16" i="1" s="1"/>
  <c r="I17" i="1"/>
  <c r="R17" i="1" s="1"/>
  <c r="I6" i="1"/>
  <c r="P17" i="1" s="1"/>
  <c r="I5" i="1"/>
  <c r="P16" i="1" s="1"/>
  <c r="I7" i="1"/>
  <c r="P18" i="1" s="1"/>
  <c r="I8" i="1"/>
  <c r="P19" i="1" s="1"/>
  <c r="I9" i="1"/>
  <c r="P20" i="1" s="1"/>
  <c r="I10" i="1"/>
  <c r="P21" i="1" s="1"/>
  <c r="I11" i="1"/>
  <c r="P22" i="1" s="1"/>
</calcChain>
</file>

<file path=xl/sharedStrings.xml><?xml version="1.0" encoding="utf-8"?>
<sst xmlns="http://schemas.openxmlformats.org/spreadsheetml/2006/main" count="204" uniqueCount="58">
  <si>
    <t>BF</t>
  </si>
  <si>
    <t>dyn-omp</t>
  </si>
  <si>
    <t>st-omp</t>
  </si>
  <si>
    <t>bf</t>
  </si>
  <si>
    <t>dyn-openmp</t>
  </si>
  <si>
    <t>st-openmp</t>
  </si>
  <si>
    <t>static threading</t>
  </si>
  <si>
    <t>on little</t>
  </si>
  <si>
    <t>speedup</t>
  </si>
  <si>
    <t>Task-based</t>
  </si>
  <si>
    <t>Static-Threading</t>
  </si>
  <si>
    <t>Openmp-dynamic</t>
  </si>
  <si>
    <t>Openmp-static</t>
  </si>
  <si>
    <t>st threading</t>
  </si>
  <si>
    <t>blackscholes:</t>
  </si>
  <si>
    <t>energy</t>
  </si>
  <si>
    <t>task-based</t>
  </si>
  <si>
    <t>bodytrack:</t>
  </si>
  <si>
    <t>blackscholes</t>
  </si>
  <si>
    <t>bodytrack</t>
  </si>
  <si>
    <t>swaptions</t>
  </si>
  <si>
    <t>average</t>
  </si>
  <si>
    <t>openmp-dyn</t>
  </si>
  <si>
    <t>openmp-static</t>
  </si>
  <si>
    <t>Static Threading</t>
  </si>
  <si>
    <t>Normalized energy</t>
  </si>
  <si>
    <t>x</t>
  </si>
  <si>
    <t>y</t>
  </si>
  <si>
    <t>xx</t>
  </si>
  <si>
    <t>yy</t>
  </si>
  <si>
    <t xml:space="preserve">old </t>
  </si>
  <si>
    <t>new</t>
  </si>
  <si>
    <t>tb</t>
  </si>
  <si>
    <t>st</t>
  </si>
  <si>
    <t>Loop-dynamic</t>
  </si>
  <si>
    <t>Loop-static</t>
  </si>
  <si>
    <t>BLACKSCHOLES</t>
  </si>
  <si>
    <t>BODYTRACK</t>
  </si>
  <si>
    <t>SWAPTIONS</t>
  </si>
  <si>
    <t>AVERAGE</t>
  </si>
  <si>
    <t>improvement over static threading</t>
  </si>
  <si>
    <t>FLUID</t>
  </si>
  <si>
    <t>st threading original</t>
  </si>
  <si>
    <t>bf original</t>
  </si>
  <si>
    <t>impr ov dyn</t>
  </si>
  <si>
    <t>impr ov st omp</t>
  </si>
  <si>
    <t>impr ov st thr</t>
  </si>
  <si>
    <t>impr</t>
  </si>
  <si>
    <t>GTS original</t>
  </si>
  <si>
    <t>task-based original</t>
  </si>
  <si>
    <t>GTS</t>
  </si>
  <si>
    <t>task based</t>
  </si>
  <si>
    <t>fluidanimate</t>
  </si>
  <si>
    <t>openmp-dynamic</t>
  </si>
  <si>
    <t>thread binding</t>
  </si>
  <si>
    <t>seq`</t>
  </si>
  <si>
    <t>st-thread</t>
  </si>
  <si>
    <t>old pre-revision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</si>
</sst>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bodytrack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bodytrack!$I$3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multiLvlStrRef>
              <c:f>bodytrack!$A$2:$B$11</c:f>
              <c:multiLvlStrCache>
                <c:ptCount val="10"/>
                <c:lvl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</c:lvl>
                <c:lvl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bodytrack!$I$2:$I$11</c:f>
              <c:numCache>
                <c:formatCode>General</c:formatCode>
                <c:ptCount val="10"/>
                <c:pt idx="1">
                  <c:v>0</c:v>
                </c:pt>
                <c:pt idx="3">
                  <c:v>289.16666666666669</c:v>
                </c:pt>
                <c:pt idx="4">
                  <c:v>204.66666666666666</c:v>
                </c:pt>
                <c:pt idx="5">
                  <c:v>124.16666666666667</c:v>
                </c:pt>
                <c:pt idx="6">
                  <c:v>122.66666666666667</c:v>
                </c:pt>
                <c:pt idx="7">
                  <c:v>122.16666666666667</c:v>
                </c:pt>
                <c:pt idx="8">
                  <c:v>123</c:v>
                </c:pt>
                <c:pt idx="9">
                  <c:v>122.66666666666667</c:v>
                </c:pt>
              </c:numCache>
            </c:numRef>
          </c:val>
        </c:ser>
        <c:ser>
          <c:idx val="1"/>
          <c:order val="1"/>
          <c:tx>
            <c:strRef>
              <c:f>bodytrack!$I$14</c:f>
              <c:strCache>
                <c:ptCount val="1"/>
                <c:pt idx="0">
                  <c:v>dyn-omp</c:v>
                </c:pt>
              </c:strCache>
            </c:strRef>
          </c:tx>
          <c:invertIfNegative val="0"/>
          <c:cat>
            <c:multiLvlStrRef>
              <c:f>bodytrack!$A$2:$B$11</c:f>
              <c:multiLvlStrCache>
                <c:ptCount val="10"/>
                <c:lvl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</c:lvl>
                <c:lvl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bodytrack!$I$16:$I$22</c:f>
              <c:numCache>
                <c:formatCode>General</c:formatCode>
                <c:ptCount val="7"/>
                <c:pt idx="0">
                  <c:v>488.11666666666662</c:v>
                </c:pt>
                <c:pt idx="1">
                  <c:v>282.24883333333338</c:v>
                </c:pt>
                <c:pt idx="2">
                  <c:v>164.92916666666665</c:v>
                </c:pt>
                <c:pt idx="3">
                  <c:v>170.74566666666666</c:v>
                </c:pt>
                <c:pt idx="4">
                  <c:v>169.02450000000002</c:v>
                </c:pt>
                <c:pt idx="5">
                  <c:v>166.28516666666667</c:v>
                </c:pt>
                <c:pt idx="6">
                  <c:v>157.82416666666666</c:v>
                </c:pt>
              </c:numCache>
            </c:numRef>
          </c:val>
        </c:ser>
        <c:ser>
          <c:idx val="2"/>
          <c:order val="2"/>
          <c:tx>
            <c:strRef>
              <c:f>bodytrack!$I$25</c:f>
              <c:strCache>
                <c:ptCount val="1"/>
                <c:pt idx="0">
                  <c:v>st-omp</c:v>
                </c:pt>
              </c:strCache>
            </c:strRef>
          </c:tx>
          <c:invertIfNegative val="0"/>
          <c:cat>
            <c:multiLvlStrRef>
              <c:f>bodytrack!$A$2:$B$11</c:f>
              <c:multiLvlStrCache>
                <c:ptCount val="10"/>
                <c:lvl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</c:lvl>
                <c:lvl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bodytrack!$I$25:$I$33</c:f>
              <c:numCache>
                <c:formatCode>General</c:formatCode>
                <c:ptCount val="9"/>
                <c:pt idx="0">
                  <c:v>0</c:v>
                </c:pt>
                <c:pt idx="2">
                  <c:v>526.60900000000004</c:v>
                </c:pt>
                <c:pt idx="3">
                  <c:v>307.89133333333331</c:v>
                </c:pt>
                <c:pt idx="4">
                  <c:v>163.05499999999998</c:v>
                </c:pt>
                <c:pt idx="5">
                  <c:v>223.49366666666666</c:v>
                </c:pt>
                <c:pt idx="6">
                  <c:v>211.41266666666669</c:v>
                </c:pt>
                <c:pt idx="7">
                  <c:v>195.62350000000001</c:v>
                </c:pt>
                <c:pt idx="8">
                  <c:v>184.96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20288"/>
        <c:axId val="43021824"/>
      </c:barChart>
      <c:catAx>
        <c:axId val="4302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43021824"/>
        <c:crosses val="autoZero"/>
        <c:auto val="1"/>
        <c:lblAlgn val="ctr"/>
        <c:lblOffset val="100"/>
        <c:noMultiLvlLbl val="0"/>
      </c:catAx>
      <c:valAx>
        <c:axId val="430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202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original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fluidanimate!$F$2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fluidanimate!$H$3:$H$4</c:f>
              <c:numCache>
                <c:formatCode>General</c:formatCode>
                <c:ptCount val="2"/>
                <c:pt idx="0">
                  <c:v>13.383273469387753</c:v>
                </c:pt>
                <c:pt idx="1">
                  <c:v>15.038075582461932</c:v>
                </c:pt>
              </c:numCache>
            </c:numRef>
          </c:val>
        </c:ser>
        <c:ser>
          <c:idx val="4"/>
          <c:order val="1"/>
          <c:tx>
            <c:strRef>
              <c:f>fluidanimate!$F$29</c:f>
              <c:strCache>
                <c:ptCount val="1"/>
                <c:pt idx="0">
                  <c:v>GTS original</c:v>
                </c:pt>
              </c:strCache>
            </c:strRef>
          </c:tx>
          <c:invertIfNegative val="0"/>
          <c:val>
            <c:numRef>
              <c:f>fluidanimate!$H$30:$H$31</c:f>
              <c:numCache>
                <c:formatCode>General</c:formatCode>
                <c:ptCount val="2"/>
                <c:pt idx="0">
                  <c:v>11.517851622874804</c:v>
                </c:pt>
                <c:pt idx="1">
                  <c:v>13.5873611801757</c:v>
                </c:pt>
              </c:numCache>
            </c:numRef>
          </c:val>
        </c:ser>
        <c:ser>
          <c:idx val="3"/>
          <c:order val="2"/>
          <c:tx>
            <c:strRef>
              <c:f>fluidanimate!$F$17</c:f>
              <c:strCache>
                <c:ptCount val="1"/>
                <c:pt idx="0">
                  <c:v>static threading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fluidanimate!$H$23:$H$24</c:f>
              <c:numCache>
                <c:formatCode>General</c:formatCode>
                <c:ptCount val="2"/>
                <c:pt idx="0">
                  <c:v>11.33</c:v>
                </c:pt>
                <c:pt idx="1">
                  <c:v>9.3352180845006263</c:v>
                </c:pt>
              </c:numCache>
            </c:numRef>
          </c:val>
        </c:ser>
        <c:ser>
          <c:idx val="1"/>
          <c:order val="3"/>
          <c:tx>
            <c:strRef>
              <c:f>fluidanimate!$F$7</c:f>
              <c:strCache>
                <c:ptCount val="1"/>
                <c:pt idx="0">
                  <c:v>dyn-omp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fluidanimate!$H$8:$H$9</c:f>
              <c:numCache>
                <c:formatCode>General</c:formatCode>
                <c:ptCount val="2"/>
                <c:pt idx="0">
                  <c:v>12.478695387425788</c:v>
                </c:pt>
                <c:pt idx="1">
                  <c:v>14.111301428817352</c:v>
                </c:pt>
              </c:numCache>
            </c:numRef>
          </c:val>
        </c:ser>
        <c:ser>
          <c:idx val="2"/>
          <c:order val="4"/>
          <c:tx>
            <c:strRef>
              <c:f>fluidanimate!$F$12</c:f>
              <c:strCache>
                <c:ptCount val="1"/>
                <c:pt idx="0">
                  <c:v>st-omp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fluidanimate!$H$13:$H$14</c:f>
              <c:numCache>
                <c:formatCode>General</c:formatCode>
                <c:ptCount val="2"/>
                <c:pt idx="0">
                  <c:v>12.480595310596831</c:v>
                </c:pt>
                <c:pt idx="1">
                  <c:v>14.0943174002751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81568"/>
        <c:axId val="61698432"/>
      </c:barChart>
      <c:catAx>
        <c:axId val="6158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 of big cores</a:t>
                </a:r>
                <a:br>
                  <a:rPr lang="es-ES"/>
                </a:br>
                <a:r>
                  <a:rPr lang="es-ES"/>
                  <a:t>Total num of cores</a:t>
                </a:r>
              </a:p>
            </c:rich>
          </c:tx>
          <c:overlay val="0"/>
        </c:title>
        <c:majorTickMark val="out"/>
        <c:minorTickMark val="none"/>
        <c:tickLblPos val="nextTo"/>
        <c:crossAx val="61698432"/>
        <c:crosses val="autoZero"/>
        <c:auto val="1"/>
        <c:lblAlgn val="ctr"/>
        <c:lblOffset val="100"/>
        <c:noMultiLvlLbl val="0"/>
      </c:catAx>
      <c:valAx>
        <c:axId val="6169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8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adapted to existing</a:t>
            </a:r>
            <a:r>
              <a:rPr lang="es-ES" baseline="0"/>
              <a:t> results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fluidanimate!$F$2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fluidanimate!$K$3:$K$4</c:f>
              <c:numCache>
                <c:formatCode>General</c:formatCode>
                <c:ptCount val="2"/>
                <c:pt idx="0">
                  <c:v>8.4807244931871058</c:v>
                </c:pt>
                <c:pt idx="1">
                  <c:v>10.749157540016849</c:v>
                </c:pt>
              </c:numCache>
            </c:numRef>
          </c:val>
        </c:ser>
        <c:ser>
          <c:idx val="1"/>
          <c:order val="1"/>
          <c:tx>
            <c:strRef>
              <c:f>fluidanimate!$F$7</c:f>
              <c:strCache>
                <c:ptCount val="1"/>
                <c:pt idx="0">
                  <c:v>dyn-omp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fluidanimate!$K$8:$K$9</c:f>
              <c:numCache>
                <c:formatCode>General</c:formatCode>
                <c:ptCount val="2"/>
                <c:pt idx="0">
                  <c:v>7.9</c:v>
                </c:pt>
                <c:pt idx="1">
                  <c:v>10</c:v>
                </c:pt>
              </c:numCache>
            </c:numRef>
          </c:val>
        </c:ser>
        <c:ser>
          <c:idx val="2"/>
          <c:order val="2"/>
          <c:tx>
            <c:strRef>
              <c:f>fluidanimate!$F$12</c:f>
              <c:strCache>
                <c:ptCount val="1"/>
                <c:pt idx="0">
                  <c:v>st-omp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fluidanimate!$K$13:$K$14</c:f>
              <c:numCache>
                <c:formatCode>General</c:formatCode>
                <c:ptCount val="2"/>
                <c:pt idx="0">
                  <c:v>7.9</c:v>
                </c:pt>
                <c:pt idx="1">
                  <c:v>10</c:v>
                </c:pt>
              </c:numCache>
            </c:numRef>
          </c:val>
        </c:ser>
        <c:ser>
          <c:idx val="3"/>
          <c:order val="3"/>
          <c:tx>
            <c:strRef>
              <c:f>fluidanimate!$F$17</c:f>
              <c:strCache>
                <c:ptCount val="1"/>
                <c:pt idx="0">
                  <c:v>static threading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fluidanimate!$K$18:$K$19</c:f>
              <c:numCache>
                <c:formatCode>General</c:formatCode>
                <c:ptCount val="2"/>
                <c:pt idx="0">
                  <c:v>11.3</c:v>
                </c:pt>
                <c:pt idx="1">
                  <c:v>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09120"/>
        <c:axId val="62311424"/>
      </c:barChart>
      <c:catAx>
        <c:axId val="6230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 of big cores</a:t>
                </a:r>
                <a:br>
                  <a:rPr lang="es-ES"/>
                </a:br>
                <a:r>
                  <a:rPr lang="es-ES"/>
                  <a:t>Total num of cores</a:t>
                </a:r>
              </a:p>
            </c:rich>
          </c:tx>
          <c:overlay val="0"/>
        </c:title>
        <c:majorTickMark val="out"/>
        <c:minorTickMark val="none"/>
        <c:tickLblPos val="nextTo"/>
        <c:crossAx val="62311424"/>
        <c:crosses val="autoZero"/>
        <c:auto val="1"/>
        <c:lblAlgn val="ctr"/>
        <c:lblOffset val="100"/>
        <c:noMultiLvlLbl val="0"/>
      </c:catAx>
      <c:valAx>
        <c:axId val="62311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0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new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fluidanimate!$F$2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fluidanimate!$H$3:$H$4</c:f>
              <c:numCache>
                <c:formatCode>General</c:formatCode>
                <c:ptCount val="2"/>
                <c:pt idx="0">
                  <c:v>13.383273469387753</c:v>
                </c:pt>
                <c:pt idx="1">
                  <c:v>15.038075582461932</c:v>
                </c:pt>
              </c:numCache>
            </c:numRef>
          </c:val>
        </c:ser>
        <c:ser>
          <c:idx val="4"/>
          <c:order val="1"/>
          <c:tx>
            <c:strRef>
              <c:f>fluidanimate!$F$29</c:f>
              <c:strCache>
                <c:ptCount val="1"/>
                <c:pt idx="0">
                  <c:v>GTS original</c:v>
                </c:pt>
              </c:strCache>
            </c:strRef>
          </c:tx>
          <c:invertIfNegative val="0"/>
          <c:val>
            <c:numRef>
              <c:f>fluidanimate!$H$30:$H$31</c:f>
              <c:numCache>
                <c:formatCode>General</c:formatCode>
                <c:ptCount val="2"/>
                <c:pt idx="0">
                  <c:v>11.517851622874804</c:v>
                </c:pt>
                <c:pt idx="1">
                  <c:v>13.5873611801757</c:v>
                </c:pt>
              </c:numCache>
            </c:numRef>
          </c:val>
        </c:ser>
        <c:ser>
          <c:idx val="3"/>
          <c:order val="2"/>
          <c:tx>
            <c:strRef>
              <c:f>fluidanimate!$F$17</c:f>
              <c:strCache>
                <c:ptCount val="1"/>
                <c:pt idx="0">
                  <c:v>static threading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fluidanimate!$H$23:$H$24</c:f>
              <c:numCache>
                <c:formatCode>General</c:formatCode>
                <c:ptCount val="2"/>
                <c:pt idx="0">
                  <c:v>11.33</c:v>
                </c:pt>
                <c:pt idx="1">
                  <c:v>9.3352180845006263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26752"/>
        <c:axId val="89293184"/>
      </c:barChart>
      <c:catAx>
        <c:axId val="6642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 of big cores</a:t>
                </a:r>
                <a:br>
                  <a:rPr lang="es-ES"/>
                </a:br>
                <a:r>
                  <a:rPr lang="es-ES"/>
                  <a:t>Total num of cores</a:t>
                </a:r>
              </a:p>
            </c:rich>
          </c:tx>
          <c:overlay val="0"/>
        </c:title>
        <c:majorTickMark val="out"/>
        <c:minorTickMark val="none"/>
        <c:tickLblPos val="nextTo"/>
        <c:crossAx val="89293184"/>
        <c:crosses val="autoZero"/>
        <c:auto val="1"/>
        <c:lblAlgn val="ctr"/>
        <c:lblOffset val="100"/>
        <c:noMultiLvlLbl val="0"/>
      </c:catAx>
      <c:valAx>
        <c:axId val="8929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4267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old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fluidanimate!$F$2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fluidanimate!$C$40:$C$41</c:f>
              <c:numCache>
                <c:formatCode>General</c:formatCode>
                <c:ptCount val="2"/>
                <c:pt idx="0">
                  <c:v>8.5</c:v>
                </c:pt>
                <c:pt idx="1">
                  <c:v>10.7</c:v>
                </c:pt>
              </c:numCache>
            </c:numRef>
          </c:val>
        </c:ser>
        <c:ser>
          <c:idx val="4"/>
          <c:order val="1"/>
          <c:tx>
            <c:strRef>
              <c:f>fluidanimate!$D$39</c:f>
              <c:strCache>
                <c:ptCount val="1"/>
                <c:pt idx="0">
                  <c:v>GTS</c:v>
                </c:pt>
              </c:strCache>
            </c:strRef>
          </c:tx>
          <c:invertIfNegative val="0"/>
          <c:val>
            <c:numRef>
              <c:f>fluidanimate!$D$40:$D$41</c:f>
              <c:numCache>
                <c:formatCode>General</c:formatCode>
                <c:ptCount val="2"/>
                <c:pt idx="0">
                  <c:v>11.27</c:v>
                </c:pt>
                <c:pt idx="1">
                  <c:v>10.9</c:v>
                </c:pt>
              </c:numCache>
            </c:numRef>
          </c:val>
        </c:ser>
        <c:ser>
          <c:idx val="3"/>
          <c:order val="2"/>
          <c:tx>
            <c:strRef>
              <c:f>fluidanimate!$E$39</c:f>
              <c:strCache>
                <c:ptCount val="1"/>
                <c:pt idx="0">
                  <c:v>static threading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fluidanimate!$E$40:$E$41</c:f>
              <c:numCache>
                <c:formatCode>General</c:formatCode>
                <c:ptCount val="2"/>
                <c:pt idx="0">
                  <c:v>11.33</c:v>
                </c:pt>
                <c:pt idx="1">
                  <c:v>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15040"/>
        <c:axId val="89434368"/>
      </c:barChart>
      <c:catAx>
        <c:axId val="8941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 of big cores</a:t>
                </a:r>
                <a:br>
                  <a:rPr lang="es-ES"/>
                </a:br>
                <a:r>
                  <a:rPr lang="es-ES"/>
                  <a:t>Total num of cores</a:t>
                </a:r>
              </a:p>
            </c:rich>
          </c:tx>
          <c:overlay val="0"/>
        </c:title>
        <c:majorTickMark val="out"/>
        <c:minorTickMark val="none"/>
        <c:tickLblPos val="nextTo"/>
        <c:crossAx val="89434368"/>
        <c:crosses val="autoZero"/>
        <c:auto val="1"/>
        <c:lblAlgn val="ctr"/>
        <c:lblOffset val="100"/>
        <c:noMultiLvlLbl val="0"/>
      </c:catAx>
      <c:valAx>
        <c:axId val="89434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4150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fluidanimate!$F$7</c:f>
              <c:strCache>
                <c:ptCount val="1"/>
                <c:pt idx="0">
                  <c:v>dyn-omp</c:v>
                </c:pt>
              </c:strCache>
            </c:strRef>
          </c:tx>
          <c:invertIfNegative val="0"/>
          <c:cat>
            <c:multiLvlStrRef>
              <c:f>fluidanimate!$A$23:$B$24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fluidanimate!$R$8:$R$9</c:f>
              <c:numCache>
                <c:formatCode>General</c:formatCode>
                <c:ptCount val="2"/>
                <c:pt idx="0">
                  <c:v>2130.6666666666665</c:v>
                </c:pt>
                <c:pt idx="1">
                  <c:v>1926.6666666666667</c:v>
                </c:pt>
              </c:numCache>
            </c:numRef>
          </c:val>
        </c:ser>
        <c:ser>
          <c:idx val="1"/>
          <c:order val="1"/>
          <c:tx>
            <c:strRef>
              <c:f>fluidanimate!$F$12</c:f>
              <c:strCache>
                <c:ptCount val="1"/>
                <c:pt idx="0">
                  <c:v>st-omp</c:v>
                </c:pt>
              </c:strCache>
            </c:strRef>
          </c:tx>
          <c:invertIfNegative val="0"/>
          <c:cat>
            <c:multiLvlStrRef>
              <c:f>fluidanimate!$A$23:$B$24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fluidanimate!$R$13:$R$14</c:f>
              <c:numCache>
                <c:formatCode>General</c:formatCode>
                <c:ptCount val="2"/>
                <c:pt idx="0">
                  <c:v>2182</c:v>
                </c:pt>
                <c:pt idx="1">
                  <c:v>1919.6666666666667</c:v>
                </c:pt>
              </c:numCache>
            </c:numRef>
          </c:val>
        </c:ser>
        <c:ser>
          <c:idx val="2"/>
          <c:order val="2"/>
          <c:tx>
            <c:strRef>
              <c:f>fluidanimate!$F$33</c:f>
              <c:strCache>
                <c:ptCount val="1"/>
                <c:pt idx="0">
                  <c:v>task-based original</c:v>
                </c:pt>
              </c:strCache>
            </c:strRef>
          </c:tx>
          <c:invertIfNegative val="0"/>
          <c:cat>
            <c:multiLvlStrRef>
              <c:f>fluidanimate!$A$23:$B$24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fluidanimate!$F$34:$F$35</c:f>
              <c:numCache>
                <c:formatCode>General</c:formatCode>
                <c:ptCount val="2"/>
                <c:pt idx="0">
                  <c:v>2041.6666666666667</c:v>
                </c:pt>
                <c:pt idx="1">
                  <c:v>1817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141824"/>
        <c:axId val="92278784"/>
      </c:barChart>
      <c:catAx>
        <c:axId val="9214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92278784"/>
        <c:crosses val="autoZero"/>
        <c:auto val="1"/>
        <c:lblAlgn val="ctr"/>
        <c:lblOffset val="100"/>
        <c:noMultiLvlLbl val="0"/>
      </c:catAx>
      <c:valAx>
        <c:axId val="9227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4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fluidanimate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fluidanimate!$F$2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fluidanimate!$H$3:$H$4</c:f>
              <c:numCache>
                <c:formatCode>General</c:formatCode>
                <c:ptCount val="2"/>
                <c:pt idx="0">
                  <c:v>13.383273469387753</c:v>
                </c:pt>
                <c:pt idx="1">
                  <c:v>15.038075582461932</c:v>
                </c:pt>
              </c:numCache>
            </c:numRef>
          </c:val>
        </c:ser>
        <c:ser>
          <c:idx val="1"/>
          <c:order val="1"/>
          <c:tx>
            <c:strRef>
              <c:f>fluidanimate!$F$7</c:f>
              <c:strCache>
                <c:ptCount val="1"/>
                <c:pt idx="0">
                  <c:v>dyn-omp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fluidanimate!$H$8:$H$9</c:f>
              <c:numCache>
                <c:formatCode>General</c:formatCode>
                <c:ptCount val="2"/>
                <c:pt idx="0">
                  <c:v>12.478695387425788</c:v>
                </c:pt>
                <c:pt idx="1">
                  <c:v>14.111301428817352</c:v>
                </c:pt>
              </c:numCache>
            </c:numRef>
          </c:val>
        </c:ser>
        <c:ser>
          <c:idx val="2"/>
          <c:order val="2"/>
          <c:tx>
            <c:strRef>
              <c:f>fluidanimate!$F$12</c:f>
              <c:strCache>
                <c:ptCount val="1"/>
                <c:pt idx="0">
                  <c:v>st-omp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fluidanimate!$H$13:$H$14</c:f>
              <c:numCache>
                <c:formatCode>General</c:formatCode>
                <c:ptCount val="2"/>
                <c:pt idx="0">
                  <c:v>12.480595310596831</c:v>
                </c:pt>
                <c:pt idx="1">
                  <c:v>14.0943174002751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69504"/>
        <c:axId val="92539904"/>
      </c:barChart>
      <c:catAx>
        <c:axId val="9246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 of big cores</a:t>
                </a:r>
                <a:br>
                  <a:rPr lang="es-ES"/>
                </a:br>
                <a:r>
                  <a:rPr lang="es-ES"/>
                  <a:t>Total num of cores</a:t>
                </a:r>
              </a:p>
            </c:rich>
          </c:tx>
          <c:overlay val="0"/>
        </c:title>
        <c:majorTickMark val="out"/>
        <c:minorTickMark val="none"/>
        <c:tickLblPos val="nextTo"/>
        <c:crossAx val="92539904"/>
        <c:crosses val="autoZero"/>
        <c:auto val="1"/>
        <c:lblAlgn val="ctr"/>
        <c:lblOffset val="100"/>
        <c:noMultiLvlLbl val="0"/>
      </c:catAx>
      <c:valAx>
        <c:axId val="92539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46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39444444444447E-2"/>
          <c:y val="5.7561182405083559E-2"/>
          <c:w val="0.93737619047619047"/>
          <c:h val="0.649223737373737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all_three!$F$3</c:f>
              <c:strCache>
                <c:ptCount val="1"/>
                <c:pt idx="0">
                  <c:v>Static-Threading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all_three!$F$4:$F$33</c:f>
              <c:numCache>
                <c:formatCode>General</c:formatCode>
                <c:ptCount val="30"/>
                <c:pt idx="0">
                  <c:v>4.3157894736842106</c:v>
                </c:pt>
                <c:pt idx="1">
                  <c:v>4.3157894736842106</c:v>
                </c:pt>
                <c:pt idx="2">
                  <c:v>11.714285714285714</c:v>
                </c:pt>
                <c:pt idx="3">
                  <c:v>5.4666666666666668</c:v>
                </c:pt>
                <c:pt idx="4">
                  <c:v>6.5079365079365079</c:v>
                </c:pt>
                <c:pt idx="5">
                  <c:v>7.5925925925925917</c:v>
                </c:pt>
                <c:pt idx="6">
                  <c:v>8.5416666666666679</c:v>
                </c:pt>
                <c:pt idx="7">
                  <c:v>5.8399194397509735</c:v>
                </c:pt>
                <c:pt idx="8">
                  <c:v>8.3109515943704544</c:v>
                </c:pt>
                <c:pt idx="9">
                  <c:v>9.1574346350250178</c:v>
                </c:pt>
                <c:pt idx="10">
                  <c:v>9.7418651305657988</c:v>
                </c:pt>
                <c:pt idx="11">
                  <c:v>10.534606763824254</c:v>
                </c:pt>
                <c:pt idx="12">
                  <c:v>11.351665939182306</c:v>
                </c:pt>
                <c:pt idx="13">
                  <c:v>11.941471179453689</c:v>
                </c:pt>
                <c:pt idx="14">
                  <c:v>11.33</c:v>
                </c:pt>
                <c:pt idx="15">
                  <c:v>9.3352180845006263</c:v>
                </c:pt>
                <c:pt idx="16">
                  <c:v>4.4754098360655741</c:v>
                </c:pt>
                <c:pt idx="17">
                  <c:v>4.4809889881570744</c:v>
                </c:pt>
                <c:pt idx="18">
                  <c:v>16.27698113207547</c:v>
                </c:pt>
                <c:pt idx="19">
                  <c:v>5.5074055158324828</c:v>
                </c:pt>
                <c:pt idx="20">
                  <c:v>6.5196493349455862</c:v>
                </c:pt>
                <c:pt idx="21">
                  <c:v>7.5303770949720672</c:v>
                </c:pt>
                <c:pt idx="22">
                  <c:v>8.8826194398682041</c:v>
                </c:pt>
                <c:pt idx="23">
                  <c:v>4.8770395831669191</c:v>
                </c:pt>
                <c:pt idx="24">
                  <c:v>5.7025766854039128</c:v>
                </c:pt>
                <c:pt idx="25">
                  <c:v>12.382900493795399</c:v>
                </c:pt>
                <c:pt idx="26">
                  <c:v>6.9053124376883162</c:v>
                </c:pt>
                <c:pt idx="27">
                  <c:v>7.8540642022354499</c:v>
                </c:pt>
                <c:pt idx="28">
                  <c:v>8.8248785422489888</c:v>
                </c:pt>
                <c:pt idx="29">
                  <c:v>9.7885857619961865</c:v>
                </c:pt>
              </c:numCache>
            </c:numRef>
          </c:val>
        </c:ser>
        <c:ser>
          <c:idx val="1"/>
          <c:order val="1"/>
          <c:tx>
            <c:strRef>
              <c:f>all_three!$H$3</c:f>
              <c:strCache>
                <c:ptCount val="1"/>
                <c:pt idx="0">
                  <c:v>Openmp-static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all_three!$H$4:$H$33</c:f>
              <c:numCache>
                <c:formatCode>General</c:formatCode>
                <c:ptCount val="30"/>
                <c:pt idx="0">
                  <c:v>3.0370370370370372</c:v>
                </c:pt>
                <c:pt idx="1">
                  <c:v>6.1499999999999995</c:v>
                </c:pt>
                <c:pt idx="2">
                  <c:v>12.947368421052632</c:v>
                </c:pt>
                <c:pt idx="3">
                  <c:v>9.84</c:v>
                </c:pt>
                <c:pt idx="4">
                  <c:v>10.695652173913043</c:v>
                </c:pt>
                <c:pt idx="5">
                  <c:v>11.181818181818182</c:v>
                </c:pt>
                <c:pt idx="6">
                  <c:v>12.299999999999999</c:v>
                </c:pt>
                <c:pt idx="7">
                  <c:v>3.7038865647947525</c:v>
                </c:pt>
                <c:pt idx="8">
                  <c:v>6.3350272931791958</c:v>
                </c:pt>
                <c:pt idx="9">
                  <c:v>11.962221336358899</c:v>
                </c:pt>
                <c:pt idx="10">
                  <c:v>8.7273166577427261</c:v>
                </c:pt>
                <c:pt idx="11">
                  <c:v>9.2260318681630551</c:v>
                </c:pt>
                <c:pt idx="12">
                  <c:v>9.9706834812790888</c:v>
                </c:pt>
                <c:pt idx="13">
                  <c:v>10.545523356401384</c:v>
                </c:pt>
                <c:pt idx="14">
                  <c:v>12.480595310596831</c:v>
                </c:pt>
                <c:pt idx="15">
                  <c:v>14.0943174002751</c:v>
                </c:pt>
                <c:pt idx="16">
                  <c:v>4.2572048953809709</c:v>
                </c:pt>
                <c:pt idx="17">
                  <c:v>8.2285387256772236</c:v>
                </c:pt>
                <c:pt idx="18">
                  <c:v>16.388297872340424</c:v>
                </c:pt>
                <c:pt idx="19">
                  <c:v>12.170993227990971</c:v>
                </c:pt>
                <c:pt idx="20">
                  <c:v>14.358854860186417</c:v>
                </c:pt>
                <c:pt idx="21">
                  <c:v>16.351023502653526</c:v>
                </c:pt>
                <c:pt idx="22">
                  <c:v>18.968337730870712</c:v>
                </c:pt>
                <c:pt idx="23">
                  <c:v>3.6660428324042535</c:v>
                </c:pt>
                <c:pt idx="24">
                  <c:v>6.9045220062854726</c:v>
                </c:pt>
                <c:pt idx="25">
                  <c:v>13.765962543250652</c:v>
                </c:pt>
                <c:pt idx="26">
                  <c:v>10.246103295244566</c:v>
                </c:pt>
                <c:pt idx="27">
                  <c:v>11.426846300754171</c:v>
                </c:pt>
                <c:pt idx="28">
                  <c:v>12.501175055250265</c:v>
                </c:pt>
                <c:pt idx="29">
                  <c:v>13.937953695757365</c:v>
                </c:pt>
              </c:numCache>
            </c:numRef>
          </c:val>
        </c:ser>
        <c:ser>
          <c:idx val="0"/>
          <c:order val="2"/>
          <c:tx>
            <c:strRef>
              <c:f>all_three!$G$3</c:f>
              <c:strCache>
                <c:ptCount val="1"/>
                <c:pt idx="0">
                  <c:v>Openmp-dynamic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all_three!$G$4:$G$33</c:f>
              <c:numCache>
                <c:formatCode>General</c:formatCode>
                <c:ptCount val="30"/>
                <c:pt idx="0">
                  <c:v>3</c:v>
                </c:pt>
                <c:pt idx="1">
                  <c:v>6</c:v>
                </c:pt>
                <c:pt idx="2">
                  <c:v>12.299999999999999</c:v>
                </c:pt>
                <c:pt idx="3">
                  <c:v>11.714285714285714</c:v>
                </c:pt>
                <c:pt idx="4">
                  <c:v>11.714285714285714</c:v>
                </c:pt>
                <c:pt idx="5">
                  <c:v>11.714285714285714</c:v>
                </c:pt>
                <c:pt idx="6">
                  <c:v>13.666666666666666</c:v>
                </c:pt>
                <c:pt idx="7">
                  <c:v>3.9959709085942574</c:v>
                </c:pt>
                <c:pt idx="8">
                  <c:v>6.9105688656522339</c:v>
                </c:pt>
                <c:pt idx="9">
                  <c:v>11.826289063486852</c:v>
                </c:pt>
                <c:pt idx="10">
                  <c:v>11.42342314202215</c:v>
                </c:pt>
                <c:pt idx="11">
                  <c:v>11.539747196412353</c:v>
                </c:pt>
                <c:pt idx="12">
                  <c:v>11.729849625793442</c:v>
                </c:pt>
                <c:pt idx="13">
                  <c:v>12.358690314643408</c:v>
                </c:pt>
                <c:pt idx="14">
                  <c:v>12.478695387425788</c:v>
                </c:pt>
                <c:pt idx="15">
                  <c:v>14.111301428817352</c:v>
                </c:pt>
                <c:pt idx="16">
                  <c:v>4.2681575301800914</c:v>
                </c:pt>
                <c:pt idx="17">
                  <c:v>8.6199040767386084</c:v>
                </c:pt>
                <c:pt idx="18">
                  <c:v>16.388297872340424</c:v>
                </c:pt>
                <c:pt idx="19">
                  <c:v>17.548413344182261</c:v>
                </c:pt>
                <c:pt idx="20">
                  <c:v>18.560240963855424</c:v>
                </c:pt>
                <c:pt idx="21">
                  <c:v>19.482384823848239</c:v>
                </c:pt>
                <c:pt idx="22">
                  <c:v>20.757459095283927</c:v>
                </c:pt>
                <c:pt idx="23">
                  <c:v>3.7547094795914497</c:v>
                </c:pt>
                <c:pt idx="24">
                  <c:v>7.1768243141302817</c:v>
                </c:pt>
                <c:pt idx="25">
                  <c:v>13.504862311942425</c:v>
                </c:pt>
                <c:pt idx="26">
                  <c:v>13.562040733496708</c:v>
                </c:pt>
                <c:pt idx="27">
                  <c:v>13.93809129151783</c:v>
                </c:pt>
                <c:pt idx="28">
                  <c:v>14.308840054642465</c:v>
                </c:pt>
                <c:pt idx="29">
                  <c:v>15.594272025531334</c:v>
                </c:pt>
              </c:numCache>
            </c:numRef>
          </c:val>
        </c:ser>
        <c:ser>
          <c:idx val="3"/>
          <c:order val="3"/>
          <c:tx>
            <c:strRef>
              <c:f>all_three!$E$3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all_three!$E$4:$E$33</c:f>
              <c:numCache>
                <c:formatCode>General</c:formatCode>
                <c:ptCount val="30"/>
                <c:pt idx="0">
                  <c:v>6.0647864152334421</c:v>
                </c:pt>
                <c:pt idx="1">
                  <c:v>7.9122153218698852</c:v>
                </c:pt>
                <c:pt idx="2">
                  <c:v>11.93417632279793</c:v>
                </c:pt>
                <c:pt idx="3">
                  <c:v>12.885726496474156</c:v>
                </c:pt>
                <c:pt idx="4">
                  <c:v>13.682603859584448</c:v>
                </c:pt>
                <c:pt idx="5">
                  <c:v>14.666042584822041</c:v>
                </c:pt>
                <c:pt idx="6">
                  <c:v>15.565635253506301</c:v>
                </c:pt>
                <c:pt idx="7">
                  <c:v>6.7452449567723338</c:v>
                </c:pt>
                <c:pt idx="8">
                  <c:v>9.5301302931596101</c:v>
                </c:pt>
                <c:pt idx="9">
                  <c:v>15.708724832214765</c:v>
                </c:pt>
                <c:pt idx="10">
                  <c:v>15.900815217391303</c:v>
                </c:pt>
                <c:pt idx="11">
                  <c:v>15.965893587994543</c:v>
                </c:pt>
                <c:pt idx="12">
                  <c:v>15.857723577235772</c:v>
                </c:pt>
                <c:pt idx="13">
                  <c:v>15.900815217391303</c:v>
                </c:pt>
                <c:pt idx="14">
                  <c:v>13.383273469387753</c:v>
                </c:pt>
                <c:pt idx="15">
                  <c:v>15.038075582461932</c:v>
                </c:pt>
                <c:pt idx="16">
                  <c:v>7.0944078947368414</c:v>
                </c:pt>
                <c:pt idx="17">
                  <c:v>10.125352112676056</c:v>
                </c:pt>
                <c:pt idx="18">
                  <c:v>15.68509090909091</c:v>
                </c:pt>
                <c:pt idx="19">
                  <c:v>15.719387755102041</c:v>
                </c:pt>
                <c:pt idx="20">
                  <c:v>17.823966942148761</c:v>
                </c:pt>
                <c:pt idx="21">
                  <c:v>17.706896551724139</c:v>
                </c:pt>
                <c:pt idx="22">
                  <c:v>20.08100558659218</c:v>
                </c:pt>
                <c:pt idx="23">
                  <c:v>6.6348130889142061</c:v>
                </c:pt>
                <c:pt idx="24">
                  <c:v>9.1892325759018494</c:v>
                </c:pt>
                <c:pt idx="25">
                  <c:v>14.442664021367868</c:v>
                </c:pt>
                <c:pt idx="26">
                  <c:v>14.835309822989167</c:v>
                </c:pt>
                <c:pt idx="27">
                  <c:v>15.824154796575916</c:v>
                </c:pt>
                <c:pt idx="28">
                  <c:v>16.076887571260652</c:v>
                </c:pt>
                <c:pt idx="29">
                  <c:v>17.182485352496595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207680"/>
        <c:axId val="125209600"/>
      </c:barChart>
      <c:catAx>
        <c:axId val="1252076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5209600"/>
        <c:crosses val="autoZero"/>
        <c:auto val="1"/>
        <c:lblAlgn val="ctr"/>
        <c:lblOffset val="100"/>
        <c:noMultiLvlLbl val="0"/>
      </c:catAx>
      <c:valAx>
        <c:axId val="125209600"/>
        <c:scaling>
          <c:orientation val="minMax"/>
          <c:max val="2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076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0631523809523812"/>
          <c:y val="5.0325757575757574E-3"/>
          <c:w val="0.58549474692647252"/>
          <c:h val="9.08830808080807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39444444444447E-2"/>
          <c:y val="8.001060606060606E-2"/>
          <c:w val="0.93737619047619047"/>
          <c:h val="0.626774242424242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all_three!$F$3</c:f>
              <c:strCache>
                <c:ptCount val="1"/>
                <c:pt idx="0">
                  <c:v>Static-Threading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all_three!$P$4:$P$33</c:f>
              <c:numCache>
                <c:formatCode>General</c:formatCode>
                <c:ptCount val="30"/>
                <c:pt idx="0">
                  <c:v>0.97888966723473048</c:v>
                </c:pt>
                <c:pt idx="1">
                  <c:v>1.0099062667637544</c:v>
                </c:pt>
                <c:pt idx="3">
                  <c:v>1.2833509410823831</c:v>
                </c:pt>
                <c:pt idx="4">
                  <c:v>1.0895932998753872</c:v>
                </c:pt>
                <c:pt idx="5">
                  <c:v>1.0311684517080242</c:v>
                </c:pt>
                <c:pt idx="6">
                  <c:v>0.93135125441378253</c:v>
                </c:pt>
                <c:pt idx="23">
                  <c:v>0.97888966723473048</c:v>
                </c:pt>
                <c:pt idx="24">
                  <c:v>1.0099062667637544</c:v>
                </c:pt>
                <c:pt idx="26">
                  <c:v>1.2833509410823831</c:v>
                </c:pt>
                <c:pt idx="27">
                  <c:v>1.0895932998753872</c:v>
                </c:pt>
                <c:pt idx="28">
                  <c:v>1.0311684517080242</c:v>
                </c:pt>
                <c:pt idx="29">
                  <c:v>0.93135125441378253</c:v>
                </c:pt>
              </c:numCache>
            </c:numRef>
          </c:val>
        </c:ser>
        <c:ser>
          <c:idx val="1"/>
          <c:order val="1"/>
          <c:tx>
            <c:strRef>
              <c:f>all_three!$H$3</c:f>
              <c:strCache>
                <c:ptCount val="1"/>
                <c:pt idx="0">
                  <c:v>Openmp-static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all_three!$R$4:$R$33</c:f>
              <c:numCache>
                <c:formatCode>General</c:formatCode>
                <c:ptCount val="30"/>
                <c:pt idx="0">
                  <c:v>1.1258566164084363</c:v>
                </c:pt>
                <c:pt idx="1">
                  <c:v>1.054593758805503</c:v>
                </c:pt>
                <c:pt idx="3">
                  <c:v>1.1018647538091919</c:v>
                </c:pt>
                <c:pt idx="4">
                  <c:v>1.1574554050962349</c:v>
                </c:pt>
                <c:pt idx="5">
                  <c:v>1.042689946772746</c:v>
                </c:pt>
                <c:pt idx="6">
                  <c:v>0.90979866194820946</c:v>
                </c:pt>
                <c:pt idx="7">
                  <c:v>1.4604070483877094</c:v>
                </c:pt>
                <c:pt idx="8">
                  <c:v>1.1882787832674806</c:v>
                </c:pt>
                <c:pt idx="9">
                  <c:v>1.0452416688464377</c:v>
                </c:pt>
                <c:pt idx="10">
                  <c:v>1.1034916869874156</c:v>
                </c:pt>
                <c:pt idx="11">
                  <c:v>1.0707543755033093</c:v>
                </c:pt>
                <c:pt idx="12">
                  <c:v>1.0350884889534644</c:v>
                </c:pt>
                <c:pt idx="13">
                  <c:v>1.0349428249150525</c:v>
                </c:pt>
                <c:pt idx="23">
                  <c:v>1.2931318323980729</c:v>
                </c:pt>
                <c:pt idx="24">
                  <c:v>1.1214362710364918</c:v>
                </c:pt>
                <c:pt idx="25">
                  <c:v>1.0452416688464377</c:v>
                </c:pt>
                <c:pt idx="26">
                  <c:v>1.1026782203983037</c:v>
                </c:pt>
                <c:pt idx="27">
                  <c:v>1.1141048902997721</c:v>
                </c:pt>
                <c:pt idx="28">
                  <c:v>1.0388892178631051</c:v>
                </c:pt>
                <c:pt idx="29">
                  <c:v>0.97237074343163099</c:v>
                </c:pt>
              </c:numCache>
            </c:numRef>
          </c:val>
        </c:ser>
        <c:ser>
          <c:idx val="0"/>
          <c:order val="2"/>
          <c:tx>
            <c:strRef>
              <c:f>all_three!$G$3</c:f>
              <c:strCache>
                <c:ptCount val="1"/>
                <c:pt idx="0">
                  <c:v>Openmp-dynamic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all_three!$Q$4:$Q$33</c:f>
              <c:numCache>
                <c:formatCode>General</c:formatCode>
                <c:ptCount val="30"/>
                <c:pt idx="0">
                  <c:v>1.6928177704323362</c:v>
                </c:pt>
                <c:pt idx="1">
                  <c:v>1.2845445913656217</c:v>
                </c:pt>
                <c:pt idx="3">
                  <c:v>1.1231182991009041</c:v>
                </c:pt>
                <c:pt idx="4">
                  <c:v>0.9336778717063432</c:v>
                </c:pt>
                <c:pt idx="5">
                  <c:v>0.88085651705243184</c:v>
                </c:pt>
                <c:pt idx="6">
                  <c:v>0.86808982589166461</c:v>
                </c:pt>
                <c:pt idx="7">
                  <c:v>1.3472218147539137</c:v>
                </c:pt>
                <c:pt idx="8">
                  <c:v>1.1783154224066954</c:v>
                </c:pt>
                <c:pt idx="9">
                  <c:v>1.0565051303014821</c:v>
                </c:pt>
                <c:pt idx="10">
                  <c:v>1.0405540833070182</c:v>
                </c:pt>
                <c:pt idx="11">
                  <c:v>1.0218953058539293</c:v>
                </c:pt>
                <c:pt idx="12">
                  <c:v>0.99102354176875207</c:v>
                </c:pt>
                <c:pt idx="13">
                  <c:v>0.97594338097375255</c:v>
                </c:pt>
                <c:pt idx="23">
                  <c:v>1.5200197925931249</c:v>
                </c:pt>
                <c:pt idx="24">
                  <c:v>1.2314300068861586</c:v>
                </c:pt>
                <c:pt idx="25">
                  <c:v>1.0565051303014821</c:v>
                </c:pt>
                <c:pt idx="26">
                  <c:v>1.0818361912039611</c:v>
                </c:pt>
                <c:pt idx="27">
                  <c:v>0.97778658878013625</c:v>
                </c:pt>
                <c:pt idx="28">
                  <c:v>0.93594002941059196</c:v>
                </c:pt>
                <c:pt idx="29">
                  <c:v>0.92201660343270864</c:v>
                </c:pt>
              </c:numCache>
            </c:numRef>
          </c:val>
        </c:ser>
        <c:ser>
          <c:idx val="3"/>
          <c:order val="3"/>
          <c:tx>
            <c:strRef>
              <c:f>all_three!$E$3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all_three!$O$4:$O$33</c:f>
              <c:numCache>
                <c:formatCode>General</c:formatCode>
                <c:ptCount val="30"/>
                <c:pt idx="0">
                  <c:v>1</c:v>
                </c:pt>
                <c:pt idx="1">
                  <c:v>1.0755987289507722</c:v>
                </c:pt>
                <c:pt idx="3">
                  <c:v>1.0918595424530517</c:v>
                </c:pt>
                <c:pt idx="4">
                  <c:v>1.1011829617987889</c:v>
                </c:pt>
                <c:pt idx="5">
                  <c:v>0.99334545161171262</c:v>
                </c:pt>
                <c:pt idx="6">
                  <c:v>0.94417644836472558</c:v>
                </c:pt>
                <c:pt idx="7">
                  <c:v>1</c:v>
                </c:pt>
                <c:pt idx="8">
                  <c:v>1.1404550905529784</c:v>
                </c:pt>
                <c:pt idx="9">
                  <c:v>1.077580418075637</c:v>
                </c:pt>
                <c:pt idx="10">
                  <c:v>0.90729517299444751</c:v>
                </c:pt>
                <c:pt idx="11">
                  <c:v>1.1245721645510804</c:v>
                </c:pt>
                <c:pt idx="12">
                  <c:v>1.0969666078122888</c:v>
                </c:pt>
                <c:pt idx="13">
                  <c:v>0.94120218051278193</c:v>
                </c:pt>
                <c:pt idx="23">
                  <c:v>1</c:v>
                </c:pt>
                <c:pt idx="24">
                  <c:v>1.1080269097518753</c:v>
                </c:pt>
                <c:pt idx="25">
                  <c:v>1.077580418075637</c:v>
                </c:pt>
                <c:pt idx="26">
                  <c:v>0.99957735772374967</c:v>
                </c:pt>
                <c:pt idx="27">
                  <c:v>1.1128775631749348</c:v>
                </c:pt>
                <c:pt idx="28">
                  <c:v>1.0451560297120008</c:v>
                </c:pt>
                <c:pt idx="29">
                  <c:v>0.94268931443875381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48896"/>
        <c:axId val="128791680"/>
      </c:barChart>
      <c:catAx>
        <c:axId val="1276488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8791680"/>
        <c:crosses val="autoZero"/>
        <c:auto val="1"/>
        <c:lblAlgn val="ctr"/>
        <c:lblOffset val="100"/>
        <c:noMultiLvlLbl val="0"/>
      </c:catAx>
      <c:valAx>
        <c:axId val="1287916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Normalized Energy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6488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0329142857142858"/>
          <c:y val="1.8255050505050503E-3"/>
          <c:w val="0.58549474692647252"/>
          <c:h val="9.08830808080807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'[1]4CORES++'!$A$49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'[1]4CORES++'!$A$3:$B$47</c:f>
              <c:multiLvlStrCache>
                <c:ptCount val="2"/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AVERAGE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SWAPTIONS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STREAMCLUSTER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0">
                    <c:v>FLUID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FERRET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6</c:v>
                  </c:pt>
                </c:lvl>
                <c:lvl>
                  <c:pt idx="0">
                    <c:v>FACESIM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DEDUP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CANNEAL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BODYTRACK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BLACKSCHOLES</c:v>
                  </c:pt>
                  <c:pt idx="1">
                    <c:v>4</c:v>
                  </c:pt>
                </c:lvl>
              </c:multiLvlStrCache>
            </c:multiLvlStrRef>
          </c:cat>
          <c:val>
            <c:numRef>
              <c:f>'[1]4CORES++'!$R$3:$R$47</c:f>
              <c:numCache>
                <c:formatCode>General</c:formatCode>
                <c:ptCount val="45"/>
                <c:pt idx="0">
                  <c:v>8.8795990728942389</c:v>
                </c:pt>
                <c:pt idx="1">
                  <c:v>5.2242670349705653</c:v>
                </c:pt>
                <c:pt idx="2">
                  <c:v>6.2420740920852182</c:v>
                </c:pt>
                <c:pt idx="3">
                  <c:v>7.2746840989498125</c:v>
                </c:pt>
                <c:pt idx="4">
                  <c:v>8.2674922579478931</c:v>
                </c:pt>
                <c:pt idx="5">
                  <c:v>12.073458552670555</c:v>
                </c:pt>
                <c:pt idx="6">
                  <c:v>12.114713340869445</c:v>
                </c:pt>
                <c:pt idx="7">
                  <c:v>12.471455452236977</c:v>
                </c:pt>
                <c:pt idx="8">
                  <c:v>12.832767520461374</c:v>
                </c:pt>
                <c:pt idx="9">
                  <c:v>13.207534393663556</c:v>
                </c:pt>
                <c:pt idx="10">
                  <c:v>6.0955344070278183</c:v>
                </c:pt>
                <c:pt idx="11">
                  <c:v>5.0463636363636359</c:v>
                </c:pt>
                <c:pt idx="12">
                  <c:v>6.003244412400865</c:v>
                </c:pt>
                <c:pt idx="13">
                  <c:v>6.9387500000000006</c:v>
                </c:pt>
                <c:pt idx="14">
                  <c:v>7.8330197554092189</c:v>
                </c:pt>
                <c:pt idx="15">
                  <c:v>6.6112080927442829</c:v>
                </c:pt>
                <c:pt idx="16">
                  <c:v>4.307945833333334</c:v>
                </c:pt>
                <c:pt idx="17">
                  <c:v>5.5886864864864876</c:v>
                </c:pt>
                <c:pt idx="18">
                  <c:v>4.4757878787878793</c:v>
                </c:pt>
                <c:pt idx="19">
                  <c:v>4.8063659860909675</c:v>
                </c:pt>
                <c:pt idx="20">
                  <c:v>9.422612801678909</c:v>
                </c:pt>
                <c:pt idx="21">
                  <c:v>5.3280991735537189</c:v>
                </c:pt>
                <c:pt idx="22">
                  <c:v>6.7285645472061661</c:v>
                </c:pt>
                <c:pt idx="23">
                  <c:v>10.818502692672428</c:v>
                </c:pt>
                <c:pt idx="24">
                  <c:v>11.638983542638313</c:v>
                </c:pt>
                <c:pt idx="25">
                  <c:v>12.466972184569975</c:v>
                </c:pt>
                <c:pt idx="26">
                  <c:v>13.279409848750438</c:v>
                </c:pt>
                <c:pt idx="27">
                  <c:v>13.981745522838295</c:v>
                </c:pt>
                <c:pt idx="28">
                  <c:v>11.336517103509552</c:v>
                </c:pt>
                <c:pt idx="29">
                  <c:v>6.8249531960417231</c:v>
                </c:pt>
                <c:pt idx="30">
                  <c:v>8.782940175800471</c:v>
                </c:pt>
                <c:pt idx="31">
                  <c:v>4.8795027597011833</c:v>
                </c:pt>
                <c:pt idx="32">
                  <c:v>5.7398292974934551</c:v>
                </c:pt>
                <c:pt idx="33">
                  <c:v>6.6242587647231543</c:v>
                </c:pt>
                <c:pt idx="34">
                  <c:v>7.4303927919356676</c:v>
                </c:pt>
                <c:pt idx="35">
                  <c:v>11.123563218390803</c:v>
                </c:pt>
                <c:pt idx="36">
                  <c:v>4.9628205128205121</c:v>
                </c:pt>
                <c:pt idx="37">
                  <c:v>5.878855140186916</c:v>
                </c:pt>
                <c:pt idx="38">
                  <c:v>6.8004054054054057</c:v>
                </c:pt>
                <c:pt idx="39">
                  <c:v>8.0388178913738013</c:v>
                </c:pt>
                <c:pt idx="40">
                  <c:v>9.4604373463765619</c:v>
                </c:pt>
                <c:pt idx="41">
                  <c:v>6.8820852372424275</c:v>
                </c:pt>
                <c:pt idx="42">
                  <c:v>7.4649020298767024</c:v>
                </c:pt>
                <c:pt idx="43">
                  <c:v>8.3180090738682946</c:v>
                </c:pt>
                <c:pt idx="44">
                  <c:v>8.5687651491674757</c:v>
                </c:pt>
              </c:numCache>
            </c:numRef>
          </c:val>
        </c:ser>
        <c:ser>
          <c:idx val="0"/>
          <c:order val="1"/>
          <c:tx>
            <c:strRef>
              <c:f>'[1]4CORES++'!$C$50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'[1]4CORES++'!$A$3:$B$47</c:f>
              <c:multiLvlStrCache>
                <c:ptCount val="2"/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AVERAGE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SWAPTIONS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STREAMCLUSTER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0">
                    <c:v>FLUID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FERRET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6</c:v>
                  </c:pt>
                </c:lvl>
                <c:lvl>
                  <c:pt idx="0">
                    <c:v>FACESIM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DEDUP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CANNEAL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BODYTRACK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BLACKSCHOLES</c:v>
                  </c:pt>
                  <c:pt idx="1">
                    <c:v>4</c:v>
                  </c:pt>
                </c:lvl>
              </c:multiLvlStrCache>
            </c:multiLvlStrRef>
          </c:cat>
          <c:val>
            <c:numRef>
              <c:f>'[1]4CORES++'!$P$3:$P$47</c:f>
              <c:numCache>
                <c:formatCode>General</c:formatCode>
                <c:ptCount val="45"/>
                <c:pt idx="0">
                  <c:v>8.6674681968511109</c:v>
                </c:pt>
                <c:pt idx="1">
                  <c:v>9.5980643876006511</c:v>
                </c:pt>
                <c:pt idx="2">
                  <c:v>10.556167438730185</c:v>
                </c:pt>
                <c:pt idx="3">
                  <c:v>11.510513568512705</c:v>
                </c:pt>
                <c:pt idx="4">
                  <c:v>12.395850962087412</c:v>
                </c:pt>
                <c:pt idx="5">
                  <c:v>13.932142857142857</c:v>
                </c:pt>
                <c:pt idx="6">
                  <c:v>14.134057971014492</c:v>
                </c:pt>
                <c:pt idx="7">
                  <c:v>14.296858638743457</c:v>
                </c:pt>
                <c:pt idx="8">
                  <c:v>14.478791092258747</c:v>
                </c:pt>
                <c:pt idx="9">
                  <c:v>14.571504802561366</c:v>
                </c:pt>
                <c:pt idx="10">
                  <c:v>5.9859813084112146</c:v>
                </c:pt>
                <c:pt idx="11">
                  <c:v>4.9386120996441276</c:v>
                </c:pt>
                <c:pt idx="12">
                  <c:v>5.8554852320675108</c:v>
                </c:pt>
                <c:pt idx="13">
                  <c:v>6.7366504854368925</c:v>
                </c:pt>
                <c:pt idx="14">
                  <c:v>7.5081154192966642</c:v>
                </c:pt>
                <c:pt idx="15">
                  <c:v>6.2822465000972203</c:v>
                </c:pt>
                <c:pt idx="16">
                  <c:v>6.3274602203182377</c:v>
                </c:pt>
                <c:pt idx="17">
                  <c:v>6.1967742708845286</c:v>
                </c:pt>
                <c:pt idx="18">
                  <c:v>6.0833446106956481</c:v>
                </c:pt>
                <c:pt idx="19">
                  <c:v>5.5970063608066054</c:v>
                </c:pt>
                <c:pt idx="20">
                  <c:v>9.0819216182048041</c:v>
                </c:pt>
                <c:pt idx="21">
                  <c:v>8.6349680609931987</c:v>
                </c:pt>
                <c:pt idx="22">
                  <c:v>9.5981447549244159</c:v>
                </c:pt>
                <c:pt idx="23">
                  <c:v>10.824548686450248</c:v>
                </c:pt>
                <c:pt idx="24">
                  <c:v>11.594643494615921</c:v>
                </c:pt>
                <c:pt idx="25">
                  <c:v>12.440992658724147</c:v>
                </c:pt>
                <c:pt idx="26">
                  <c:v>13.247743941508524</c:v>
                </c:pt>
                <c:pt idx="27">
                  <c:v>13.913990318278135</c:v>
                </c:pt>
                <c:pt idx="28">
                  <c:v>8.4807244931871058</c:v>
                </c:pt>
                <c:pt idx="29">
                  <c:v>10.749157540016849</c:v>
                </c:pt>
                <c:pt idx="30">
                  <c:v>8.4343970099607048</c:v>
                </c:pt>
                <c:pt idx="31">
                  <c:v>7.8709747355247073</c:v>
                </c:pt>
                <c:pt idx="32">
                  <c:v>8.3577222709428618</c:v>
                </c:pt>
                <c:pt idx="33">
                  <c:v>8.6564371755738119</c:v>
                </c:pt>
                <c:pt idx="34">
                  <c:v>9.3121473694076222</c:v>
                </c:pt>
                <c:pt idx="35">
                  <c:v>11.118647812638091</c:v>
                </c:pt>
                <c:pt idx="36">
                  <c:v>11.763207106124359</c:v>
                </c:pt>
                <c:pt idx="37">
                  <c:v>12.830953595104537</c:v>
                </c:pt>
                <c:pt idx="38">
                  <c:v>12.876919140225178</c:v>
                </c:pt>
                <c:pt idx="39">
                  <c:v>14.207509881422926</c:v>
                </c:pt>
                <c:pt idx="40">
                  <c:v>9.2008976092159287</c:v>
                </c:pt>
                <c:pt idx="41">
                  <c:v>9.461002859263214</c:v>
                </c:pt>
                <c:pt idx="42">
                  <c:v>9.896240270773804</c:v>
                </c:pt>
                <c:pt idx="43">
                  <c:v>10.512914287744502</c:v>
                </c:pt>
                <c:pt idx="44">
                  <c:v>10.872603045422444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160384"/>
        <c:axId val="134163072"/>
      </c:barChart>
      <c:catAx>
        <c:axId val="134160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4163072"/>
        <c:crosses val="autoZero"/>
        <c:auto val="1"/>
        <c:lblAlgn val="ctr"/>
        <c:lblOffset val="100"/>
        <c:noMultiLvlLbl val="0"/>
      </c:catAx>
      <c:valAx>
        <c:axId val="134163072"/>
        <c:scaling>
          <c:orientation val="minMax"/>
          <c:max val="1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1603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39444444444447E-2"/>
          <c:y val="5.7561182405083559E-2"/>
          <c:w val="0.93737619047619047"/>
          <c:h val="0.649223737373737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all_three!$F$3</c:f>
              <c:strCache>
                <c:ptCount val="1"/>
                <c:pt idx="0">
                  <c:v>Static-Threading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all_three!$U$4:$U$33</c:f>
              <c:numCache>
                <c:formatCode>General</c:formatCode>
                <c:ptCount val="30"/>
                <c:pt idx="2">
                  <c:v>8.8795990728942389</c:v>
                </c:pt>
                <c:pt idx="3">
                  <c:v>5.2242670349705653</c:v>
                </c:pt>
                <c:pt idx="4">
                  <c:v>6.2420740920852182</c:v>
                </c:pt>
                <c:pt idx="5">
                  <c:v>7.2746840989498125</c:v>
                </c:pt>
                <c:pt idx="6">
                  <c:v>8.2674922579478931</c:v>
                </c:pt>
                <c:pt idx="9">
                  <c:v>12.073458552670555</c:v>
                </c:pt>
                <c:pt idx="10">
                  <c:v>12.114713340869445</c:v>
                </c:pt>
                <c:pt idx="11">
                  <c:v>12.471455452236977</c:v>
                </c:pt>
                <c:pt idx="12">
                  <c:v>12.832767520461374</c:v>
                </c:pt>
                <c:pt idx="13">
                  <c:v>13.207534393663556</c:v>
                </c:pt>
                <c:pt idx="14">
                  <c:v>11.33</c:v>
                </c:pt>
                <c:pt idx="15">
                  <c:v>9.3352180845006263</c:v>
                </c:pt>
                <c:pt idx="18">
                  <c:v>11.123563218390803</c:v>
                </c:pt>
                <c:pt idx="19">
                  <c:v>4.9628205128205121</c:v>
                </c:pt>
                <c:pt idx="20">
                  <c:v>5.878855140186916</c:v>
                </c:pt>
                <c:pt idx="21">
                  <c:v>6.8004054054054057</c:v>
                </c:pt>
                <c:pt idx="22">
                  <c:v>8.0388178913738013</c:v>
                </c:pt>
                <c:pt idx="25">
                  <c:v>10.851655210988898</c:v>
                </c:pt>
                <c:pt idx="26">
                  <c:v>7.4339336295535077</c:v>
                </c:pt>
                <c:pt idx="27">
                  <c:v>8.1974615615030384</c:v>
                </c:pt>
                <c:pt idx="28">
                  <c:v>8.969285674938865</c:v>
                </c:pt>
                <c:pt idx="29">
                  <c:v>9.7122656568714696</c:v>
                </c:pt>
              </c:numCache>
            </c:numRef>
          </c:val>
        </c:ser>
        <c:ser>
          <c:idx val="1"/>
          <c:order val="1"/>
          <c:tx>
            <c:strRef>
              <c:f>all_three!$H$3</c:f>
              <c:strCache>
                <c:ptCount val="1"/>
                <c:pt idx="0">
                  <c:v>Openmp-static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all_three!$W$4:$W$33</c:f>
              <c:numCache>
                <c:formatCode>General</c:formatCode>
                <c:ptCount val="30"/>
                <c:pt idx="2">
                  <c:v>9.4033221051051346</c:v>
                </c:pt>
                <c:pt idx="3">
                  <c:v>7.3294240413866305</c:v>
                </c:pt>
                <c:pt idx="4">
                  <c:v>8.2517257952444734</c:v>
                </c:pt>
                <c:pt idx="5">
                  <c:v>8.7759509191430602</c:v>
                </c:pt>
                <c:pt idx="6">
                  <c:v>9.7952293209061381</c:v>
                </c:pt>
                <c:pt idx="9">
                  <c:v>10.609351066175453</c:v>
                </c:pt>
                <c:pt idx="10">
                  <c:v>11.7</c:v>
                </c:pt>
                <c:pt idx="11">
                  <c:v>11.9</c:v>
                </c:pt>
                <c:pt idx="12">
                  <c:v>12.3</c:v>
                </c:pt>
                <c:pt idx="13">
                  <c:v>12.4</c:v>
                </c:pt>
                <c:pt idx="14">
                  <c:v>12.480595310596831</c:v>
                </c:pt>
                <c:pt idx="15">
                  <c:v>14.0943174002751</c:v>
                </c:pt>
                <c:pt idx="18">
                  <c:v>11.617128223691013</c:v>
                </c:pt>
                <c:pt idx="19">
                  <c:v>9.1078556148998988</c:v>
                </c:pt>
                <c:pt idx="20">
                  <c:v>10.336520539331884</c:v>
                </c:pt>
                <c:pt idx="21">
                  <c:v>11.890892731458882</c:v>
                </c:pt>
                <c:pt idx="22">
                  <c:v>13.420286378758329</c:v>
                </c:pt>
                <c:pt idx="25">
                  <c:v>11.027599176392108</c:v>
                </c:pt>
                <c:pt idx="26">
                  <c:v>9.3790932187621774</c:v>
                </c:pt>
                <c:pt idx="27">
                  <c:v>10.162748778192119</c:v>
                </c:pt>
                <c:pt idx="28">
                  <c:v>10.988947883533982</c:v>
                </c:pt>
                <c:pt idx="29">
                  <c:v>12.427458274984891</c:v>
                </c:pt>
              </c:numCache>
            </c:numRef>
          </c:val>
        </c:ser>
        <c:ser>
          <c:idx val="0"/>
          <c:order val="2"/>
          <c:tx>
            <c:strRef>
              <c:f>all_three!$G$3</c:f>
              <c:strCache>
                <c:ptCount val="1"/>
                <c:pt idx="0">
                  <c:v>Openmp-dynamic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all_three!$V$4:$V$33</c:f>
              <c:numCache>
                <c:formatCode>General</c:formatCode>
                <c:ptCount val="30"/>
                <c:pt idx="2">
                  <c:v>8.9331559998498768</c:v>
                </c:pt>
                <c:pt idx="3">
                  <c:v>8.7255048111745594</c:v>
                </c:pt>
                <c:pt idx="4">
                  <c:v>9.037604442410613</c:v>
                </c:pt>
                <c:pt idx="5">
                  <c:v>9.1938533438641574</c:v>
                </c:pt>
                <c:pt idx="6">
                  <c:v>10.883588134340153</c:v>
                </c:pt>
                <c:pt idx="9">
                  <c:v>10.488792086068695</c:v>
                </c:pt>
                <c:pt idx="10">
                  <c:v>12.6</c:v>
                </c:pt>
                <c:pt idx="11">
                  <c:v>12.8</c:v>
                </c:pt>
                <c:pt idx="12">
                  <c:v>13.1</c:v>
                </c:pt>
                <c:pt idx="13">
                  <c:v>13.5</c:v>
                </c:pt>
                <c:pt idx="14">
                  <c:v>12.478695387425788</c:v>
                </c:pt>
                <c:pt idx="15">
                  <c:v>14.111301428817352</c:v>
                </c:pt>
                <c:pt idx="18">
                  <c:v>11.617128223691013</c:v>
                </c:pt>
                <c:pt idx="19">
                  <c:v>13.131912245404898</c:v>
                </c:pt>
                <c:pt idx="20">
                  <c:v>13.360975774592506</c:v>
                </c:pt>
                <c:pt idx="21">
                  <c:v>14.168100734231496</c:v>
                </c:pt>
                <c:pt idx="22">
                  <c:v>14.686107423145545</c:v>
                </c:pt>
                <c:pt idx="25">
                  <c:v>10.879442924258843</c:v>
                </c:pt>
                <c:pt idx="26">
                  <c:v>11.485805685526486</c:v>
                </c:pt>
                <c:pt idx="27">
                  <c:v>11.732860072334374</c:v>
                </c:pt>
                <c:pt idx="28">
                  <c:v>12.15398469269855</c:v>
                </c:pt>
                <c:pt idx="29">
                  <c:v>13.295249246575761</c:v>
                </c:pt>
              </c:numCache>
            </c:numRef>
          </c:val>
        </c:ser>
        <c:ser>
          <c:idx val="3"/>
          <c:order val="3"/>
          <c:tx>
            <c:strRef>
              <c:f>all_three!$E$3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all_three!$T$4:$T$33</c:f>
              <c:numCache>
                <c:formatCode>General</c:formatCode>
                <c:ptCount val="30"/>
                <c:pt idx="2">
                  <c:v>8.6674681968511109</c:v>
                </c:pt>
                <c:pt idx="3">
                  <c:v>9.5980643876006511</c:v>
                </c:pt>
                <c:pt idx="4">
                  <c:v>10.556167438730185</c:v>
                </c:pt>
                <c:pt idx="5">
                  <c:v>11.510513568512705</c:v>
                </c:pt>
                <c:pt idx="6">
                  <c:v>12.395850962087412</c:v>
                </c:pt>
                <c:pt idx="9">
                  <c:v>13.932142857142857</c:v>
                </c:pt>
                <c:pt idx="10">
                  <c:v>14.134057971014492</c:v>
                </c:pt>
                <c:pt idx="11">
                  <c:v>14.296858638743457</c:v>
                </c:pt>
                <c:pt idx="12">
                  <c:v>14.478791092258747</c:v>
                </c:pt>
                <c:pt idx="13">
                  <c:v>14.571504802561366</c:v>
                </c:pt>
                <c:pt idx="14">
                  <c:v>13.383273469387753</c:v>
                </c:pt>
                <c:pt idx="15">
                  <c:v>15.038075582461932</c:v>
                </c:pt>
                <c:pt idx="18">
                  <c:v>11.118647812638091</c:v>
                </c:pt>
                <c:pt idx="19">
                  <c:v>11.763207106124359</c:v>
                </c:pt>
                <c:pt idx="20">
                  <c:v>12.830953595104537</c:v>
                </c:pt>
                <c:pt idx="21">
                  <c:v>12.876919140225178</c:v>
                </c:pt>
                <c:pt idx="22">
                  <c:v>14.207509881422926</c:v>
                </c:pt>
                <c:pt idx="25">
                  <c:v>11.775383084004952</c:v>
                </c:pt>
                <c:pt idx="26">
                  <c:v>11.831776488246499</c:v>
                </c:pt>
                <c:pt idx="27">
                  <c:v>12.56132655752606</c:v>
                </c:pt>
                <c:pt idx="28">
                  <c:v>12.955407933665542</c:v>
                </c:pt>
                <c:pt idx="29">
                  <c:v>14.053235307133409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961856"/>
        <c:axId val="137964160"/>
      </c:barChart>
      <c:catAx>
        <c:axId val="1379618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7964160"/>
        <c:crosses val="autoZero"/>
        <c:auto val="1"/>
        <c:lblAlgn val="ctr"/>
        <c:lblOffset val="100"/>
        <c:noMultiLvlLbl val="0"/>
      </c:catAx>
      <c:valAx>
        <c:axId val="137964160"/>
        <c:scaling>
          <c:orientation val="minMax"/>
          <c:max val="2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9618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0631523809523812"/>
          <c:y val="5.0325757575757574E-3"/>
          <c:w val="0.58549474692647252"/>
          <c:h val="9.08830808080807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bodytrack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bodytrack!$P$15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bodytrack!$N$16:$O$22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bodytrack!$P$16:$P$22</c:f>
              <c:numCache>
                <c:formatCode>General</c:formatCode>
                <c:ptCount val="7"/>
                <c:pt idx="0">
                  <c:v>6.7452449567723338</c:v>
                </c:pt>
                <c:pt idx="1">
                  <c:v>9.5301302931596101</c:v>
                </c:pt>
                <c:pt idx="2">
                  <c:v>15.708724832214765</c:v>
                </c:pt>
                <c:pt idx="3">
                  <c:v>15.900815217391303</c:v>
                </c:pt>
                <c:pt idx="4">
                  <c:v>15.965893587994543</c:v>
                </c:pt>
                <c:pt idx="5">
                  <c:v>15.857723577235772</c:v>
                </c:pt>
                <c:pt idx="6">
                  <c:v>15.900815217391303</c:v>
                </c:pt>
              </c:numCache>
            </c:numRef>
          </c:val>
        </c:ser>
        <c:ser>
          <c:idx val="1"/>
          <c:order val="1"/>
          <c:tx>
            <c:strRef>
              <c:f>bodytrack!$Q$15</c:f>
              <c:strCache>
                <c:ptCount val="1"/>
                <c:pt idx="0">
                  <c:v>Static-Threading</c:v>
                </c:pt>
              </c:strCache>
            </c:strRef>
          </c:tx>
          <c:invertIfNegative val="0"/>
          <c:cat>
            <c:multiLvlStrRef>
              <c:f>bodytrack!$N$16:$O$22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bodytrack!$Q$16:$Q$22</c:f>
              <c:numCache>
                <c:formatCode>General</c:formatCode>
                <c:ptCount val="7"/>
                <c:pt idx="0">
                  <c:v>5.8399194397509735</c:v>
                </c:pt>
                <c:pt idx="1">
                  <c:v>8.3109515943704544</c:v>
                </c:pt>
                <c:pt idx="2">
                  <c:v>9.1574346350250178</c:v>
                </c:pt>
                <c:pt idx="3">
                  <c:v>9.7418651305657988</c:v>
                </c:pt>
                <c:pt idx="4">
                  <c:v>10.534606763824254</c:v>
                </c:pt>
                <c:pt idx="5">
                  <c:v>11.351665939182306</c:v>
                </c:pt>
                <c:pt idx="6">
                  <c:v>11.941471179453689</c:v>
                </c:pt>
              </c:numCache>
            </c:numRef>
          </c:val>
        </c:ser>
        <c:ser>
          <c:idx val="2"/>
          <c:order val="2"/>
          <c:tx>
            <c:strRef>
              <c:f>bodytrack!$R$15</c:f>
              <c:strCache>
                <c:ptCount val="1"/>
                <c:pt idx="0">
                  <c:v>Openmp-dynamic</c:v>
                </c:pt>
              </c:strCache>
            </c:strRef>
          </c:tx>
          <c:invertIfNegative val="0"/>
          <c:cat>
            <c:multiLvlStrRef>
              <c:f>bodytrack!$N$16:$O$22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bodytrack!$R$16:$R$22</c:f>
              <c:numCache>
                <c:formatCode>General</c:formatCode>
                <c:ptCount val="7"/>
                <c:pt idx="0">
                  <c:v>3.9959709085942574</c:v>
                </c:pt>
                <c:pt idx="1">
                  <c:v>6.9105688656522339</c:v>
                </c:pt>
                <c:pt idx="2">
                  <c:v>11.826289063486852</c:v>
                </c:pt>
                <c:pt idx="3">
                  <c:v>11.42342314202215</c:v>
                </c:pt>
                <c:pt idx="4">
                  <c:v>11.539747196412353</c:v>
                </c:pt>
                <c:pt idx="5">
                  <c:v>11.729849625793442</c:v>
                </c:pt>
                <c:pt idx="6">
                  <c:v>12.358690314643408</c:v>
                </c:pt>
              </c:numCache>
            </c:numRef>
          </c:val>
        </c:ser>
        <c:ser>
          <c:idx val="3"/>
          <c:order val="3"/>
          <c:tx>
            <c:strRef>
              <c:f>bodytrack!$S$15</c:f>
              <c:strCache>
                <c:ptCount val="1"/>
                <c:pt idx="0">
                  <c:v>Openmp-static</c:v>
                </c:pt>
              </c:strCache>
            </c:strRef>
          </c:tx>
          <c:invertIfNegative val="0"/>
          <c:cat>
            <c:multiLvlStrRef>
              <c:f>bodytrack!$N$16:$O$22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bodytrack!$S$16:$S$22</c:f>
              <c:numCache>
                <c:formatCode>General</c:formatCode>
                <c:ptCount val="7"/>
                <c:pt idx="0">
                  <c:v>3.7038865647947525</c:v>
                </c:pt>
                <c:pt idx="1">
                  <c:v>6.3350272931791958</c:v>
                </c:pt>
                <c:pt idx="2">
                  <c:v>11.962221336358899</c:v>
                </c:pt>
                <c:pt idx="3">
                  <c:v>8.7273166577427261</c:v>
                </c:pt>
                <c:pt idx="4">
                  <c:v>9.2260318681630551</c:v>
                </c:pt>
                <c:pt idx="5">
                  <c:v>9.9706834812790888</c:v>
                </c:pt>
                <c:pt idx="6">
                  <c:v>10.545523356401384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54752"/>
        <c:axId val="43372928"/>
      </c:barChart>
      <c:catAx>
        <c:axId val="4335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43372928"/>
        <c:crosses val="autoZero"/>
        <c:auto val="1"/>
        <c:lblAlgn val="ctr"/>
        <c:lblOffset val="100"/>
        <c:noMultiLvlLbl val="0"/>
      </c:catAx>
      <c:valAx>
        <c:axId val="43372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547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267708333333328E-2"/>
          <c:y val="8.9631818181818187E-2"/>
          <c:w val="0.90944791666666669"/>
          <c:h val="0.6716732323232322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all_three!$F$88</c:f>
              <c:strCache>
                <c:ptCount val="1"/>
                <c:pt idx="0">
                  <c:v>Static-Threading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all_three!$B$89:$D$110</c:f>
              <c:multiLvlStrCache>
                <c:ptCount val="22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8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FLUID</c:v>
                  </c:pt>
                  <c:pt idx="12">
                    <c:v>SWAPTIONS</c:v>
                  </c:pt>
                  <c:pt idx="17">
                    <c:v>AVERAGE</c:v>
                  </c:pt>
                </c:lvl>
              </c:multiLvlStrCache>
            </c:multiLvlStrRef>
          </c:cat>
          <c:val>
            <c:numRef>
              <c:f>all_three!$F$89:$F$110</c:f>
              <c:numCache>
                <c:formatCode>General</c:formatCode>
                <c:ptCount val="22"/>
                <c:pt idx="0">
                  <c:v>8.8795990728942389</c:v>
                </c:pt>
                <c:pt idx="1">
                  <c:v>5.2242670349705653</c:v>
                </c:pt>
                <c:pt idx="2">
                  <c:v>6.2420740920852182</c:v>
                </c:pt>
                <c:pt idx="3">
                  <c:v>7.2746840989498125</c:v>
                </c:pt>
                <c:pt idx="4">
                  <c:v>8.2674922579478931</c:v>
                </c:pt>
                <c:pt idx="5">
                  <c:v>12.073458552670555</c:v>
                </c:pt>
                <c:pt idx="6">
                  <c:v>12.114713340869445</c:v>
                </c:pt>
                <c:pt idx="7">
                  <c:v>12.471455452236977</c:v>
                </c:pt>
                <c:pt idx="8">
                  <c:v>12.832767520461374</c:v>
                </c:pt>
                <c:pt idx="9">
                  <c:v>13.207534393663556</c:v>
                </c:pt>
                <c:pt idx="10">
                  <c:v>11.33</c:v>
                </c:pt>
                <c:pt idx="11">
                  <c:v>9.3352180845006263</c:v>
                </c:pt>
                <c:pt idx="12">
                  <c:v>11.123563218390803</c:v>
                </c:pt>
                <c:pt idx="13">
                  <c:v>4.9628205128205121</c:v>
                </c:pt>
                <c:pt idx="14">
                  <c:v>5.878855140186916</c:v>
                </c:pt>
                <c:pt idx="15">
                  <c:v>6.8004054054054057</c:v>
                </c:pt>
                <c:pt idx="16">
                  <c:v>8.0388178913738013</c:v>
                </c:pt>
                <c:pt idx="17">
                  <c:v>10.851655210988898</c:v>
                </c:pt>
                <c:pt idx="18">
                  <c:v>7.4339336295535077</c:v>
                </c:pt>
                <c:pt idx="19">
                  <c:v>8.1974615615030384</c:v>
                </c:pt>
                <c:pt idx="20">
                  <c:v>8.969285674938865</c:v>
                </c:pt>
                <c:pt idx="21">
                  <c:v>9.7122656568714696</c:v>
                </c:pt>
              </c:numCache>
            </c:numRef>
          </c:val>
        </c:ser>
        <c:ser>
          <c:idx val="1"/>
          <c:order val="1"/>
          <c:tx>
            <c:strRef>
              <c:f>all_three!$H$88</c:f>
              <c:strCache>
                <c:ptCount val="1"/>
                <c:pt idx="0">
                  <c:v>Loop-static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all_three!$B$89:$D$110</c:f>
              <c:multiLvlStrCache>
                <c:ptCount val="22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8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FLUID</c:v>
                  </c:pt>
                  <c:pt idx="12">
                    <c:v>SWAPTIONS</c:v>
                  </c:pt>
                  <c:pt idx="17">
                    <c:v>AVERAGE</c:v>
                  </c:pt>
                </c:lvl>
              </c:multiLvlStrCache>
            </c:multiLvlStrRef>
          </c:cat>
          <c:val>
            <c:numRef>
              <c:f>all_three!$H$89:$H$110</c:f>
              <c:numCache>
                <c:formatCode>General</c:formatCode>
                <c:ptCount val="22"/>
                <c:pt idx="0">
                  <c:v>9.4033221051051346</c:v>
                </c:pt>
                <c:pt idx="1">
                  <c:v>7.3294240413866305</c:v>
                </c:pt>
                <c:pt idx="2">
                  <c:v>8.2517257952444734</c:v>
                </c:pt>
                <c:pt idx="3">
                  <c:v>8.7759509191430602</c:v>
                </c:pt>
                <c:pt idx="4">
                  <c:v>9.7952293209061381</c:v>
                </c:pt>
                <c:pt idx="5">
                  <c:v>10.609351066175453</c:v>
                </c:pt>
                <c:pt idx="6">
                  <c:v>11.7</c:v>
                </c:pt>
                <c:pt idx="7">
                  <c:v>11.9</c:v>
                </c:pt>
                <c:pt idx="8">
                  <c:v>12.3</c:v>
                </c:pt>
                <c:pt idx="9">
                  <c:v>12.4</c:v>
                </c:pt>
                <c:pt idx="10">
                  <c:v>12.480595310596831</c:v>
                </c:pt>
                <c:pt idx="11">
                  <c:v>14.0943174002751</c:v>
                </c:pt>
                <c:pt idx="12">
                  <c:v>11.617128223691013</c:v>
                </c:pt>
                <c:pt idx="13">
                  <c:v>9.1078556148998988</c:v>
                </c:pt>
                <c:pt idx="14">
                  <c:v>10.336520539331884</c:v>
                </c:pt>
                <c:pt idx="15">
                  <c:v>11.890892731458882</c:v>
                </c:pt>
                <c:pt idx="16">
                  <c:v>13.420286378758329</c:v>
                </c:pt>
                <c:pt idx="17">
                  <c:v>11.027599176392108</c:v>
                </c:pt>
                <c:pt idx="18">
                  <c:v>9.3790932187621774</c:v>
                </c:pt>
                <c:pt idx="19">
                  <c:v>10.162748778192119</c:v>
                </c:pt>
                <c:pt idx="20">
                  <c:v>10.988947883533982</c:v>
                </c:pt>
                <c:pt idx="21">
                  <c:v>12.427458274984891</c:v>
                </c:pt>
              </c:numCache>
            </c:numRef>
          </c:val>
        </c:ser>
        <c:ser>
          <c:idx val="0"/>
          <c:order val="2"/>
          <c:tx>
            <c:strRef>
              <c:f>all_three!$G$88</c:f>
              <c:strCache>
                <c:ptCount val="1"/>
                <c:pt idx="0">
                  <c:v>Loop-dynamic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all_three!$B$89:$D$110</c:f>
              <c:multiLvlStrCache>
                <c:ptCount val="22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8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FLUID</c:v>
                  </c:pt>
                  <c:pt idx="12">
                    <c:v>SWAPTIONS</c:v>
                  </c:pt>
                  <c:pt idx="17">
                    <c:v>AVERAGE</c:v>
                  </c:pt>
                </c:lvl>
              </c:multiLvlStrCache>
            </c:multiLvlStrRef>
          </c:cat>
          <c:val>
            <c:numRef>
              <c:f>all_three!$G$89:$G$110</c:f>
              <c:numCache>
                <c:formatCode>General</c:formatCode>
                <c:ptCount val="22"/>
                <c:pt idx="0">
                  <c:v>8.9331559998498768</c:v>
                </c:pt>
                <c:pt idx="1">
                  <c:v>8.7255048111745594</c:v>
                </c:pt>
                <c:pt idx="2">
                  <c:v>9.037604442410613</c:v>
                </c:pt>
                <c:pt idx="3">
                  <c:v>9.1938533438641574</c:v>
                </c:pt>
                <c:pt idx="4">
                  <c:v>10.883588134340153</c:v>
                </c:pt>
                <c:pt idx="5">
                  <c:v>10.488792086068695</c:v>
                </c:pt>
                <c:pt idx="6">
                  <c:v>12.6</c:v>
                </c:pt>
                <c:pt idx="7">
                  <c:v>12.8</c:v>
                </c:pt>
                <c:pt idx="8">
                  <c:v>13.1</c:v>
                </c:pt>
                <c:pt idx="9">
                  <c:v>13.5</c:v>
                </c:pt>
                <c:pt idx="10">
                  <c:v>12.478695387425788</c:v>
                </c:pt>
                <c:pt idx="11">
                  <c:v>14.111301428817352</c:v>
                </c:pt>
                <c:pt idx="12">
                  <c:v>10.441751553469595</c:v>
                </c:pt>
                <c:pt idx="13">
                  <c:v>11.706034775110389</c:v>
                </c:pt>
                <c:pt idx="14">
                  <c:v>12.864194407527091</c:v>
                </c:pt>
                <c:pt idx="15">
                  <c:v>12.92947799385875</c:v>
                </c:pt>
                <c:pt idx="16">
                  <c:v>14.24973130751928</c:v>
                </c:pt>
                <c:pt idx="17">
                  <c:v>10.585598756703487</c:v>
                </c:pt>
                <c:pt idx="18">
                  <c:v>11.010513195428317</c:v>
                </c:pt>
                <c:pt idx="19">
                  <c:v>11.567266283312568</c:v>
                </c:pt>
                <c:pt idx="20">
                  <c:v>11.741110445907635</c:v>
                </c:pt>
                <c:pt idx="21">
                  <c:v>13.186155217669196</c:v>
                </c:pt>
              </c:numCache>
            </c:numRef>
          </c:val>
        </c:ser>
        <c:ser>
          <c:idx val="3"/>
          <c:order val="3"/>
          <c:tx>
            <c:strRef>
              <c:f>all_three!$E$88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all_three!$B$89:$D$110</c:f>
              <c:multiLvlStrCache>
                <c:ptCount val="22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8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FLUID</c:v>
                  </c:pt>
                  <c:pt idx="12">
                    <c:v>SWAPTIONS</c:v>
                  </c:pt>
                  <c:pt idx="17">
                    <c:v>AVERAGE</c:v>
                  </c:pt>
                </c:lvl>
              </c:multiLvlStrCache>
            </c:multiLvlStrRef>
          </c:cat>
          <c:val>
            <c:numRef>
              <c:f>all_three!$E$89:$E$110</c:f>
              <c:numCache>
                <c:formatCode>General</c:formatCode>
                <c:ptCount val="22"/>
                <c:pt idx="0">
                  <c:v>8.6674681968511109</c:v>
                </c:pt>
                <c:pt idx="1">
                  <c:v>9.5980643876006511</c:v>
                </c:pt>
                <c:pt idx="2">
                  <c:v>10.556167438730185</c:v>
                </c:pt>
                <c:pt idx="3">
                  <c:v>11.510513568512705</c:v>
                </c:pt>
                <c:pt idx="4">
                  <c:v>12.395850962087412</c:v>
                </c:pt>
                <c:pt idx="5">
                  <c:v>13.932142857142857</c:v>
                </c:pt>
                <c:pt idx="6">
                  <c:v>14.134057971014492</c:v>
                </c:pt>
                <c:pt idx="7">
                  <c:v>14.296858638743457</c:v>
                </c:pt>
                <c:pt idx="8">
                  <c:v>14.478791092258747</c:v>
                </c:pt>
                <c:pt idx="9">
                  <c:v>14.571504802561366</c:v>
                </c:pt>
                <c:pt idx="10">
                  <c:v>13.383273469387753</c:v>
                </c:pt>
                <c:pt idx="11">
                  <c:v>15.038075582461932</c:v>
                </c:pt>
                <c:pt idx="12">
                  <c:v>11.118647812638091</c:v>
                </c:pt>
                <c:pt idx="13">
                  <c:v>11.763207106124359</c:v>
                </c:pt>
                <c:pt idx="14">
                  <c:v>12.830953595104537</c:v>
                </c:pt>
                <c:pt idx="15">
                  <c:v>12.876919140225178</c:v>
                </c:pt>
                <c:pt idx="16">
                  <c:v>14.207509881422926</c:v>
                </c:pt>
                <c:pt idx="17">
                  <c:v>11.775383084004952</c:v>
                </c:pt>
                <c:pt idx="18">
                  <c:v>11.831776488246499</c:v>
                </c:pt>
                <c:pt idx="19">
                  <c:v>12.561326557526058</c:v>
                </c:pt>
                <c:pt idx="20">
                  <c:v>12.955407933665542</c:v>
                </c:pt>
                <c:pt idx="21">
                  <c:v>14.053235307133409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36352"/>
        <c:axId val="138129792"/>
      </c:barChart>
      <c:catAx>
        <c:axId val="1380363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8129792"/>
        <c:crosses val="autoZero"/>
        <c:auto val="1"/>
        <c:lblAlgn val="ctr"/>
        <c:lblOffset val="100"/>
        <c:noMultiLvlLbl val="0"/>
      </c:catAx>
      <c:valAx>
        <c:axId val="138129792"/>
        <c:scaling>
          <c:orientation val="minMax"/>
          <c:max val="15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s-ES" sz="1800"/>
                  <a:t>Speedup over 1 little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0363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197841880341883"/>
          <c:y val="1.8255050505050503E-3"/>
          <c:w val="0.72389220085470085"/>
          <c:h val="9.08830808080807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267708333333328E-2"/>
          <c:y val="8.9631818181818187E-2"/>
          <c:w val="0.90944791666666669"/>
          <c:h val="0.6716732323232322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all_three!$F$88</c:f>
              <c:strCache>
                <c:ptCount val="1"/>
                <c:pt idx="0">
                  <c:v>Static-Threading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all_three!$B$89:$D$110</c:f>
              <c:multiLvlStrCache>
                <c:ptCount val="22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8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FLUID</c:v>
                  </c:pt>
                  <c:pt idx="12">
                    <c:v>SWAPTIONS</c:v>
                  </c:pt>
                  <c:pt idx="17">
                    <c:v>AVERAGE</c:v>
                  </c:pt>
                </c:lvl>
              </c:multiLvlStrCache>
            </c:multiLvlStrRef>
          </c:cat>
          <c:val>
            <c:numRef>
              <c:f>all_three!$Z$89:$Z$110</c:f>
              <c:numCache>
                <c:formatCode>General</c:formatCode>
                <c:ptCount val="22"/>
                <c:pt idx="0">
                  <c:v>8.8795990728942389</c:v>
                </c:pt>
                <c:pt idx="1">
                  <c:v>5.2242670349705653</c:v>
                </c:pt>
                <c:pt idx="2">
                  <c:v>6.2420740920852182</c:v>
                </c:pt>
                <c:pt idx="3">
                  <c:v>7.2746840989498125</c:v>
                </c:pt>
                <c:pt idx="4">
                  <c:v>8.2674922579478931</c:v>
                </c:pt>
                <c:pt idx="5">
                  <c:v>12.073458552670555</c:v>
                </c:pt>
                <c:pt idx="6">
                  <c:v>12.114713340869445</c:v>
                </c:pt>
                <c:pt idx="7">
                  <c:v>12.471455452236977</c:v>
                </c:pt>
                <c:pt idx="8">
                  <c:v>12.832767520461374</c:v>
                </c:pt>
                <c:pt idx="9">
                  <c:v>13.207534393663556</c:v>
                </c:pt>
                <c:pt idx="10">
                  <c:v>11.33</c:v>
                </c:pt>
                <c:pt idx="11">
                  <c:v>9.3352180845006263</c:v>
                </c:pt>
                <c:pt idx="12">
                  <c:v>11.123563218390803</c:v>
                </c:pt>
                <c:pt idx="13">
                  <c:v>4.9628205128205121</c:v>
                </c:pt>
                <c:pt idx="14">
                  <c:v>5.878855140186916</c:v>
                </c:pt>
                <c:pt idx="15">
                  <c:v>6.8004054054054057</c:v>
                </c:pt>
                <c:pt idx="16">
                  <c:v>8.0388178913738013</c:v>
                </c:pt>
                <c:pt idx="17">
                  <c:v>10.851655210988898</c:v>
                </c:pt>
                <c:pt idx="18">
                  <c:v>7.4339336295535077</c:v>
                </c:pt>
                <c:pt idx="19">
                  <c:v>8.1974615615030384</c:v>
                </c:pt>
                <c:pt idx="20">
                  <c:v>8.969285674938865</c:v>
                </c:pt>
                <c:pt idx="21">
                  <c:v>9.7122656568714696</c:v>
                </c:pt>
              </c:numCache>
            </c:numRef>
          </c:val>
        </c:ser>
        <c:ser>
          <c:idx val="1"/>
          <c:order val="1"/>
          <c:tx>
            <c:strRef>
              <c:f>all_three!$H$88</c:f>
              <c:strCache>
                <c:ptCount val="1"/>
                <c:pt idx="0">
                  <c:v>Loop-static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all_three!$B$89:$D$110</c:f>
              <c:multiLvlStrCache>
                <c:ptCount val="22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8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FLUID</c:v>
                  </c:pt>
                  <c:pt idx="12">
                    <c:v>SWAPTIONS</c:v>
                  </c:pt>
                  <c:pt idx="17">
                    <c:v>AVERAGE</c:v>
                  </c:pt>
                </c:lvl>
              </c:multiLvlStrCache>
            </c:multiLvlStrRef>
          </c:cat>
          <c:val>
            <c:numRef>
              <c:f>all_three!$AB$89:$AB$110</c:f>
              <c:numCache>
                <c:formatCode>General</c:formatCode>
                <c:ptCount val="22"/>
                <c:pt idx="0">
                  <c:v>8.6674681968511109</c:v>
                </c:pt>
                <c:pt idx="1">
                  <c:v>3.5548386620743151</c:v>
                </c:pt>
                <c:pt idx="2">
                  <c:v>4.5240717594557935</c:v>
                </c:pt>
                <c:pt idx="3">
                  <c:v>4.3849575499096023</c:v>
                </c:pt>
                <c:pt idx="4">
                  <c:v>7.2309130612176569</c:v>
                </c:pt>
                <c:pt idx="5">
                  <c:v>11.064922129590649</c:v>
                </c:pt>
                <c:pt idx="6">
                  <c:v>4.637890879986049</c:v>
                </c:pt>
                <c:pt idx="7">
                  <c:v>5.2843489725413475</c:v>
                </c:pt>
                <c:pt idx="8">
                  <c:v>5.8133018513527768</c:v>
                </c:pt>
                <c:pt idx="9">
                  <c:v>10.330035265115017</c:v>
                </c:pt>
                <c:pt idx="10">
                  <c:v>11.33</c:v>
                </c:pt>
                <c:pt idx="11">
                  <c:v>9.3352180845006263</c:v>
                </c:pt>
                <c:pt idx="12">
                  <c:v>11.212873641558756</c:v>
                </c:pt>
                <c:pt idx="13">
                  <c:v>5.0138259796595621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10.568815992000129</c:v>
                </c:pt>
                <c:pt idx="18">
                  <c:v>4.4021851739066422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0"/>
          <c:order val="2"/>
          <c:tx>
            <c:strRef>
              <c:f>all_three!$G$88</c:f>
              <c:strCache>
                <c:ptCount val="1"/>
                <c:pt idx="0">
                  <c:v>Loop-dynamic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all_three!$B$89:$D$110</c:f>
              <c:multiLvlStrCache>
                <c:ptCount val="22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8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FLUID</c:v>
                  </c:pt>
                  <c:pt idx="12">
                    <c:v>SWAPTIONS</c:v>
                  </c:pt>
                  <c:pt idx="17">
                    <c:v>AVERAGE</c:v>
                  </c:pt>
                </c:lvl>
              </c:multiLvlStrCache>
            </c:multiLvlStrRef>
          </c:cat>
          <c:val>
            <c:numRef>
              <c:f>all_three!$AA$89:$AA$110</c:f>
              <c:numCache>
                <c:formatCode>General</c:formatCode>
                <c:ptCount val="22"/>
                <c:pt idx="0">
                  <c:v>8.6674681968511109</c:v>
                </c:pt>
                <c:pt idx="1">
                  <c:v>6.3987095917337671</c:v>
                </c:pt>
                <c:pt idx="2">
                  <c:v>7.3081159191208984</c:v>
                </c:pt>
                <c:pt idx="3">
                  <c:v>6.1389405698734425</c:v>
                </c:pt>
                <c:pt idx="4">
                  <c:v>10.846369591826486</c:v>
                </c:pt>
                <c:pt idx="5">
                  <c:v>12.574630165520865</c:v>
                </c:pt>
                <c:pt idx="6">
                  <c:v>10.298063008241673</c:v>
                </c:pt>
                <c:pt idx="7">
                  <c:v>10.514162412609549</c:v>
                </c:pt>
                <c:pt idx="8">
                  <c:v>10.626565082017581</c:v>
                </c:pt>
                <c:pt idx="9">
                  <c:v>10.7014392705254</c:v>
                </c:pt>
                <c:pt idx="10">
                  <c:v>13.383273469387753</c:v>
                </c:pt>
                <c:pt idx="11">
                  <c:v>15.038075582461932</c:v>
                </c:pt>
                <c:pt idx="12">
                  <c:v>10.441751553469595</c:v>
                </c:pt>
                <c:pt idx="13">
                  <c:v>11.706034775110389</c:v>
                </c:pt>
                <c:pt idx="14">
                  <c:v>12.864194407527091</c:v>
                </c:pt>
                <c:pt idx="15">
                  <c:v>12.92947799385875</c:v>
                </c:pt>
                <c:pt idx="16">
                  <c:v>14.24973130751928</c:v>
                </c:pt>
                <c:pt idx="17">
                  <c:v>11.266780846307331</c:v>
                </c:pt>
                <c:pt idx="18">
                  <c:v>9.4676024583619434</c:v>
                </c:pt>
                <c:pt idx="19">
                  <c:v>10.228824246419178</c:v>
                </c:pt>
                <c:pt idx="20">
                  <c:v>9.8983278819165914</c:v>
                </c:pt>
                <c:pt idx="21">
                  <c:v>12.708903938083274</c:v>
                </c:pt>
              </c:numCache>
            </c:numRef>
          </c:val>
        </c:ser>
        <c:ser>
          <c:idx val="3"/>
          <c:order val="3"/>
          <c:tx>
            <c:strRef>
              <c:f>all_three!$E$88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all_three!$B$89:$D$110</c:f>
              <c:multiLvlStrCache>
                <c:ptCount val="22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8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FLUID</c:v>
                  </c:pt>
                  <c:pt idx="12">
                    <c:v>SWAPTIONS</c:v>
                  </c:pt>
                  <c:pt idx="17">
                    <c:v>AVERAGE</c:v>
                  </c:pt>
                </c:lvl>
              </c:multiLvlStrCache>
            </c:multiLvlStrRef>
          </c:cat>
          <c:val>
            <c:numRef>
              <c:f>all_three!$Y$89:$Y$110</c:f>
              <c:numCache>
                <c:formatCode>General</c:formatCode>
                <c:ptCount val="22"/>
                <c:pt idx="0">
                  <c:v>8.6674681968511109</c:v>
                </c:pt>
                <c:pt idx="1">
                  <c:v>9.5980643876006511</c:v>
                </c:pt>
                <c:pt idx="2">
                  <c:v>10.556167438730185</c:v>
                </c:pt>
                <c:pt idx="3">
                  <c:v>11.510513568512705</c:v>
                </c:pt>
                <c:pt idx="4">
                  <c:v>12.395850962087412</c:v>
                </c:pt>
                <c:pt idx="5">
                  <c:v>13.932142857142857</c:v>
                </c:pt>
                <c:pt idx="6">
                  <c:v>14.134057971014492</c:v>
                </c:pt>
                <c:pt idx="7">
                  <c:v>14.296858638743457</c:v>
                </c:pt>
                <c:pt idx="8">
                  <c:v>14.478791092258747</c:v>
                </c:pt>
                <c:pt idx="9">
                  <c:v>14.571504802561366</c:v>
                </c:pt>
                <c:pt idx="10">
                  <c:v>13.383273469387753</c:v>
                </c:pt>
                <c:pt idx="11">
                  <c:v>15.038075582461932</c:v>
                </c:pt>
                <c:pt idx="12">
                  <c:v>11.118647812638091</c:v>
                </c:pt>
                <c:pt idx="13">
                  <c:v>11.763207106124359</c:v>
                </c:pt>
                <c:pt idx="14">
                  <c:v>12.830953595104537</c:v>
                </c:pt>
                <c:pt idx="15">
                  <c:v>12.876919140225178</c:v>
                </c:pt>
                <c:pt idx="16">
                  <c:v>14.207509881422926</c:v>
                </c:pt>
                <c:pt idx="17">
                  <c:v>11.775383084004952</c:v>
                </c:pt>
                <c:pt idx="18">
                  <c:v>11.831776488246499</c:v>
                </c:pt>
                <c:pt idx="19">
                  <c:v>12.561326557526058</c:v>
                </c:pt>
                <c:pt idx="20">
                  <c:v>12.955407933665542</c:v>
                </c:pt>
                <c:pt idx="21">
                  <c:v>14.053235307133409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84320"/>
        <c:axId val="159386240"/>
      </c:barChart>
      <c:catAx>
        <c:axId val="1593843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59386240"/>
        <c:crosses val="autoZero"/>
        <c:auto val="1"/>
        <c:lblAlgn val="ctr"/>
        <c:lblOffset val="100"/>
        <c:noMultiLvlLbl val="0"/>
      </c:catAx>
      <c:valAx>
        <c:axId val="159386240"/>
        <c:scaling>
          <c:orientation val="minMax"/>
          <c:max val="15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s-ES" sz="1800"/>
                  <a:t>Speedup over 1 little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3843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197841880341883"/>
          <c:y val="1.8255050505050503E-3"/>
          <c:w val="0.72389220085470085"/>
          <c:h val="9.08830808080807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bodytrack!$Q$96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bodytrack!$O$97:$P$101</c:f>
              <c:multiLvlStrCache>
                <c:ptCount val="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bodytrack!$Q$97:$Q$101</c:f>
              <c:numCache>
                <c:formatCode>General</c:formatCode>
                <c:ptCount val="5"/>
                <c:pt idx="0">
                  <c:v>13.932142857142857</c:v>
                </c:pt>
                <c:pt idx="1">
                  <c:v>14.134057971014492</c:v>
                </c:pt>
                <c:pt idx="2">
                  <c:v>14.296858638743457</c:v>
                </c:pt>
                <c:pt idx="3">
                  <c:v>14.478791092258747</c:v>
                </c:pt>
                <c:pt idx="4">
                  <c:v>14.571504802561366</c:v>
                </c:pt>
              </c:numCache>
            </c:numRef>
          </c:val>
        </c:ser>
        <c:ser>
          <c:idx val="1"/>
          <c:order val="1"/>
          <c:tx>
            <c:strRef>
              <c:f>bodytrack!$R$96</c:f>
              <c:strCache>
                <c:ptCount val="1"/>
                <c:pt idx="0">
                  <c:v>Static-Threading</c:v>
                </c:pt>
              </c:strCache>
            </c:strRef>
          </c:tx>
          <c:invertIfNegative val="0"/>
          <c:cat>
            <c:multiLvlStrRef>
              <c:f>bodytrack!$O$97:$P$101</c:f>
              <c:multiLvlStrCache>
                <c:ptCount val="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bodytrack!$R$97:$R$101</c:f>
              <c:numCache>
                <c:formatCode>General</c:formatCode>
                <c:ptCount val="5"/>
                <c:pt idx="0">
                  <c:v>12.073458552670555</c:v>
                </c:pt>
                <c:pt idx="1">
                  <c:v>12.114713340869445</c:v>
                </c:pt>
                <c:pt idx="2">
                  <c:v>12.471455452236977</c:v>
                </c:pt>
                <c:pt idx="3">
                  <c:v>12.832767520461374</c:v>
                </c:pt>
                <c:pt idx="4">
                  <c:v>13.207534393663556</c:v>
                </c:pt>
              </c:numCache>
            </c:numRef>
          </c:val>
        </c:ser>
        <c:ser>
          <c:idx val="2"/>
          <c:order val="2"/>
          <c:tx>
            <c:strRef>
              <c:f>bodytrack!$S$96</c:f>
              <c:strCache>
                <c:ptCount val="1"/>
                <c:pt idx="0">
                  <c:v>Openmp-dynamic</c:v>
                </c:pt>
              </c:strCache>
            </c:strRef>
          </c:tx>
          <c:invertIfNegative val="0"/>
          <c:cat>
            <c:multiLvlStrRef>
              <c:f>bodytrack!$O$97:$P$101</c:f>
              <c:multiLvlStrCache>
                <c:ptCount val="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bodytrack!$S$97:$S$101</c:f>
              <c:numCache>
                <c:formatCode>General</c:formatCode>
                <c:ptCount val="5"/>
                <c:pt idx="0">
                  <c:v>12.574630165520865</c:v>
                </c:pt>
                <c:pt idx="1">
                  <c:v>10.298063008241673</c:v>
                </c:pt>
                <c:pt idx="2">
                  <c:v>10.514162412609549</c:v>
                </c:pt>
                <c:pt idx="3">
                  <c:v>10.626565082017581</c:v>
                </c:pt>
                <c:pt idx="4">
                  <c:v>10.7014392705254</c:v>
                </c:pt>
              </c:numCache>
            </c:numRef>
          </c:val>
        </c:ser>
        <c:ser>
          <c:idx val="3"/>
          <c:order val="3"/>
          <c:tx>
            <c:strRef>
              <c:f>bodytrack!$T$96</c:f>
              <c:strCache>
                <c:ptCount val="1"/>
                <c:pt idx="0">
                  <c:v>Openmp-static</c:v>
                </c:pt>
              </c:strCache>
            </c:strRef>
          </c:tx>
          <c:invertIfNegative val="0"/>
          <c:cat>
            <c:multiLvlStrRef>
              <c:f>bodytrack!$O$97:$P$101</c:f>
              <c:multiLvlStrCache>
                <c:ptCount val="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bodytrack!$T$97:$T$101</c:f>
              <c:numCache>
                <c:formatCode>General</c:formatCode>
                <c:ptCount val="5"/>
                <c:pt idx="0">
                  <c:v>11.064922129590649</c:v>
                </c:pt>
                <c:pt idx="1">
                  <c:v>4.637890879986049</c:v>
                </c:pt>
                <c:pt idx="2">
                  <c:v>5.2843489725413475</c:v>
                </c:pt>
                <c:pt idx="3">
                  <c:v>5.8133018513527768</c:v>
                </c:pt>
                <c:pt idx="4">
                  <c:v>10.330035265115017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63136"/>
        <c:axId val="43965056"/>
      </c:barChart>
      <c:catAx>
        <c:axId val="4396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43965056"/>
        <c:crosses val="autoZero"/>
        <c:auto val="1"/>
        <c:lblAlgn val="ctr"/>
        <c:lblOffset val="100"/>
        <c:noMultiLvlLbl val="0"/>
      </c:catAx>
      <c:valAx>
        <c:axId val="439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6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blackscholes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blackscholes!$T$3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multiLvlStrRef>
              <c:f>blackscholes!$A$16:$B$21</c:f>
              <c:multiLvlStrCache>
                <c:ptCount val="6"/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blackscholes!$T$5:$T$11</c:f>
              <c:numCache>
                <c:formatCode>General</c:formatCode>
                <c:ptCount val="7"/>
                <c:pt idx="0">
                  <c:v>5</c:v>
                </c:pt>
                <c:pt idx="1">
                  <c:v>6.833333333333333</c:v>
                </c:pt>
                <c:pt idx="2">
                  <c:v>3.5</c:v>
                </c:pt>
                <c:pt idx="3">
                  <c:v>3.1666666666666665</c:v>
                </c:pt>
                <c:pt idx="4">
                  <c:v>3</c:v>
                </c:pt>
                <c:pt idx="5">
                  <c:v>3</c:v>
                </c:pt>
                <c:pt idx="6">
                  <c:v>2.6666666666666665</c:v>
                </c:pt>
              </c:numCache>
            </c:numRef>
          </c:val>
        </c:ser>
        <c:ser>
          <c:idx val="1"/>
          <c:order val="1"/>
          <c:tx>
            <c:strRef>
              <c:f>blackscholes!$I$14</c:f>
              <c:strCache>
                <c:ptCount val="1"/>
                <c:pt idx="0">
                  <c:v>dyn-omp</c:v>
                </c:pt>
              </c:strCache>
            </c:strRef>
          </c:tx>
          <c:invertIfNegative val="0"/>
          <c:cat>
            <c:multiLvlStrRef>
              <c:f>blackscholes!$A$16:$B$21</c:f>
              <c:multiLvlStrCache>
                <c:ptCount val="6"/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blackscholes!$I$16:$I$21</c:f>
              <c:numCache>
                <c:formatCode>General</c:formatCode>
                <c:ptCount val="6"/>
                <c:pt idx="0">
                  <c:v>6.833333333333333</c:v>
                </c:pt>
                <c:pt idx="1">
                  <c:v>3.3333333333333335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tx>
            <c:strRef>
              <c:f>blackscholes!$I$24</c:f>
              <c:strCache>
                <c:ptCount val="1"/>
                <c:pt idx="0">
                  <c:v>st-omp</c:v>
                </c:pt>
              </c:strCache>
            </c:strRef>
          </c:tx>
          <c:invertIfNegative val="0"/>
          <c:cat>
            <c:multiLvlStrRef>
              <c:f>blackscholes!$A$16:$B$21</c:f>
              <c:multiLvlStrCache>
                <c:ptCount val="6"/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blackscholes!$I$24:$I$32</c:f>
              <c:numCache>
                <c:formatCode>General</c:formatCode>
                <c:ptCount val="9"/>
                <c:pt idx="0">
                  <c:v>0</c:v>
                </c:pt>
                <c:pt idx="2">
                  <c:v>13.5</c:v>
                </c:pt>
                <c:pt idx="3">
                  <c:v>6.666666666666667</c:v>
                </c:pt>
                <c:pt idx="4">
                  <c:v>3.1666666666666665</c:v>
                </c:pt>
                <c:pt idx="5">
                  <c:v>4.166666666666667</c:v>
                </c:pt>
                <c:pt idx="6">
                  <c:v>3.8333333333333335</c:v>
                </c:pt>
                <c:pt idx="7">
                  <c:v>3.6666666666666665</c:v>
                </c:pt>
                <c:pt idx="8">
                  <c:v>3.3333333333333335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39552"/>
        <c:axId val="44049536"/>
      </c:barChart>
      <c:catAx>
        <c:axId val="4403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44049536"/>
        <c:crosses val="autoZero"/>
        <c:auto val="1"/>
        <c:lblAlgn val="ctr"/>
        <c:lblOffset val="100"/>
        <c:noMultiLvlLbl val="0"/>
      </c:catAx>
      <c:valAx>
        <c:axId val="4404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blackscholes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blackscholes!$N$14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blackscholes!$L$15:$M$21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blackscholes!$N$15:$N$21</c:f>
              <c:numCache>
                <c:formatCode>General</c:formatCode>
                <c:ptCount val="7"/>
                <c:pt idx="0">
                  <c:v>6.0647864152334421</c:v>
                </c:pt>
                <c:pt idx="1">
                  <c:v>7.9122153218698852</c:v>
                </c:pt>
                <c:pt idx="2">
                  <c:v>11.93417632279793</c:v>
                </c:pt>
                <c:pt idx="3">
                  <c:v>12.885726496474156</c:v>
                </c:pt>
                <c:pt idx="4">
                  <c:v>13.682603859584448</c:v>
                </c:pt>
                <c:pt idx="5">
                  <c:v>14.666042584822041</c:v>
                </c:pt>
                <c:pt idx="6">
                  <c:v>15.565635253506301</c:v>
                </c:pt>
              </c:numCache>
            </c:numRef>
          </c:val>
        </c:ser>
        <c:ser>
          <c:idx val="1"/>
          <c:order val="1"/>
          <c:tx>
            <c:strRef>
              <c:f>blackscholes!$O$14</c:f>
              <c:strCache>
                <c:ptCount val="1"/>
                <c:pt idx="0">
                  <c:v>Static-Threading</c:v>
                </c:pt>
              </c:strCache>
            </c:strRef>
          </c:tx>
          <c:invertIfNegative val="0"/>
          <c:cat>
            <c:multiLvlStrRef>
              <c:f>blackscholes!$L$15:$M$21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blackscholes!$O$15:$O$21</c:f>
              <c:numCache>
                <c:formatCode>General</c:formatCode>
                <c:ptCount val="7"/>
                <c:pt idx="0">
                  <c:v>4.3157894736842106</c:v>
                </c:pt>
                <c:pt idx="1">
                  <c:v>4.3157894736842106</c:v>
                </c:pt>
                <c:pt idx="2">
                  <c:v>11.714285714285714</c:v>
                </c:pt>
                <c:pt idx="3">
                  <c:v>5.4666666666666668</c:v>
                </c:pt>
                <c:pt idx="4">
                  <c:v>6.5079365079365079</c:v>
                </c:pt>
                <c:pt idx="5">
                  <c:v>7.5925925925925917</c:v>
                </c:pt>
                <c:pt idx="6">
                  <c:v>8.5416666666666679</c:v>
                </c:pt>
              </c:numCache>
            </c:numRef>
          </c:val>
        </c:ser>
        <c:ser>
          <c:idx val="2"/>
          <c:order val="2"/>
          <c:tx>
            <c:strRef>
              <c:f>blackscholes!$P$14</c:f>
              <c:strCache>
                <c:ptCount val="1"/>
                <c:pt idx="0">
                  <c:v>Openmp-dynamic</c:v>
                </c:pt>
              </c:strCache>
            </c:strRef>
          </c:tx>
          <c:invertIfNegative val="0"/>
          <c:cat>
            <c:multiLvlStrRef>
              <c:f>blackscholes!$L$15:$M$21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blackscholes!$P$15:$P$21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12.299999999999999</c:v>
                </c:pt>
                <c:pt idx="3">
                  <c:v>11.714285714285714</c:v>
                </c:pt>
                <c:pt idx="4">
                  <c:v>11.714285714285714</c:v>
                </c:pt>
                <c:pt idx="5">
                  <c:v>11.714285714285714</c:v>
                </c:pt>
                <c:pt idx="6">
                  <c:v>13.666666666666666</c:v>
                </c:pt>
              </c:numCache>
            </c:numRef>
          </c:val>
        </c:ser>
        <c:ser>
          <c:idx val="3"/>
          <c:order val="3"/>
          <c:tx>
            <c:strRef>
              <c:f>blackscholes!$Q$14</c:f>
              <c:strCache>
                <c:ptCount val="1"/>
                <c:pt idx="0">
                  <c:v>Openmp-static</c:v>
                </c:pt>
              </c:strCache>
            </c:strRef>
          </c:tx>
          <c:invertIfNegative val="0"/>
          <c:cat>
            <c:multiLvlStrRef>
              <c:f>blackscholes!$L$15:$M$21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blackscholes!$Q$15:$Q$21</c:f>
              <c:numCache>
                <c:formatCode>General</c:formatCode>
                <c:ptCount val="7"/>
                <c:pt idx="0">
                  <c:v>3.0370370370370372</c:v>
                </c:pt>
                <c:pt idx="1">
                  <c:v>6.1499999999999995</c:v>
                </c:pt>
                <c:pt idx="2">
                  <c:v>12.947368421052632</c:v>
                </c:pt>
                <c:pt idx="3">
                  <c:v>9.84</c:v>
                </c:pt>
                <c:pt idx="4">
                  <c:v>10.695652173913043</c:v>
                </c:pt>
                <c:pt idx="5">
                  <c:v>11.181818181818182</c:v>
                </c:pt>
                <c:pt idx="6">
                  <c:v>12.299999999999999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18176"/>
        <c:axId val="44419712"/>
      </c:barChart>
      <c:catAx>
        <c:axId val="4441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44419712"/>
        <c:crosses val="autoZero"/>
        <c:auto val="1"/>
        <c:lblAlgn val="ctr"/>
        <c:lblOffset val="100"/>
        <c:noMultiLvlLbl val="0"/>
      </c:catAx>
      <c:valAx>
        <c:axId val="44419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181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blackscholes!$P$112</c:f>
              <c:strCache>
                <c:ptCount val="1"/>
                <c:pt idx="0">
                  <c:v>Static-Threading</c:v>
                </c:pt>
              </c:strCache>
            </c:strRef>
          </c:tx>
          <c:invertIfNegative val="0"/>
          <c:cat>
            <c:multiLvlStrRef>
              <c:f>blackscholes!$M$113:$N$117</c:f>
              <c:multiLvlStrCache>
                <c:ptCount val="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blackscholes!$P$113:$P$117</c:f>
              <c:numCache>
                <c:formatCode>General</c:formatCode>
                <c:ptCount val="5"/>
                <c:pt idx="0">
                  <c:v>8.8795990728942389</c:v>
                </c:pt>
                <c:pt idx="1">
                  <c:v>5.2242670349705653</c:v>
                </c:pt>
                <c:pt idx="2">
                  <c:v>6.2420740920852182</c:v>
                </c:pt>
                <c:pt idx="3">
                  <c:v>7.2746840989498125</c:v>
                </c:pt>
                <c:pt idx="4">
                  <c:v>8.2674922579478931</c:v>
                </c:pt>
              </c:numCache>
            </c:numRef>
          </c:val>
        </c:ser>
        <c:ser>
          <c:idx val="3"/>
          <c:order val="1"/>
          <c:tx>
            <c:strRef>
              <c:f>blackscholes!$R$112</c:f>
              <c:strCache>
                <c:ptCount val="1"/>
                <c:pt idx="0">
                  <c:v>Openmp-static</c:v>
                </c:pt>
              </c:strCache>
            </c:strRef>
          </c:tx>
          <c:invertIfNegative val="0"/>
          <c:cat>
            <c:multiLvlStrRef>
              <c:f>blackscholes!$M$113:$N$117</c:f>
              <c:multiLvlStrCache>
                <c:ptCount val="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blackscholes!$R$113:$R$117</c:f>
              <c:numCache>
                <c:formatCode>General</c:formatCode>
                <c:ptCount val="5"/>
                <c:pt idx="0">
                  <c:v>8.6674681968511109</c:v>
                </c:pt>
                <c:pt idx="1">
                  <c:v>3.5548386620743151</c:v>
                </c:pt>
                <c:pt idx="2">
                  <c:v>4.5240717594557935</c:v>
                </c:pt>
                <c:pt idx="3">
                  <c:v>4.3849575499096023</c:v>
                </c:pt>
                <c:pt idx="4">
                  <c:v>7.2309130612176569</c:v>
                </c:pt>
              </c:numCache>
            </c:numRef>
          </c:val>
        </c:ser>
        <c:ser>
          <c:idx val="2"/>
          <c:order val="2"/>
          <c:tx>
            <c:strRef>
              <c:f>blackscholes!$Q$112</c:f>
              <c:strCache>
                <c:ptCount val="1"/>
                <c:pt idx="0">
                  <c:v>Openmp-dynamic</c:v>
                </c:pt>
              </c:strCache>
            </c:strRef>
          </c:tx>
          <c:invertIfNegative val="0"/>
          <c:cat>
            <c:multiLvlStrRef>
              <c:f>blackscholes!$M$113:$N$117</c:f>
              <c:multiLvlStrCache>
                <c:ptCount val="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blackscholes!$Q$113:$Q$117</c:f>
              <c:numCache>
                <c:formatCode>General</c:formatCode>
                <c:ptCount val="5"/>
                <c:pt idx="0">
                  <c:v>8.6674681968511109</c:v>
                </c:pt>
                <c:pt idx="1">
                  <c:v>6.3987095917337671</c:v>
                </c:pt>
                <c:pt idx="2">
                  <c:v>7.3081159191208984</c:v>
                </c:pt>
                <c:pt idx="3">
                  <c:v>6.1389405698734425</c:v>
                </c:pt>
                <c:pt idx="4">
                  <c:v>10.846369591826486</c:v>
                </c:pt>
              </c:numCache>
            </c:numRef>
          </c:val>
        </c:ser>
        <c:ser>
          <c:idx val="0"/>
          <c:order val="3"/>
          <c:tx>
            <c:strRef>
              <c:f>blackscholes!$O$112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blackscholes!$M$113:$N$117</c:f>
              <c:multiLvlStrCache>
                <c:ptCount val="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blackscholes!$O$113:$O$117</c:f>
              <c:numCache>
                <c:formatCode>General</c:formatCode>
                <c:ptCount val="5"/>
                <c:pt idx="0">
                  <c:v>8.6674681968511109</c:v>
                </c:pt>
                <c:pt idx="1">
                  <c:v>9.5980643876006511</c:v>
                </c:pt>
                <c:pt idx="2">
                  <c:v>10.556167438730185</c:v>
                </c:pt>
                <c:pt idx="3">
                  <c:v>11.510513568512705</c:v>
                </c:pt>
                <c:pt idx="4">
                  <c:v>12.395850962087412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14304"/>
        <c:axId val="44544768"/>
      </c:barChart>
      <c:catAx>
        <c:axId val="4451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44544768"/>
        <c:crosses val="autoZero"/>
        <c:auto val="1"/>
        <c:lblAlgn val="ctr"/>
        <c:lblOffset val="100"/>
        <c:noMultiLvlLbl val="0"/>
      </c:catAx>
      <c:valAx>
        <c:axId val="4454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swaptions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swaptions!$I$3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multiLvlStrRef>
              <c:f>swaptions!$A$3:$B$10</c:f>
              <c:multiLvlStrCache>
                <c:ptCount val="8"/>
                <c:lvl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swaptions!$I$3:$I$10</c:f>
              <c:numCache>
                <c:formatCode>General</c:formatCode>
                <c:ptCount val="8"/>
                <c:pt idx="0">
                  <c:v>0</c:v>
                </c:pt>
                <c:pt idx="1">
                  <c:v>506.66666666666669</c:v>
                </c:pt>
                <c:pt idx="2">
                  <c:v>355</c:v>
                </c:pt>
                <c:pt idx="3">
                  <c:v>229.16666666666666</c:v>
                </c:pt>
                <c:pt idx="4">
                  <c:v>228.66666666666666</c:v>
                </c:pt>
                <c:pt idx="5">
                  <c:v>201.66666666666666</c:v>
                </c:pt>
                <c:pt idx="6">
                  <c:v>203</c:v>
                </c:pt>
                <c:pt idx="7">
                  <c:v>179</c:v>
                </c:pt>
              </c:numCache>
            </c:numRef>
          </c:val>
        </c:ser>
        <c:ser>
          <c:idx val="1"/>
          <c:order val="1"/>
          <c:tx>
            <c:strRef>
              <c:f>swaptions!$I$13</c:f>
              <c:strCache>
                <c:ptCount val="1"/>
                <c:pt idx="0">
                  <c:v>dyn-openmp</c:v>
                </c:pt>
              </c:strCache>
            </c:strRef>
          </c:tx>
          <c:invertIfNegative val="0"/>
          <c:cat>
            <c:multiLvlStrRef>
              <c:f>swaptions!$A$3:$B$10</c:f>
              <c:multiLvlStrCache>
                <c:ptCount val="8"/>
                <c:lvl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swaptions!$I$13:$I$20</c:f>
              <c:numCache>
                <c:formatCode>General</c:formatCode>
                <c:ptCount val="8"/>
                <c:pt idx="0">
                  <c:v>0</c:v>
                </c:pt>
                <c:pt idx="1">
                  <c:v>842.16666666666663</c:v>
                </c:pt>
                <c:pt idx="2">
                  <c:v>417</c:v>
                </c:pt>
                <c:pt idx="3">
                  <c:v>219.33333333333334</c:v>
                </c:pt>
                <c:pt idx="4">
                  <c:v>204.83333333333334</c:v>
                </c:pt>
                <c:pt idx="5">
                  <c:v>193.66666666666666</c:v>
                </c:pt>
                <c:pt idx="6">
                  <c:v>184.5</c:v>
                </c:pt>
                <c:pt idx="7">
                  <c:v>173.16666666666666</c:v>
                </c:pt>
              </c:numCache>
            </c:numRef>
          </c:val>
        </c:ser>
        <c:ser>
          <c:idx val="2"/>
          <c:order val="2"/>
          <c:tx>
            <c:strRef>
              <c:f>swaptions!$I$23</c:f>
              <c:strCache>
                <c:ptCount val="1"/>
                <c:pt idx="0">
                  <c:v>st-openmp</c:v>
                </c:pt>
              </c:strCache>
            </c:strRef>
          </c:tx>
          <c:invertIfNegative val="0"/>
          <c:cat>
            <c:multiLvlStrRef>
              <c:f>swaptions!$A$3:$B$10</c:f>
              <c:multiLvlStrCache>
                <c:ptCount val="8"/>
                <c:lvl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swaptions!$I$23:$I$30</c:f>
              <c:numCache>
                <c:formatCode>General</c:formatCode>
                <c:ptCount val="8"/>
                <c:pt idx="0">
                  <c:v>0</c:v>
                </c:pt>
                <c:pt idx="1">
                  <c:v>844.33333333333337</c:v>
                </c:pt>
                <c:pt idx="2">
                  <c:v>436.83333333333331</c:v>
                </c:pt>
                <c:pt idx="3">
                  <c:v>219.33333333333334</c:v>
                </c:pt>
                <c:pt idx="4">
                  <c:v>295.33333333333331</c:v>
                </c:pt>
                <c:pt idx="5">
                  <c:v>250.33333333333334</c:v>
                </c:pt>
                <c:pt idx="6">
                  <c:v>219.83333333333334</c:v>
                </c:pt>
                <c:pt idx="7">
                  <c:v>189.5</c:v>
                </c:pt>
              </c:numCache>
            </c:numRef>
          </c:val>
        </c:ser>
        <c:ser>
          <c:idx val="3"/>
          <c:order val="3"/>
          <c:tx>
            <c:strRef>
              <c:f>swaptions!$I$33</c:f>
              <c:strCache>
                <c:ptCount val="1"/>
                <c:pt idx="0">
                  <c:v>static threading</c:v>
                </c:pt>
              </c:strCache>
            </c:strRef>
          </c:tx>
          <c:invertIfNegative val="0"/>
          <c:val>
            <c:numRef>
              <c:f>swaptions!$I$33:$I$40</c:f>
              <c:numCache>
                <c:formatCode>General</c:formatCode>
                <c:ptCount val="8"/>
                <c:pt idx="0">
                  <c:v>0</c:v>
                </c:pt>
                <c:pt idx="1">
                  <c:v>803.16666666666663</c:v>
                </c:pt>
                <c:pt idx="2">
                  <c:v>802.16666666666663</c:v>
                </c:pt>
                <c:pt idx="3">
                  <c:v>220.83333333333334</c:v>
                </c:pt>
                <c:pt idx="4">
                  <c:v>652.66666666666663</c:v>
                </c:pt>
                <c:pt idx="5">
                  <c:v>551.33333333333337</c:v>
                </c:pt>
                <c:pt idx="6">
                  <c:v>477.33333333333331</c:v>
                </c:pt>
                <c:pt idx="7">
                  <c:v>404.66666666666669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71584"/>
        <c:axId val="44806144"/>
      </c:barChart>
      <c:catAx>
        <c:axId val="4477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44806144"/>
        <c:crosses val="autoZero"/>
        <c:auto val="1"/>
        <c:lblAlgn val="ctr"/>
        <c:lblOffset val="100"/>
        <c:noMultiLvlLbl val="0"/>
      </c:catAx>
      <c:valAx>
        <c:axId val="4480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Exec.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715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swaptions arxiko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swaptions!$P$15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swaptions!$N$16:$O$22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swaptions!$P$16:$P$22</c:f>
              <c:numCache>
                <c:formatCode>General</c:formatCode>
                <c:ptCount val="7"/>
                <c:pt idx="0">
                  <c:v>7.0944078947368414</c:v>
                </c:pt>
                <c:pt idx="1">
                  <c:v>10.125352112676056</c:v>
                </c:pt>
                <c:pt idx="2">
                  <c:v>15.68509090909091</c:v>
                </c:pt>
                <c:pt idx="3">
                  <c:v>15.719387755102041</c:v>
                </c:pt>
                <c:pt idx="4">
                  <c:v>17.823966942148761</c:v>
                </c:pt>
                <c:pt idx="5">
                  <c:v>17.706896551724139</c:v>
                </c:pt>
                <c:pt idx="6">
                  <c:v>20.08100558659218</c:v>
                </c:pt>
              </c:numCache>
            </c:numRef>
          </c:val>
        </c:ser>
        <c:ser>
          <c:idx val="1"/>
          <c:order val="1"/>
          <c:tx>
            <c:strRef>
              <c:f>swaptions!$Q$15</c:f>
              <c:strCache>
                <c:ptCount val="1"/>
                <c:pt idx="0">
                  <c:v>Static-Threading</c:v>
                </c:pt>
              </c:strCache>
            </c:strRef>
          </c:tx>
          <c:invertIfNegative val="0"/>
          <c:cat>
            <c:multiLvlStrRef>
              <c:f>swaptions!$N$16:$O$22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swaptions!$Q$16:$Q$22</c:f>
              <c:numCache>
                <c:formatCode>General</c:formatCode>
                <c:ptCount val="7"/>
                <c:pt idx="0">
                  <c:v>4.4754098360655741</c:v>
                </c:pt>
                <c:pt idx="1">
                  <c:v>4.4809889881570744</c:v>
                </c:pt>
                <c:pt idx="2">
                  <c:v>16.27698113207547</c:v>
                </c:pt>
                <c:pt idx="3">
                  <c:v>5.5074055158324828</c:v>
                </c:pt>
                <c:pt idx="4">
                  <c:v>6.5196493349455862</c:v>
                </c:pt>
                <c:pt idx="5">
                  <c:v>7.5303770949720672</c:v>
                </c:pt>
                <c:pt idx="6">
                  <c:v>8.8826194398682041</c:v>
                </c:pt>
              </c:numCache>
            </c:numRef>
          </c:val>
        </c:ser>
        <c:ser>
          <c:idx val="2"/>
          <c:order val="2"/>
          <c:tx>
            <c:strRef>
              <c:f>swaptions!$R$15</c:f>
              <c:strCache>
                <c:ptCount val="1"/>
                <c:pt idx="0">
                  <c:v>Openmp-dynamic</c:v>
                </c:pt>
              </c:strCache>
            </c:strRef>
          </c:tx>
          <c:invertIfNegative val="0"/>
          <c:cat>
            <c:multiLvlStrRef>
              <c:f>swaptions!$N$16:$O$22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swaptions!$R$16:$R$22</c:f>
              <c:numCache>
                <c:formatCode>General</c:formatCode>
                <c:ptCount val="7"/>
                <c:pt idx="0">
                  <c:v>4.2681575301800914</c:v>
                </c:pt>
                <c:pt idx="1">
                  <c:v>8.6199040767386084</c:v>
                </c:pt>
                <c:pt idx="2">
                  <c:v>16.388297872340424</c:v>
                </c:pt>
                <c:pt idx="3">
                  <c:v>17.548413344182261</c:v>
                </c:pt>
                <c:pt idx="4">
                  <c:v>18.560240963855424</c:v>
                </c:pt>
                <c:pt idx="5">
                  <c:v>19.482384823848239</c:v>
                </c:pt>
                <c:pt idx="6">
                  <c:v>20.757459095283927</c:v>
                </c:pt>
              </c:numCache>
            </c:numRef>
          </c:val>
        </c:ser>
        <c:ser>
          <c:idx val="3"/>
          <c:order val="3"/>
          <c:tx>
            <c:strRef>
              <c:f>swaptions!$S$15</c:f>
              <c:strCache>
                <c:ptCount val="1"/>
                <c:pt idx="0">
                  <c:v>Openmp-static</c:v>
                </c:pt>
              </c:strCache>
            </c:strRef>
          </c:tx>
          <c:invertIfNegative val="0"/>
          <c:cat>
            <c:multiLvlStrRef>
              <c:f>swaptions!$N$16:$O$22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swaptions!$S$16:$S$22</c:f>
              <c:numCache>
                <c:formatCode>General</c:formatCode>
                <c:ptCount val="7"/>
                <c:pt idx="0">
                  <c:v>4.2572048953809709</c:v>
                </c:pt>
                <c:pt idx="1">
                  <c:v>8.2285387256772236</c:v>
                </c:pt>
                <c:pt idx="2">
                  <c:v>16.388297872340424</c:v>
                </c:pt>
                <c:pt idx="3">
                  <c:v>12.170993227990971</c:v>
                </c:pt>
                <c:pt idx="4">
                  <c:v>14.358854860186417</c:v>
                </c:pt>
                <c:pt idx="5">
                  <c:v>16.351023502653526</c:v>
                </c:pt>
                <c:pt idx="6">
                  <c:v>18.968337730870712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25696"/>
        <c:axId val="44927616"/>
      </c:barChart>
      <c:catAx>
        <c:axId val="4492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44927616"/>
        <c:crosses val="autoZero"/>
        <c:auto val="1"/>
        <c:lblAlgn val="ctr"/>
        <c:lblOffset val="100"/>
        <c:noMultiLvlLbl val="0"/>
      </c:catAx>
      <c:valAx>
        <c:axId val="4492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256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swaptions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swaptions!$P$15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swaptions!$N$58:$O$62</c:f>
              <c:multiLvlStrCache>
                <c:ptCount val="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swaptions!$P$58:$P$62</c:f>
              <c:numCache>
                <c:formatCode>General</c:formatCode>
                <c:ptCount val="5"/>
                <c:pt idx="0">
                  <c:v>11.118647812638091</c:v>
                </c:pt>
                <c:pt idx="1">
                  <c:v>11.763207106124359</c:v>
                </c:pt>
                <c:pt idx="2">
                  <c:v>12.830953595104537</c:v>
                </c:pt>
                <c:pt idx="3">
                  <c:v>12.876919140225178</c:v>
                </c:pt>
                <c:pt idx="4">
                  <c:v>14.207509881422926</c:v>
                </c:pt>
              </c:numCache>
            </c:numRef>
          </c:val>
        </c:ser>
        <c:ser>
          <c:idx val="1"/>
          <c:order val="1"/>
          <c:tx>
            <c:strRef>
              <c:f>swaptions!$Q$15</c:f>
              <c:strCache>
                <c:ptCount val="1"/>
                <c:pt idx="0">
                  <c:v>Static-Threading</c:v>
                </c:pt>
              </c:strCache>
            </c:strRef>
          </c:tx>
          <c:invertIfNegative val="0"/>
          <c:cat>
            <c:multiLvlStrRef>
              <c:f>swaptions!$N$58:$O$62</c:f>
              <c:multiLvlStrCache>
                <c:ptCount val="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swaptions!$Q$58:$Q$62</c:f>
              <c:numCache>
                <c:formatCode>General</c:formatCode>
                <c:ptCount val="5"/>
                <c:pt idx="0">
                  <c:v>11.123563218390803</c:v>
                </c:pt>
                <c:pt idx="1">
                  <c:v>4.9628205128205121</c:v>
                </c:pt>
                <c:pt idx="2">
                  <c:v>5.878855140186916</c:v>
                </c:pt>
                <c:pt idx="3">
                  <c:v>6.8004054054054057</c:v>
                </c:pt>
                <c:pt idx="4">
                  <c:v>8.0388178913738013</c:v>
                </c:pt>
              </c:numCache>
            </c:numRef>
          </c:val>
        </c:ser>
        <c:ser>
          <c:idx val="2"/>
          <c:order val="2"/>
          <c:tx>
            <c:strRef>
              <c:f>swaptions!$R$15</c:f>
              <c:strCache>
                <c:ptCount val="1"/>
                <c:pt idx="0">
                  <c:v>Openmp-dynamic</c:v>
                </c:pt>
              </c:strCache>
            </c:strRef>
          </c:tx>
          <c:invertIfNegative val="0"/>
          <c:cat>
            <c:multiLvlStrRef>
              <c:f>swaptions!$N$58:$O$62</c:f>
              <c:multiLvlStrCache>
                <c:ptCount val="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swaptions!$R$58:$R$62</c:f>
              <c:numCache>
                <c:formatCode>General</c:formatCode>
                <c:ptCount val="5"/>
                <c:pt idx="0">
                  <c:v>10.441751553469595</c:v>
                </c:pt>
                <c:pt idx="1">
                  <c:v>11.706034775110389</c:v>
                </c:pt>
                <c:pt idx="2">
                  <c:v>12.864194407527091</c:v>
                </c:pt>
                <c:pt idx="3">
                  <c:v>12.92947799385875</c:v>
                </c:pt>
                <c:pt idx="4">
                  <c:v>14.24973130751928</c:v>
                </c:pt>
              </c:numCache>
            </c:numRef>
          </c:val>
        </c:ser>
        <c:ser>
          <c:idx val="3"/>
          <c:order val="3"/>
          <c:tx>
            <c:strRef>
              <c:f>swaptions!$S$15</c:f>
              <c:strCache>
                <c:ptCount val="1"/>
                <c:pt idx="0">
                  <c:v>Openmp-static</c:v>
                </c:pt>
              </c:strCache>
            </c:strRef>
          </c:tx>
          <c:invertIfNegative val="0"/>
          <c:cat>
            <c:multiLvlStrRef>
              <c:f>swaptions!$N$58:$O$62</c:f>
              <c:multiLvlStrCache>
                <c:ptCount val="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swaptions!$S$58:$S$62</c:f>
              <c:numCache>
                <c:formatCode>General</c:formatCode>
                <c:ptCount val="5"/>
                <c:pt idx="0">
                  <c:v>11.212873641558756</c:v>
                </c:pt>
                <c:pt idx="1">
                  <c:v>5.0177430312061722</c:v>
                </c:pt>
                <c:pt idx="2">
                  <c:v>6.1133629317395588</c:v>
                </c:pt>
                <c:pt idx="3">
                  <c:v>6.768636983964516</c:v>
                </c:pt>
                <c:pt idx="4">
                  <c:v>8.0318837269350709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16864"/>
        <c:axId val="59335040"/>
      </c:barChart>
      <c:catAx>
        <c:axId val="5931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59335040"/>
        <c:crosses val="autoZero"/>
        <c:auto val="1"/>
        <c:lblAlgn val="ctr"/>
        <c:lblOffset val="100"/>
        <c:noMultiLvlLbl val="0"/>
      </c:catAx>
      <c:valAx>
        <c:axId val="5933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3168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5.1380139982502215E-3"/>
          <c:y val="0.1711807378244386"/>
          <c:w val="0.9508350831146106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590550</xdr:colOff>
      <xdr:row>0</xdr:row>
      <xdr:rowOff>176212</xdr:rowOff>
    </xdr:from>
    <xdr:to>
      <xdr:col>30</xdr:col>
      <xdr:colOff>285750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23</xdr:row>
      <xdr:rowOff>123825</xdr:rowOff>
    </xdr:from>
    <xdr:to>
      <xdr:col>19</xdr:col>
      <xdr:colOff>295275</xdr:colOff>
      <xdr:row>38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102</xdr:row>
      <xdr:rowOff>71437</xdr:rowOff>
    </xdr:from>
    <xdr:to>
      <xdr:col>13</xdr:col>
      <xdr:colOff>285750</xdr:colOff>
      <xdr:row>116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238125</xdr:colOff>
      <xdr:row>0</xdr:row>
      <xdr:rowOff>185737</xdr:rowOff>
    </xdr:from>
    <xdr:to>
      <xdr:col>28</xdr:col>
      <xdr:colOff>542925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24</xdr:row>
      <xdr:rowOff>38100</xdr:rowOff>
    </xdr:from>
    <xdr:to>
      <xdr:col>23</xdr:col>
      <xdr:colOff>228600</xdr:colOff>
      <xdr:row>38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119</xdr:row>
      <xdr:rowOff>128587</xdr:rowOff>
    </xdr:from>
    <xdr:to>
      <xdr:col>15</xdr:col>
      <xdr:colOff>923925</xdr:colOff>
      <xdr:row>134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85725</xdr:colOff>
      <xdr:row>1</xdr:row>
      <xdr:rowOff>147637</xdr:rowOff>
    </xdr:from>
    <xdr:to>
      <xdr:col>30</xdr:col>
      <xdr:colOff>390525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19</xdr:row>
      <xdr:rowOff>19050</xdr:rowOff>
    </xdr:from>
    <xdr:to>
      <xdr:col>27</xdr:col>
      <xdr:colOff>590550</xdr:colOff>
      <xdr:row>33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65</xdr:row>
      <xdr:rowOff>0</xdr:rowOff>
    </xdr:from>
    <xdr:to>
      <xdr:col>20</xdr:col>
      <xdr:colOff>47624</xdr:colOff>
      <xdr:row>80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24</xdr:row>
      <xdr:rowOff>14287</xdr:rowOff>
    </xdr:from>
    <xdr:to>
      <xdr:col>26</xdr:col>
      <xdr:colOff>581025</xdr:colOff>
      <xdr:row>38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7</xdr:row>
      <xdr:rowOff>71437</xdr:rowOff>
    </xdr:from>
    <xdr:to>
      <xdr:col>26</xdr:col>
      <xdr:colOff>552450</xdr:colOff>
      <xdr:row>21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542925</xdr:colOff>
      <xdr:row>42</xdr:row>
      <xdr:rowOff>104774</xdr:rowOff>
    </xdr:from>
    <xdr:to>
      <xdr:col>24</xdr:col>
      <xdr:colOff>238125</xdr:colOff>
      <xdr:row>59</xdr:row>
      <xdr:rowOff>19049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42</xdr:row>
      <xdr:rowOff>95249</xdr:rowOff>
    </xdr:from>
    <xdr:to>
      <xdr:col>16</xdr:col>
      <xdr:colOff>295275</xdr:colOff>
      <xdr:row>59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21</xdr:row>
      <xdr:rowOff>14287</xdr:rowOff>
    </xdr:from>
    <xdr:to>
      <xdr:col>17</xdr:col>
      <xdr:colOff>333375</xdr:colOff>
      <xdr:row>35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67</xdr:row>
      <xdr:rowOff>0</xdr:rowOff>
    </xdr:from>
    <xdr:to>
      <xdr:col>27</xdr:col>
      <xdr:colOff>304800</xdr:colOff>
      <xdr:row>81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590548</xdr:colOff>
      <xdr:row>40</xdr:row>
      <xdr:rowOff>4760</xdr:rowOff>
    </xdr:from>
    <xdr:to>
      <xdr:col>21</xdr:col>
      <xdr:colOff>388948</xdr:colOff>
      <xdr:row>60</xdr:row>
      <xdr:rowOff>154760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504825</xdr:colOff>
      <xdr:row>60</xdr:row>
      <xdr:rowOff>0</xdr:rowOff>
    </xdr:from>
    <xdr:to>
      <xdr:col>52</xdr:col>
      <xdr:colOff>303225</xdr:colOff>
      <xdr:row>80</xdr:row>
      <xdr:rowOff>150000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123825</xdr:colOff>
      <xdr:row>30</xdr:row>
      <xdr:rowOff>152400</xdr:rowOff>
    </xdr:from>
    <xdr:to>
      <xdr:col>53</xdr:col>
      <xdr:colOff>438150</xdr:colOff>
      <xdr:row>51</xdr:row>
      <xdr:rowOff>111900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61</xdr:row>
      <xdr:rowOff>104775</xdr:rowOff>
    </xdr:from>
    <xdr:to>
      <xdr:col>21</xdr:col>
      <xdr:colOff>427050</xdr:colOff>
      <xdr:row>82</xdr:row>
      <xdr:rowOff>64275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113</xdr:row>
      <xdr:rowOff>33618</xdr:rowOff>
    </xdr:from>
    <xdr:to>
      <xdr:col>16</xdr:col>
      <xdr:colOff>340677</xdr:colOff>
      <xdr:row>133</xdr:row>
      <xdr:rowOff>183618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114</xdr:row>
      <xdr:rowOff>0</xdr:rowOff>
    </xdr:from>
    <xdr:to>
      <xdr:col>37</xdr:col>
      <xdr:colOff>589796</xdr:colOff>
      <xdr:row>134</xdr:row>
      <xdr:rowOff>150000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scuser/Dropbox/OMPSS_VS_PTHREADS__last%20(Autosaved)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DUP NATIVE_RVIDAL"/>
      <sheetName val="x264"/>
      <sheetName val="FREQMINE"/>
      <sheetName val="BLACKSCHOLES NATIVE_EMILIO"/>
      <sheetName val="_BODYTRACK__"/>
      <sheetName val="CANNEAL native"/>
      <sheetName val="DEDUP 2"/>
      <sheetName val="FACESIM native"/>
      <sheetName val="FERRET NATIVE"/>
      <sheetName val="FLUIDANIMATE native"/>
      <sheetName val="STREAMCLUSTER native"/>
      <sheetName val="SWAPTIONS native"/>
      <sheetName val="BODYTRACK"/>
      <sheetName val="FACESIM simlarge"/>
      <sheetName val="Sheet6"/>
      <sheetName val="Sheet5"/>
      <sheetName val="Sheet1"/>
      <sheetName val="Sheet2"/>
      <sheetName val="4CORES"/>
      <sheetName val="4CORES++"/>
      <sheetName val="ompss main thread"/>
      <sheetName val="streamcluster ener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A3" t="str">
            <v>BLACKSCHOLES</v>
          </cell>
          <cell r="B3">
            <v>4</v>
          </cell>
          <cell r="P3">
            <v>8.6674681968511109</v>
          </cell>
          <cell r="R3">
            <v>8.8795990728942389</v>
          </cell>
        </row>
        <row r="4">
          <cell r="B4">
            <v>5</v>
          </cell>
          <cell r="P4">
            <v>9.5980643876006511</v>
          </cell>
          <cell r="R4">
            <v>5.2242670349705653</v>
          </cell>
        </row>
        <row r="5">
          <cell r="B5">
            <v>6</v>
          </cell>
          <cell r="P5">
            <v>10.556167438730185</v>
          </cell>
          <cell r="R5">
            <v>6.2420740920852182</v>
          </cell>
        </row>
        <row r="6">
          <cell r="B6">
            <v>7</v>
          </cell>
          <cell r="P6">
            <v>11.510513568512705</v>
          </cell>
          <cell r="R6">
            <v>7.2746840989498125</v>
          </cell>
        </row>
        <row r="7">
          <cell r="B7">
            <v>8</v>
          </cell>
          <cell r="P7">
            <v>12.395850962087412</v>
          </cell>
          <cell r="R7">
            <v>8.2674922579478931</v>
          </cell>
        </row>
        <row r="8">
          <cell r="A8" t="str">
            <v>BODYTRACK</v>
          </cell>
          <cell r="B8">
            <v>4</v>
          </cell>
          <cell r="P8">
            <v>13.932142857142857</v>
          </cell>
          <cell r="R8">
            <v>12.073458552670555</v>
          </cell>
        </row>
        <row r="9">
          <cell r="B9">
            <v>5</v>
          </cell>
          <cell r="P9">
            <v>14.134057971014492</v>
          </cell>
          <cell r="R9">
            <v>12.114713340869445</v>
          </cell>
        </row>
        <row r="10">
          <cell r="B10">
            <v>6</v>
          </cell>
          <cell r="P10">
            <v>14.296858638743457</v>
          </cell>
          <cell r="R10">
            <v>12.471455452236977</v>
          </cell>
        </row>
        <row r="11">
          <cell r="B11">
            <v>7</v>
          </cell>
          <cell r="P11">
            <v>14.478791092258747</v>
          </cell>
          <cell r="R11">
            <v>12.832767520461374</v>
          </cell>
        </row>
        <row r="12">
          <cell r="B12">
            <v>8</v>
          </cell>
          <cell r="P12">
            <v>14.571504802561366</v>
          </cell>
          <cell r="R12">
            <v>13.207534393663556</v>
          </cell>
        </row>
        <row r="13">
          <cell r="A13" t="str">
            <v>CANNEAL</v>
          </cell>
          <cell r="B13">
            <v>4</v>
          </cell>
          <cell r="P13">
            <v>5.9859813084112146</v>
          </cell>
          <cell r="R13">
            <v>6.0955344070278183</v>
          </cell>
        </row>
        <row r="14">
          <cell r="B14">
            <v>5</v>
          </cell>
          <cell r="P14">
            <v>4.9386120996441276</v>
          </cell>
          <cell r="R14">
            <v>5.0463636363636359</v>
          </cell>
        </row>
        <row r="15">
          <cell r="B15">
            <v>6</v>
          </cell>
          <cell r="P15">
            <v>5.8554852320675108</v>
          </cell>
          <cell r="R15">
            <v>6.003244412400865</v>
          </cell>
        </row>
        <row r="16">
          <cell r="B16">
            <v>7</v>
          </cell>
          <cell r="P16">
            <v>6.7366504854368925</v>
          </cell>
          <cell r="R16">
            <v>6.9387500000000006</v>
          </cell>
        </row>
        <row r="17">
          <cell r="B17">
            <v>8</v>
          </cell>
          <cell r="P17">
            <v>7.5081154192966642</v>
          </cell>
          <cell r="R17">
            <v>7.8330197554092189</v>
          </cell>
        </row>
        <row r="18">
          <cell r="A18" t="str">
            <v>DEDUP</v>
          </cell>
          <cell r="B18">
            <v>4</v>
          </cell>
          <cell r="P18">
            <v>6.2822465000972203</v>
          </cell>
          <cell r="R18">
            <v>6.6112080927442829</v>
          </cell>
        </row>
        <row r="19">
          <cell r="B19">
            <v>5</v>
          </cell>
          <cell r="P19">
            <v>6.3274602203182377</v>
          </cell>
          <cell r="R19">
            <v>4.307945833333334</v>
          </cell>
        </row>
        <row r="20">
          <cell r="B20">
            <v>6</v>
          </cell>
          <cell r="P20">
            <v>6.1967742708845286</v>
          </cell>
          <cell r="R20">
            <v>5.5886864864864876</v>
          </cell>
        </row>
        <row r="21">
          <cell r="B21">
            <v>7</v>
          </cell>
          <cell r="P21">
            <v>6.0833446106956481</v>
          </cell>
          <cell r="R21">
            <v>4.4757878787878793</v>
          </cell>
        </row>
        <row r="22">
          <cell r="B22">
            <v>8</v>
          </cell>
          <cell r="P22">
            <v>5.5970063608066054</v>
          </cell>
          <cell r="R22">
            <v>4.8063659860909675</v>
          </cell>
        </row>
        <row r="23">
          <cell r="A23" t="str">
            <v>FACESIM</v>
          </cell>
          <cell r="B23">
            <v>4</v>
          </cell>
          <cell r="P23">
            <v>9.0819216182048041</v>
          </cell>
          <cell r="R23">
            <v>9.422612801678909</v>
          </cell>
        </row>
        <row r="24">
          <cell r="B24">
            <v>6</v>
          </cell>
          <cell r="P24">
            <v>8.6349680609931987</v>
          </cell>
          <cell r="R24">
            <v>5.3280991735537189</v>
          </cell>
        </row>
        <row r="25">
          <cell r="B25">
            <v>8</v>
          </cell>
          <cell r="P25">
            <v>9.5981447549244159</v>
          </cell>
          <cell r="R25">
            <v>6.7285645472061661</v>
          </cell>
        </row>
        <row r="26">
          <cell r="A26" t="str">
            <v>FERRET</v>
          </cell>
          <cell r="B26">
            <v>4</v>
          </cell>
          <cell r="P26">
            <v>10.824548686450248</v>
          </cell>
          <cell r="R26">
            <v>10.818502692672428</v>
          </cell>
        </row>
        <row r="27">
          <cell r="B27">
            <v>5</v>
          </cell>
          <cell r="P27">
            <v>11.594643494615921</v>
          </cell>
          <cell r="R27">
            <v>11.638983542638313</v>
          </cell>
        </row>
        <row r="28">
          <cell r="B28">
            <v>6</v>
          </cell>
          <cell r="P28">
            <v>12.440992658724147</v>
          </cell>
          <cell r="R28">
            <v>12.466972184569975</v>
          </cell>
        </row>
        <row r="29">
          <cell r="B29">
            <v>7</v>
          </cell>
          <cell r="P29">
            <v>13.247743941508524</v>
          </cell>
          <cell r="R29">
            <v>13.279409848750438</v>
          </cell>
        </row>
        <row r="30">
          <cell r="B30">
            <v>8</v>
          </cell>
          <cell r="P30">
            <v>13.913990318278135</v>
          </cell>
          <cell r="R30">
            <v>13.981745522838295</v>
          </cell>
        </row>
        <row r="31">
          <cell r="A31" t="str">
            <v>FLUID</v>
          </cell>
          <cell r="B31">
            <v>4</v>
          </cell>
          <cell r="P31">
            <v>8.4807244931871058</v>
          </cell>
          <cell r="R31">
            <v>11.336517103509552</v>
          </cell>
        </row>
        <row r="32">
          <cell r="B32">
            <v>8</v>
          </cell>
          <cell r="P32">
            <v>10.749157540016849</v>
          </cell>
          <cell r="R32">
            <v>6.8249531960417231</v>
          </cell>
        </row>
        <row r="33">
          <cell r="A33" t="str">
            <v>STREAMCLUSTER</v>
          </cell>
          <cell r="B33">
            <v>4</v>
          </cell>
          <cell r="P33">
            <v>8.4343970099607048</v>
          </cell>
          <cell r="R33">
            <v>8.782940175800471</v>
          </cell>
        </row>
        <row r="34">
          <cell r="B34">
            <v>5</v>
          </cell>
          <cell r="P34">
            <v>7.8709747355247073</v>
          </cell>
          <cell r="R34">
            <v>4.8795027597011833</v>
          </cell>
        </row>
        <row r="35">
          <cell r="B35">
            <v>6</v>
          </cell>
          <cell r="P35">
            <v>8.3577222709428618</v>
          </cell>
          <cell r="R35">
            <v>5.7398292974934551</v>
          </cell>
        </row>
        <row r="36">
          <cell r="B36">
            <v>7</v>
          </cell>
          <cell r="P36">
            <v>8.6564371755738119</v>
          </cell>
          <cell r="R36">
            <v>6.6242587647231543</v>
          </cell>
        </row>
        <row r="37">
          <cell r="B37">
            <v>8</v>
          </cell>
          <cell r="P37">
            <v>9.3121473694076222</v>
          </cell>
          <cell r="R37">
            <v>7.4303927919356676</v>
          </cell>
        </row>
        <row r="38">
          <cell r="A38" t="str">
            <v>SWAPTIONS</v>
          </cell>
          <cell r="B38">
            <v>4</v>
          </cell>
          <cell r="P38">
            <v>11.118647812638091</v>
          </cell>
          <cell r="R38">
            <v>11.123563218390803</v>
          </cell>
        </row>
        <row r="39">
          <cell r="B39">
            <v>5</v>
          </cell>
          <cell r="P39">
            <v>11.763207106124359</v>
          </cell>
          <cell r="R39">
            <v>4.9628205128205121</v>
          </cell>
        </row>
        <row r="40">
          <cell r="B40">
            <v>6</v>
          </cell>
          <cell r="P40">
            <v>12.830953595104537</v>
          </cell>
          <cell r="R40">
            <v>5.878855140186916</v>
          </cell>
        </row>
        <row r="41">
          <cell r="B41">
            <v>7</v>
          </cell>
          <cell r="P41">
            <v>12.876919140225178</v>
          </cell>
          <cell r="R41">
            <v>6.8004054054054057</v>
          </cell>
        </row>
        <row r="42">
          <cell r="B42">
            <v>8</v>
          </cell>
          <cell r="P42">
            <v>14.207509881422926</v>
          </cell>
          <cell r="R42">
            <v>8.0388178913738013</v>
          </cell>
        </row>
        <row r="43">
          <cell r="A43" t="str">
            <v>AVERAGE</v>
          </cell>
          <cell r="B43">
            <v>4</v>
          </cell>
          <cell r="P43">
            <v>9.2008976092159287</v>
          </cell>
          <cell r="R43">
            <v>9.4604373463765619</v>
          </cell>
        </row>
        <row r="44">
          <cell r="B44">
            <v>5</v>
          </cell>
          <cell r="P44">
            <v>9.461002859263214</v>
          </cell>
          <cell r="R44">
            <v>6.8820852372424275</v>
          </cell>
        </row>
        <row r="45">
          <cell r="B45">
            <v>6</v>
          </cell>
          <cell r="P45">
            <v>9.896240270773804</v>
          </cell>
          <cell r="R45">
            <v>7.4649020298767024</v>
          </cell>
        </row>
        <row r="46">
          <cell r="B46">
            <v>7</v>
          </cell>
          <cell r="P46">
            <v>10.512914287744502</v>
          </cell>
          <cell r="R46">
            <v>8.3180090738682946</v>
          </cell>
        </row>
        <row r="47">
          <cell r="B47">
            <v>8</v>
          </cell>
          <cell r="P47">
            <v>10.872603045422444</v>
          </cell>
          <cell r="R47">
            <v>8.5687651491674757</v>
          </cell>
        </row>
        <row r="49">
          <cell r="A49" t="str">
            <v>Static threading</v>
          </cell>
        </row>
        <row r="50">
          <cell r="C50" t="str">
            <v>Task-based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01"/>
  <sheetViews>
    <sheetView topLeftCell="A82" workbookViewId="0">
      <selection activeCell="Q97" sqref="Q97:T101"/>
    </sheetView>
  </sheetViews>
  <sheetFormatPr defaultRowHeight="15" x14ac:dyDescent="0.25"/>
  <cols>
    <col min="3" max="16" width="9.140625" customWidth="1"/>
    <col min="17" max="17" width="14.140625" customWidth="1"/>
    <col min="18" max="18" width="16.7109375" customWidth="1"/>
    <col min="19" max="19" width="18.5703125" customWidth="1"/>
  </cols>
  <sheetData>
    <row r="3" spans="1:22" x14ac:dyDescent="0.25">
      <c r="I3" t="s">
        <v>0</v>
      </c>
      <c r="J3" t="s">
        <v>7</v>
      </c>
      <c r="O3" t="s">
        <v>8</v>
      </c>
    </row>
    <row r="4" spans="1:22" x14ac:dyDescent="0.25">
      <c r="J4" s="2">
        <v>1950.5</v>
      </c>
      <c r="O4" t="s">
        <v>9</v>
      </c>
    </row>
    <row r="5" spans="1:22" x14ac:dyDescent="0.25">
      <c r="A5">
        <v>4</v>
      </c>
      <c r="B5">
        <v>1</v>
      </c>
      <c r="C5">
        <v>289</v>
      </c>
      <c r="D5">
        <v>289</v>
      </c>
      <c r="E5">
        <v>289</v>
      </c>
      <c r="F5">
        <v>290</v>
      </c>
      <c r="G5">
        <v>289</v>
      </c>
      <c r="H5">
        <v>289</v>
      </c>
      <c r="I5">
        <f t="shared" ref="I5:I11" si="0">AVERAGE(C5:H5)</f>
        <v>289.16666666666669</v>
      </c>
      <c r="J5" s="2">
        <v>1950.5</v>
      </c>
      <c r="M5">
        <v>4</v>
      </c>
      <c r="N5">
        <v>1</v>
      </c>
      <c r="O5">
        <v>6.7491349480968861</v>
      </c>
    </row>
    <row r="6" spans="1:22" x14ac:dyDescent="0.25">
      <c r="A6">
        <v>4</v>
      </c>
      <c r="B6">
        <v>2</v>
      </c>
      <c r="C6">
        <v>204</v>
      </c>
      <c r="D6">
        <v>204</v>
      </c>
      <c r="E6">
        <v>205</v>
      </c>
      <c r="F6">
        <v>205</v>
      </c>
      <c r="G6">
        <v>205</v>
      </c>
      <c r="H6">
        <v>205</v>
      </c>
      <c r="I6">
        <f t="shared" si="0"/>
        <v>204.66666666666666</v>
      </c>
      <c r="J6" s="2">
        <v>1950.5</v>
      </c>
      <c r="M6">
        <v>4</v>
      </c>
      <c r="N6">
        <v>2</v>
      </c>
      <c r="O6">
        <v>9.5612745098039209</v>
      </c>
    </row>
    <row r="7" spans="1:22" x14ac:dyDescent="0.25">
      <c r="A7">
        <v>4</v>
      </c>
      <c r="B7">
        <v>4</v>
      </c>
      <c r="C7">
        <v>124</v>
      </c>
      <c r="D7">
        <v>124</v>
      </c>
      <c r="E7">
        <v>125</v>
      </c>
      <c r="F7">
        <v>124</v>
      </c>
      <c r="G7">
        <v>124</v>
      </c>
      <c r="H7">
        <v>124</v>
      </c>
      <c r="I7">
        <f t="shared" si="0"/>
        <v>124.16666666666667</v>
      </c>
      <c r="J7" s="2">
        <v>1950.5</v>
      </c>
      <c r="M7">
        <v>4</v>
      </c>
      <c r="N7">
        <v>4</v>
      </c>
      <c r="O7">
        <v>15.72983870967742</v>
      </c>
    </row>
    <row r="8" spans="1:22" x14ac:dyDescent="0.25">
      <c r="A8">
        <v>5</v>
      </c>
      <c r="B8">
        <v>4</v>
      </c>
      <c r="C8">
        <v>123</v>
      </c>
      <c r="D8">
        <v>123</v>
      </c>
      <c r="E8">
        <v>122</v>
      </c>
      <c r="F8">
        <v>123</v>
      </c>
      <c r="G8">
        <v>121</v>
      </c>
      <c r="H8">
        <v>124</v>
      </c>
      <c r="I8">
        <f t="shared" si="0"/>
        <v>122.66666666666667</v>
      </c>
      <c r="J8" s="2">
        <v>1950.5</v>
      </c>
      <c r="M8">
        <v>5</v>
      </c>
      <c r="N8">
        <v>4</v>
      </c>
      <c r="O8">
        <v>15.857723577235772</v>
      </c>
    </row>
    <row r="9" spans="1:22" x14ac:dyDescent="0.25">
      <c r="A9">
        <v>6</v>
      </c>
      <c r="B9">
        <v>4</v>
      </c>
      <c r="C9">
        <v>122</v>
      </c>
      <c r="D9">
        <v>121</v>
      </c>
      <c r="E9">
        <v>122</v>
      </c>
      <c r="F9">
        <v>123</v>
      </c>
      <c r="G9">
        <v>123</v>
      </c>
      <c r="H9">
        <v>122</v>
      </c>
      <c r="I9">
        <f t="shared" si="0"/>
        <v>122.16666666666667</v>
      </c>
      <c r="M9">
        <v>6</v>
      </c>
      <c r="N9">
        <v>4</v>
      </c>
      <c r="O9">
        <v>15.987704918032787</v>
      </c>
    </row>
    <row r="10" spans="1:22" x14ac:dyDescent="0.25">
      <c r="A10">
        <v>7</v>
      </c>
      <c r="B10">
        <v>4</v>
      </c>
      <c r="C10">
        <v>122</v>
      </c>
      <c r="D10">
        <v>123</v>
      </c>
      <c r="E10">
        <v>123</v>
      </c>
      <c r="F10">
        <v>124</v>
      </c>
      <c r="G10">
        <v>123</v>
      </c>
      <c r="H10">
        <v>123</v>
      </c>
      <c r="I10">
        <f t="shared" si="0"/>
        <v>123</v>
      </c>
      <c r="M10">
        <v>7</v>
      </c>
      <c r="N10">
        <v>4</v>
      </c>
      <c r="O10">
        <v>15.987704918032787</v>
      </c>
    </row>
    <row r="11" spans="1:22" x14ac:dyDescent="0.25">
      <c r="A11">
        <v>8</v>
      </c>
      <c r="B11">
        <v>4</v>
      </c>
      <c r="C11">
        <v>124</v>
      </c>
      <c r="D11">
        <v>122</v>
      </c>
      <c r="E11">
        <v>122</v>
      </c>
      <c r="F11">
        <v>123</v>
      </c>
      <c r="G11">
        <v>123</v>
      </c>
      <c r="H11">
        <v>122</v>
      </c>
      <c r="I11">
        <f t="shared" si="0"/>
        <v>122.66666666666667</v>
      </c>
      <c r="M11">
        <v>8</v>
      </c>
      <c r="N11">
        <v>4</v>
      </c>
      <c r="O11">
        <v>15.72983870967742</v>
      </c>
    </row>
    <row r="14" spans="1:22" x14ac:dyDescent="0.25">
      <c r="I14" t="s">
        <v>1</v>
      </c>
      <c r="M14" s="7" t="s">
        <v>8</v>
      </c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5">
      <c r="P15" t="s">
        <v>9</v>
      </c>
      <c r="Q15" t="s">
        <v>10</v>
      </c>
      <c r="R15" t="s">
        <v>11</v>
      </c>
      <c r="S15" t="s">
        <v>12</v>
      </c>
    </row>
    <row r="16" spans="1:22" x14ac:dyDescent="0.25">
      <c r="A16">
        <v>4</v>
      </c>
      <c r="B16">
        <v>1</v>
      </c>
      <c r="C16">
        <v>503.38799999999998</v>
      </c>
      <c r="D16">
        <v>493.35599999999999</v>
      </c>
      <c r="E16">
        <v>488.94499999999999</v>
      </c>
      <c r="F16">
        <v>489.44600000000003</v>
      </c>
      <c r="G16">
        <v>463.947</v>
      </c>
      <c r="H16">
        <v>489.61799999999999</v>
      </c>
      <c r="I16">
        <f t="shared" ref="I16:I22" si="1">AVERAGE(C16:H16)</f>
        <v>488.11666666666662</v>
      </c>
      <c r="N16">
        <v>4</v>
      </c>
      <c r="O16">
        <v>1</v>
      </c>
      <c r="P16">
        <f t="shared" ref="P16:P22" si="2">$J$4/I5</f>
        <v>6.7452449567723338</v>
      </c>
      <c r="Q16">
        <f>$J$4/I36</f>
        <v>5.8399194397509735</v>
      </c>
      <c r="R16">
        <f t="shared" ref="R16:R22" si="3">$J$4/I16</f>
        <v>3.9959709085942574</v>
      </c>
      <c r="S16">
        <f t="shared" ref="S16:S22" si="4">$J$4/I27</f>
        <v>3.7038865647947525</v>
      </c>
    </row>
    <row r="17" spans="1:19" x14ac:dyDescent="0.25">
      <c r="A17">
        <v>4</v>
      </c>
      <c r="B17">
        <v>2</v>
      </c>
      <c r="C17">
        <v>283.79599999999999</v>
      </c>
      <c r="D17">
        <v>282.87599999999998</v>
      </c>
      <c r="E17">
        <v>282.36</v>
      </c>
      <c r="F17">
        <v>283.22399999999999</v>
      </c>
      <c r="G17">
        <v>280.03300000000002</v>
      </c>
      <c r="H17">
        <v>281.20400000000001</v>
      </c>
      <c r="I17">
        <f t="shared" si="1"/>
        <v>282.24883333333338</v>
      </c>
      <c r="N17">
        <v>4</v>
      </c>
      <c r="O17">
        <v>2</v>
      </c>
      <c r="P17">
        <f t="shared" si="2"/>
        <v>9.5301302931596101</v>
      </c>
      <c r="Q17">
        <f t="shared" ref="Q17:Q22" si="5">$J$4/I37</f>
        <v>8.3109515943704544</v>
      </c>
      <c r="R17">
        <f t="shared" si="3"/>
        <v>6.9105688656522339</v>
      </c>
      <c r="S17">
        <f t="shared" si="4"/>
        <v>6.3350272931791958</v>
      </c>
    </row>
    <row r="18" spans="1:19" x14ac:dyDescent="0.25">
      <c r="A18">
        <v>4</v>
      </c>
      <c r="B18">
        <v>4</v>
      </c>
      <c r="C18">
        <v>169.95</v>
      </c>
      <c r="D18">
        <v>162.36600000000001</v>
      </c>
      <c r="E18">
        <v>158.959</v>
      </c>
      <c r="F18">
        <v>171.50399999999999</v>
      </c>
      <c r="G18">
        <v>168.29</v>
      </c>
      <c r="H18">
        <v>158.506</v>
      </c>
      <c r="I18">
        <f t="shared" si="1"/>
        <v>164.92916666666665</v>
      </c>
      <c r="N18">
        <v>4</v>
      </c>
      <c r="O18">
        <v>4</v>
      </c>
      <c r="P18">
        <f t="shared" si="2"/>
        <v>15.708724832214765</v>
      </c>
      <c r="Q18">
        <f t="shared" si="5"/>
        <v>9.1574346350250178</v>
      </c>
      <c r="R18">
        <f t="shared" si="3"/>
        <v>11.826289063486852</v>
      </c>
      <c r="S18">
        <f t="shared" si="4"/>
        <v>11.962221336358899</v>
      </c>
    </row>
    <row r="19" spans="1:19" x14ac:dyDescent="0.25">
      <c r="A19">
        <v>5</v>
      </c>
      <c r="B19">
        <v>4</v>
      </c>
      <c r="C19">
        <v>166.667</v>
      </c>
      <c r="D19">
        <v>172.92400000000001</v>
      </c>
      <c r="E19">
        <v>165.846</v>
      </c>
      <c r="F19">
        <v>172.00399999999999</v>
      </c>
      <c r="G19">
        <v>167.53399999999999</v>
      </c>
      <c r="H19">
        <v>179.499</v>
      </c>
      <c r="I19">
        <f t="shared" si="1"/>
        <v>170.74566666666666</v>
      </c>
      <c r="N19">
        <v>5</v>
      </c>
      <c r="O19">
        <v>4</v>
      </c>
      <c r="P19">
        <f t="shared" si="2"/>
        <v>15.900815217391303</v>
      </c>
      <c r="Q19">
        <f t="shared" si="5"/>
        <v>9.7418651305657988</v>
      </c>
      <c r="R19">
        <f t="shared" si="3"/>
        <v>11.42342314202215</v>
      </c>
      <c r="S19">
        <f t="shared" si="4"/>
        <v>8.7273166577427261</v>
      </c>
    </row>
    <row r="20" spans="1:19" x14ac:dyDescent="0.25">
      <c r="A20">
        <v>6</v>
      </c>
      <c r="B20">
        <v>4</v>
      </c>
      <c r="C20">
        <v>176.92400000000001</v>
      </c>
      <c r="D20">
        <v>176.96899999999999</v>
      </c>
      <c r="E20">
        <v>163.066</v>
      </c>
      <c r="F20">
        <v>165.72200000000001</v>
      </c>
      <c r="G20">
        <v>162.977</v>
      </c>
      <c r="H20">
        <v>168.489</v>
      </c>
      <c r="I20">
        <f t="shared" si="1"/>
        <v>169.02450000000002</v>
      </c>
      <c r="N20">
        <v>6</v>
      </c>
      <c r="O20">
        <v>4</v>
      </c>
      <c r="P20">
        <f t="shared" si="2"/>
        <v>15.965893587994543</v>
      </c>
      <c r="Q20">
        <f t="shared" si="5"/>
        <v>10.534606763824254</v>
      </c>
      <c r="R20">
        <f t="shared" si="3"/>
        <v>11.539747196412353</v>
      </c>
      <c r="S20">
        <f t="shared" si="4"/>
        <v>9.2260318681630551</v>
      </c>
    </row>
    <row r="21" spans="1:19" x14ac:dyDescent="0.25">
      <c r="A21">
        <v>7</v>
      </c>
      <c r="B21">
        <v>4</v>
      </c>
      <c r="C21">
        <v>160.23599999999999</v>
      </c>
      <c r="D21">
        <v>159.96700000000001</v>
      </c>
      <c r="E21">
        <v>162.58099999999999</v>
      </c>
      <c r="F21">
        <v>168.88</v>
      </c>
      <c r="G21">
        <v>173.17500000000001</v>
      </c>
      <c r="H21">
        <v>172.87200000000001</v>
      </c>
      <c r="I21">
        <f t="shared" si="1"/>
        <v>166.28516666666667</v>
      </c>
      <c r="N21">
        <v>7</v>
      </c>
      <c r="O21">
        <v>4</v>
      </c>
      <c r="P21">
        <f t="shared" si="2"/>
        <v>15.857723577235772</v>
      </c>
      <c r="Q21">
        <f t="shared" si="5"/>
        <v>11.351665939182306</v>
      </c>
      <c r="R21">
        <f t="shared" si="3"/>
        <v>11.729849625793442</v>
      </c>
      <c r="S21">
        <f t="shared" si="4"/>
        <v>9.9706834812790888</v>
      </c>
    </row>
    <row r="22" spans="1:19" x14ac:dyDescent="0.25">
      <c r="A22">
        <v>8</v>
      </c>
      <c r="B22">
        <v>4</v>
      </c>
      <c r="C22">
        <v>164.88</v>
      </c>
      <c r="D22">
        <v>162.03299999999999</v>
      </c>
      <c r="E22">
        <v>159.953</v>
      </c>
      <c r="F22">
        <v>149.79</v>
      </c>
      <c r="G22">
        <v>154.791</v>
      </c>
      <c r="H22">
        <v>155.49799999999999</v>
      </c>
      <c r="I22">
        <f t="shared" si="1"/>
        <v>157.82416666666666</v>
      </c>
      <c r="N22">
        <v>8</v>
      </c>
      <c r="O22">
        <v>4</v>
      </c>
      <c r="P22">
        <f t="shared" si="2"/>
        <v>15.900815217391303</v>
      </c>
      <c r="Q22">
        <f t="shared" si="5"/>
        <v>11.941471179453689</v>
      </c>
      <c r="R22">
        <f t="shared" si="3"/>
        <v>12.358690314643408</v>
      </c>
      <c r="S22">
        <f t="shared" si="4"/>
        <v>10.545523356401384</v>
      </c>
    </row>
    <row r="25" spans="1:19" x14ac:dyDescent="0.25">
      <c r="I25" t="s">
        <v>2</v>
      </c>
    </row>
    <row r="27" spans="1:19" x14ac:dyDescent="0.25">
      <c r="A27">
        <v>4</v>
      </c>
      <c r="B27">
        <v>1</v>
      </c>
      <c r="C27">
        <v>523.17600000000004</v>
      </c>
      <c r="D27">
        <v>519.51800000000003</v>
      </c>
      <c r="E27">
        <v>529.74300000000005</v>
      </c>
      <c r="F27">
        <v>535.04899999999998</v>
      </c>
      <c r="G27">
        <v>524.31700000000001</v>
      </c>
      <c r="H27">
        <v>527.851</v>
      </c>
      <c r="I27">
        <f t="shared" ref="I27:I33" si="6">AVERAGE(C27:H27)</f>
        <v>526.60900000000004</v>
      </c>
    </row>
    <row r="28" spans="1:19" x14ac:dyDescent="0.25">
      <c r="A28">
        <v>4</v>
      </c>
      <c r="B28">
        <v>2</v>
      </c>
      <c r="C28">
        <v>307.041</v>
      </c>
      <c r="D28">
        <v>303.75700000000001</v>
      </c>
      <c r="E28">
        <v>294.00400000000002</v>
      </c>
      <c r="F28">
        <v>308.286</v>
      </c>
      <c r="G28">
        <v>315.33600000000001</v>
      </c>
      <c r="H28">
        <v>318.92399999999998</v>
      </c>
      <c r="I28">
        <f t="shared" si="6"/>
        <v>307.89133333333331</v>
      </c>
    </row>
    <row r="29" spans="1:19" x14ac:dyDescent="0.25">
      <c r="A29">
        <v>4</v>
      </c>
      <c r="B29">
        <v>4</v>
      </c>
      <c r="C29">
        <v>170.93299999999999</v>
      </c>
      <c r="D29">
        <v>160.96100000000001</v>
      </c>
      <c r="E29">
        <v>165.548</v>
      </c>
      <c r="F29">
        <v>160.28899999999999</v>
      </c>
      <c r="G29">
        <v>163.464</v>
      </c>
      <c r="H29">
        <v>157.13499999999999</v>
      </c>
      <c r="I29">
        <f t="shared" si="6"/>
        <v>163.05499999999998</v>
      </c>
    </row>
    <row r="30" spans="1:19" x14ac:dyDescent="0.25">
      <c r="A30">
        <v>5</v>
      </c>
      <c r="B30">
        <v>4</v>
      </c>
      <c r="C30">
        <v>222.578</v>
      </c>
      <c r="D30">
        <v>223.84800000000001</v>
      </c>
      <c r="E30">
        <v>222.393</v>
      </c>
      <c r="F30">
        <v>223.38</v>
      </c>
      <c r="G30">
        <v>222.869</v>
      </c>
      <c r="H30">
        <v>225.89400000000001</v>
      </c>
      <c r="I30">
        <f t="shared" si="6"/>
        <v>223.49366666666666</v>
      </c>
    </row>
    <row r="31" spans="1:19" x14ac:dyDescent="0.25">
      <c r="A31">
        <v>6</v>
      </c>
      <c r="B31">
        <v>4</v>
      </c>
      <c r="C31">
        <v>211.321</v>
      </c>
      <c r="D31">
        <v>210.81100000000001</v>
      </c>
      <c r="E31">
        <v>212.16200000000001</v>
      </c>
      <c r="F31">
        <v>209.93100000000001</v>
      </c>
      <c r="G31">
        <v>211.36500000000001</v>
      </c>
      <c r="H31">
        <v>212.886</v>
      </c>
      <c r="I31">
        <f t="shared" si="6"/>
        <v>211.41266666666669</v>
      </c>
    </row>
    <row r="32" spans="1:19" x14ac:dyDescent="0.25">
      <c r="A32">
        <v>7</v>
      </c>
      <c r="B32">
        <v>4</v>
      </c>
      <c r="C32">
        <v>193.036</v>
      </c>
      <c r="D32">
        <v>196</v>
      </c>
      <c r="E32">
        <v>196.25399999999999</v>
      </c>
      <c r="F32">
        <v>200.36199999999999</v>
      </c>
      <c r="G32">
        <v>195.51900000000001</v>
      </c>
      <c r="H32">
        <v>192.57</v>
      </c>
      <c r="I32">
        <f t="shared" si="6"/>
        <v>195.62350000000001</v>
      </c>
    </row>
    <row r="33" spans="1:17" x14ac:dyDescent="0.25">
      <c r="A33">
        <v>8</v>
      </c>
      <c r="B33">
        <v>4</v>
      </c>
      <c r="C33">
        <v>186.18600000000001</v>
      </c>
      <c r="D33">
        <v>187.52</v>
      </c>
      <c r="E33">
        <v>188.19399999999999</v>
      </c>
      <c r="F33">
        <v>183.65799999999999</v>
      </c>
      <c r="G33">
        <v>178.494</v>
      </c>
      <c r="H33">
        <v>185.708</v>
      </c>
      <c r="I33">
        <f t="shared" si="6"/>
        <v>184.96</v>
      </c>
    </row>
    <row r="35" spans="1:17" x14ac:dyDescent="0.25">
      <c r="I35" t="s">
        <v>13</v>
      </c>
    </row>
    <row r="36" spans="1:17" x14ac:dyDescent="0.25">
      <c r="A36">
        <v>4</v>
      </c>
      <c r="B36">
        <v>1</v>
      </c>
      <c r="C36">
        <v>334.76</v>
      </c>
      <c r="D36">
        <v>334.72899999999998</v>
      </c>
      <c r="E36">
        <v>332.49400000000003</v>
      </c>
      <c r="I36">
        <f t="shared" ref="I36:I42" si="7">AVERAGE(C36:H36)</f>
        <v>333.99433333333337</v>
      </c>
    </row>
    <row r="37" spans="1:17" x14ac:dyDescent="0.25">
      <c r="A37">
        <v>4</v>
      </c>
      <c r="B37">
        <v>2</v>
      </c>
      <c r="C37">
        <v>228.852</v>
      </c>
      <c r="D37">
        <v>236.79599999999999</v>
      </c>
      <c r="E37">
        <v>238.423</v>
      </c>
      <c r="I37">
        <f t="shared" si="7"/>
        <v>234.69033333333334</v>
      </c>
    </row>
    <row r="38" spans="1:17" x14ac:dyDescent="0.25">
      <c r="A38">
        <v>4</v>
      </c>
      <c r="B38">
        <v>4</v>
      </c>
      <c r="C38">
        <v>211.898</v>
      </c>
      <c r="D38">
        <v>213.49799999999999</v>
      </c>
      <c r="E38">
        <v>213.59299999999999</v>
      </c>
      <c r="I38">
        <f t="shared" si="7"/>
        <v>212.9963333333333</v>
      </c>
    </row>
    <row r="39" spans="1:17" x14ac:dyDescent="0.25">
      <c r="A39">
        <v>5</v>
      </c>
      <c r="B39">
        <v>4</v>
      </c>
      <c r="C39">
        <v>199.304</v>
      </c>
      <c r="D39">
        <v>200.46</v>
      </c>
      <c r="E39">
        <v>200.89099999999999</v>
      </c>
      <c r="I39">
        <f t="shared" si="7"/>
        <v>200.21833333333333</v>
      </c>
    </row>
    <row r="40" spans="1:17" x14ac:dyDescent="0.25">
      <c r="A40">
        <v>6</v>
      </c>
      <c r="B40">
        <v>4</v>
      </c>
      <c r="C40">
        <v>184.714</v>
      </c>
      <c r="D40">
        <v>185.428</v>
      </c>
      <c r="E40">
        <v>185.31299999999999</v>
      </c>
      <c r="I40">
        <f t="shared" si="7"/>
        <v>185.15166666666664</v>
      </c>
    </row>
    <row r="41" spans="1:17" x14ac:dyDescent="0.25">
      <c r="A41">
        <v>7</v>
      </c>
      <c r="B41">
        <v>4</v>
      </c>
      <c r="C41">
        <v>172.10400000000001</v>
      </c>
      <c r="D41">
        <v>172.06100000000001</v>
      </c>
      <c r="E41">
        <v>171.31</v>
      </c>
      <c r="I41">
        <f t="shared" si="7"/>
        <v>171.82500000000002</v>
      </c>
    </row>
    <row r="42" spans="1:17" x14ac:dyDescent="0.25">
      <c r="A42">
        <v>8</v>
      </c>
      <c r="B42">
        <v>4</v>
      </c>
      <c r="C42">
        <v>161.69900000000001</v>
      </c>
      <c r="D42">
        <v>161.77000000000001</v>
      </c>
      <c r="E42">
        <v>166.54599999999999</v>
      </c>
      <c r="I42">
        <f t="shared" si="7"/>
        <v>163.33833333333334</v>
      </c>
    </row>
    <row r="46" spans="1:17" x14ac:dyDescent="0.25">
      <c r="L46" s="3" t="s">
        <v>15</v>
      </c>
      <c r="M46" s="3"/>
      <c r="N46" s="7" t="s">
        <v>15</v>
      </c>
      <c r="O46" s="7"/>
      <c r="P46" s="7"/>
      <c r="Q46" s="7"/>
    </row>
    <row r="47" spans="1:17" x14ac:dyDescent="0.25">
      <c r="A47" t="s">
        <v>17</v>
      </c>
      <c r="I47" t="s">
        <v>9</v>
      </c>
      <c r="N47" t="s">
        <v>9</v>
      </c>
      <c r="O47" t="s">
        <v>24</v>
      </c>
      <c r="P47" t="s">
        <v>11</v>
      </c>
      <c r="Q47" t="s">
        <v>12</v>
      </c>
    </row>
    <row r="48" spans="1:17" x14ac:dyDescent="0.25">
      <c r="A48">
        <v>4</v>
      </c>
      <c r="B48">
        <v>1</v>
      </c>
      <c r="C48">
        <v>536.36264100000005</v>
      </c>
      <c r="D48">
        <v>510.46692480000002</v>
      </c>
      <c r="E48">
        <v>526.8869856</v>
      </c>
      <c r="F48">
        <v>504.32744880000001</v>
      </c>
      <c r="G48">
        <v>528.18033960000002</v>
      </c>
      <c r="H48">
        <v>495.51995429999999</v>
      </c>
      <c r="I48">
        <f t="shared" ref="I48:I54" si="8">AVERAGE(C48:H48)</f>
        <v>516.9573823500001</v>
      </c>
      <c r="L48">
        <v>4</v>
      </c>
      <c r="M48">
        <v>1</v>
      </c>
      <c r="N48">
        <v>516.9573823500001</v>
      </c>
      <c r="P48">
        <v>696.45626279999999</v>
      </c>
      <c r="Q48">
        <v>754.96820490000016</v>
      </c>
    </row>
    <row r="49" spans="1:17" x14ac:dyDescent="0.25">
      <c r="A49">
        <v>4</v>
      </c>
      <c r="B49">
        <v>2</v>
      </c>
      <c r="C49">
        <v>997.45966080000005</v>
      </c>
      <c r="D49">
        <v>507.19417379999999</v>
      </c>
      <c r="E49">
        <v>510.19536959999999</v>
      </c>
      <c r="F49">
        <v>509.85879840000001</v>
      </c>
      <c r="G49">
        <v>502.09027200000003</v>
      </c>
      <c r="H49">
        <v>510.60179520000003</v>
      </c>
      <c r="I49">
        <f t="shared" si="8"/>
        <v>589.56667830000004</v>
      </c>
      <c r="L49">
        <v>4</v>
      </c>
      <c r="M49">
        <v>2</v>
      </c>
      <c r="N49">
        <v>589.56667830000004</v>
      </c>
      <c r="P49">
        <v>609.13885634999997</v>
      </c>
      <c r="Q49">
        <v>614.2894892999999</v>
      </c>
    </row>
    <row r="50" spans="1:17" x14ac:dyDescent="0.25">
      <c r="A50">
        <v>4</v>
      </c>
      <c r="B50">
        <v>4</v>
      </c>
      <c r="C50">
        <v>558.688671</v>
      </c>
      <c r="D50">
        <v>549.85872870000003</v>
      </c>
      <c r="E50">
        <v>559.48112639999999</v>
      </c>
      <c r="F50">
        <v>558.33823529999995</v>
      </c>
      <c r="G50">
        <v>558.43454159999999</v>
      </c>
      <c r="H50">
        <v>557.57761019999998</v>
      </c>
      <c r="I50">
        <f t="shared" si="8"/>
        <v>557.06315219999999</v>
      </c>
      <c r="J50">
        <v>510.16241429999997</v>
      </c>
      <c r="K50">
        <f>J50/I50</f>
        <v>0.91580714374164629</v>
      </c>
      <c r="L50">
        <v>4</v>
      </c>
      <c r="M50">
        <v>4</v>
      </c>
      <c r="N50">
        <v>557.06315219999999</v>
      </c>
      <c r="P50">
        <v>546.16812659999994</v>
      </c>
      <c r="Q50">
        <v>540.34539705000009</v>
      </c>
    </row>
    <row r="51" spans="1:17" x14ac:dyDescent="0.25">
      <c r="A51">
        <v>5</v>
      </c>
      <c r="B51">
        <v>4</v>
      </c>
      <c r="C51">
        <v>548.92484999999999</v>
      </c>
      <c r="D51">
        <v>35.9709012</v>
      </c>
      <c r="E51">
        <v>571.42841580000004</v>
      </c>
      <c r="F51">
        <v>545.87605050000002</v>
      </c>
      <c r="G51">
        <v>555.0403824</v>
      </c>
      <c r="H51">
        <v>556.95702600000004</v>
      </c>
      <c r="I51">
        <f t="shared" si="8"/>
        <v>469.03293765000006</v>
      </c>
      <c r="J51">
        <v>481.59226530000001</v>
      </c>
      <c r="K51">
        <f>J51/I51</f>
        <v>1.0267770696721772</v>
      </c>
      <c r="L51">
        <v>5</v>
      </c>
      <c r="M51">
        <v>4</v>
      </c>
      <c r="N51">
        <v>469.03293765000006</v>
      </c>
      <c r="P51">
        <v>537.92211510000004</v>
      </c>
      <c r="Q51">
        <v>570.45817395000006</v>
      </c>
    </row>
    <row r="52" spans="1:17" x14ac:dyDescent="0.25">
      <c r="A52">
        <v>6</v>
      </c>
      <c r="B52">
        <v>4</v>
      </c>
      <c r="C52">
        <v>591.0502851</v>
      </c>
      <c r="D52">
        <v>576.49553279999998</v>
      </c>
      <c r="E52">
        <v>585.89875800000004</v>
      </c>
      <c r="F52">
        <v>582.35813459999997</v>
      </c>
      <c r="G52">
        <v>587.38544820000004</v>
      </c>
      <c r="H52">
        <v>564.947136</v>
      </c>
      <c r="I52">
        <f t="shared" si="8"/>
        <v>581.35588245000008</v>
      </c>
      <c r="J52">
        <v>465.72086250000001</v>
      </c>
      <c r="K52">
        <f>J52/I52</f>
        <v>0.8010942635298004</v>
      </c>
      <c r="L52">
        <v>6</v>
      </c>
      <c r="M52">
        <v>4</v>
      </c>
      <c r="N52">
        <v>581.35588245000008</v>
      </c>
      <c r="P52">
        <v>528.27632234999999</v>
      </c>
      <c r="Q52">
        <v>553.53437909999991</v>
      </c>
    </row>
    <row r="53" spans="1:17" x14ac:dyDescent="0.25">
      <c r="A53">
        <v>7</v>
      </c>
      <c r="B53">
        <v>4</v>
      </c>
      <c r="C53">
        <v>555.47144549999996</v>
      </c>
      <c r="D53">
        <v>569.03393700000004</v>
      </c>
      <c r="E53">
        <v>561.08760749999999</v>
      </c>
      <c r="F53">
        <v>566.01838799999996</v>
      </c>
      <c r="G53">
        <v>579.86462519999998</v>
      </c>
      <c r="H53">
        <v>571.03391339999996</v>
      </c>
      <c r="I53">
        <f t="shared" si="8"/>
        <v>567.08498610000004</v>
      </c>
      <c r="J53">
        <v>450.8111538</v>
      </c>
      <c r="K53">
        <f>J53/I53</f>
        <v>0.79496224525419501</v>
      </c>
      <c r="L53">
        <v>7</v>
      </c>
      <c r="M53">
        <v>4</v>
      </c>
      <c r="N53">
        <v>567.08498610000004</v>
      </c>
      <c r="P53">
        <v>512.31693600000006</v>
      </c>
      <c r="Q53">
        <v>535.0966357499999</v>
      </c>
    </row>
    <row r="54" spans="1:17" x14ac:dyDescent="0.25">
      <c r="A54">
        <v>8</v>
      </c>
      <c r="B54">
        <v>4</v>
      </c>
      <c r="C54">
        <v>53.913924000000002</v>
      </c>
      <c r="D54">
        <v>551.28033000000005</v>
      </c>
      <c r="E54">
        <v>581.58336959999997</v>
      </c>
      <c r="F54">
        <v>571.75571249999996</v>
      </c>
      <c r="G54">
        <v>579.05786250000006</v>
      </c>
      <c r="H54">
        <v>581.77729439999996</v>
      </c>
      <c r="I54">
        <f t="shared" si="8"/>
        <v>486.56141550000001</v>
      </c>
      <c r="J54">
        <v>427.22650520000002</v>
      </c>
      <c r="K54">
        <f>J54/I54</f>
        <v>0.87805257792785263</v>
      </c>
      <c r="L54">
        <v>8</v>
      </c>
      <c r="M54">
        <v>4</v>
      </c>
      <c r="N54">
        <v>486.56141550000001</v>
      </c>
      <c r="P54">
        <v>504.52113555</v>
      </c>
      <c r="Q54">
        <v>535.02133364999997</v>
      </c>
    </row>
    <row r="57" spans="1:17" x14ac:dyDescent="0.25">
      <c r="A57" t="s">
        <v>17</v>
      </c>
      <c r="I57" t="s">
        <v>4</v>
      </c>
    </row>
    <row r="58" spans="1:17" x14ac:dyDescent="0.25">
      <c r="A58">
        <v>4</v>
      </c>
      <c r="B58">
        <v>1</v>
      </c>
      <c r="C58">
        <v>660.07114650000005</v>
      </c>
      <c r="D58">
        <v>703.87255259999995</v>
      </c>
      <c r="E58">
        <v>666.39875310000002</v>
      </c>
      <c r="F58">
        <v>742.991535</v>
      </c>
      <c r="G58">
        <v>696.14099999999996</v>
      </c>
      <c r="H58">
        <v>709.26258959999996</v>
      </c>
      <c r="I58">
        <f t="shared" ref="I58:I64" si="9">AVERAGE(C58:H58)</f>
        <v>696.45626279999999</v>
      </c>
    </row>
    <row r="59" spans="1:17" x14ac:dyDescent="0.25">
      <c r="A59">
        <v>4</v>
      </c>
      <c r="B59">
        <v>2</v>
      </c>
      <c r="C59">
        <v>607.27533840000001</v>
      </c>
      <c r="D59">
        <v>601.46493299999997</v>
      </c>
      <c r="E59">
        <v>618.70068000000003</v>
      </c>
      <c r="F59">
        <v>604.03659119999998</v>
      </c>
      <c r="G59">
        <v>608.50448100000006</v>
      </c>
      <c r="H59">
        <v>614.85111449999999</v>
      </c>
      <c r="I59">
        <f t="shared" si="9"/>
        <v>609.13885634999997</v>
      </c>
    </row>
    <row r="60" spans="1:17" x14ac:dyDescent="0.25">
      <c r="A60">
        <v>4</v>
      </c>
      <c r="B60">
        <v>4</v>
      </c>
      <c r="C60">
        <v>548.14545180000005</v>
      </c>
      <c r="D60">
        <v>552.06363239999996</v>
      </c>
      <c r="E60">
        <v>545.75405639999997</v>
      </c>
      <c r="F60">
        <v>545.67399599999999</v>
      </c>
      <c r="G60">
        <v>544.78004490000001</v>
      </c>
      <c r="H60">
        <v>540.59157809999999</v>
      </c>
      <c r="I60">
        <f t="shared" si="9"/>
        <v>546.16812659999994</v>
      </c>
    </row>
    <row r="61" spans="1:17" x14ac:dyDescent="0.25">
      <c r="A61">
        <v>5</v>
      </c>
      <c r="B61">
        <v>4</v>
      </c>
      <c r="C61">
        <v>539.93880720000004</v>
      </c>
      <c r="D61">
        <v>537.00159599999995</v>
      </c>
      <c r="E61">
        <v>537.99033599999996</v>
      </c>
      <c r="F61">
        <v>537.39602279999997</v>
      </c>
      <c r="G61">
        <v>537.02745660000005</v>
      </c>
      <c r="H61">
        <v>538.17847200000006</v>
      </c>
      <c r="I61">
        <f t="shared" si="9"/>
        <v>537.92211510000004</v>
      </c>
    </row>
    <row r="62" spans="1:17" x14ac:dyDescent="0.25">
      <c r="A62">
        <v>6</v>
      </c>
      <c r="B62">
        <v>4</v>
      </c>
      <c r="C62">
        <v>526.32309599999996</v>
      </c>
      <c r="D62">
        <v>522.80737739999995</v>
      </c>
      <c r="E62">
        <v>526.01943240000003</v>
      </c>
      <c r="F62">
        <v>528.58967849999999</v>
      </c>
      <c r="G62">
        <v>529.49102219999997</v>
      </c>
      <c r="H62">
        <v>536.42732760000001</v>
      </c>
      <c r="I62">
        <f t="shared" si="9"/>
        <v>528.27632234999999</v>
      </c>
    </row>
    <row r="63" spans="1:17" x14ac:dyDescent="0.25">
      <c r="A63">
        <v>7</v>
      </c>
      <c r="B63">
        <v>4</v>
      </c>
      <c r="C63">
        <v>523.07971559999999</v>
      </c>
      <c r="D63">
        <v>511.88456250000002</v>
      </c>
      <c r="E63">
        <v>510.20012159999999</v>
      </c>
      <c r="F63">
        <v>510.21719100000001</v>
      </c>
      <c r="G63">
        <v>508.78635029999998</v>
      </c>
      <c r="H63">
        <v>509.73367500000001</v>
      </c>
      <c r="I63">
        <f t="shared" si="9"/>
        <v>512.31693600000006</v>
      </c>
    </row>
    <row r="64" spans="1:17" x14ac:dyDescent="0.25">
      <c r="A64">
        <v>8</v>
      </c>
      <c r="B64">
        <v>4</v>
      </c>
      <c r="C64">
        <v>503.44201349999997</v>
      </c>
      <c r="D64">
        <v>510.26203800000002</v>
      </c>
      <c r="E64">
        <v>501.5632104</v>
      </c>
      <c r="F64">
        <v>505.98555119999997</v>
      </c>
      <c r="G64">
        <v>505.76602500000001</v>
      </c>
      <c r="H64">
        <v>500.1079752</v>
      </c>
      <c r="I64">
        <f t="shared" si="9"/>
        <v>504.52113555</v>
      </c>
    </row>
    <row r="67" spans="1:20" x14ac:dyDescent="0.25">
      <c r="A67" t="s">
        <v>17</v>
      </c>
      <c r="I67" t="s">
        <v>5</v>
      </c>
    </row>
    <row r="68" spans="1:20" x14ac:dyDescent="0.25">
      <c r="A68">
        <v>4</v>
      </c>
      <c r="B68">
        <v>1</v>
      </c>
      <c r="C68">
        <v>753.63982199999998</v>
      </c>
      <c r="D68">
        <v>753.84101520000002</v>
      </c>
      <c r="E68">
        <v>748.9777239</v>
      </c>
      <c r="F68">
        <v>744.5974248</v>
      </c>
      <c r="G68">
        <v>760.26807359999998</v>
      </c>
      <c r="H68">
        <v>768.48516989999996</v>
      </c>
      <c r="I68">
        <f t="shared" ref="I68:I74" si="10">AVERAGE(C68:H68)</f>
        <v>754.96820490000016</v>
      </c>
    </row>
    <row r="69" spans="1:20" x14ac:dyDescent="0.25">
      <c r="A69">
        <v>4</v>
      </c>
      <c r="B69">
        <v>2</v>
      </c>
      <c r="C69">
        <v>605.62838160000001</v>
      </c>
      <c r="D69">
        <v>615.32144100000005</v>
      </c>
      <c r="E69">
        <v>613.90443779999998</v>
      </c>
      <c r="F69">
        <v>611.50436460000003</v>
      </c>
      <c r="G69">
        <v>630.48925799999995</v>
      </c>
      <c r="H69">
        <v>608.88905279999994</v>
      </c>
      <c r="I69">
        <f t="shared" si="10"/>
        <v>614.2894892999999</v>
      </c>
    </row>
    <row r="70" spans="1:20" x14ac:dyDescent="0.25">
      <c r="A70">
        <v>4</v>
      </c>
      <c r="B70">
        <v>4</v>
      </c>
      <c r="C70">
        <v>548.05825800000002</v>
      </c>
      <c r="D70">
        <v>541.81732680000005</v>
      </c>
      <c r="E70">
        <v>542.97458459999996</v>
      </c>
      <c r="F70">
        <v>536.94784440000001</v>
      </c>
      <c r="G70">
        <v>537.75820350000004</v>
      </c>
      <c r="H70">
        <v>534.516165</v>
      </c>
      <c r="I70">
        <f t="shared" si="10"/>
        <v>540.34539705000009</v>
      </c>
    </row>
    <row r="71" spans="1:20" x14ac:dyDescent="0.25">
      <c r="A71">
        <v>5</v>
      </c>
      <c r="B71">
        <v>4</v>
      </c>
      <c r="C71">
        <v>571.65918480000005</v>
      </c>
      <c r="D71">
        <v>575.05465079999999</v>
      </c>
      <c r="E71">
        <v>569.24259840000002</v>
      </c>
      <c r="F71">
        <v>571.66503839999996</v>
      </c>
      <c r="G71">
        <v>569.5191648</v>
      </c>
      <c r="H71">
        <v>565.6084065</v>
      </c>
      <c r="I71">
        <f t="shared" si="10"/>
        <v>570.45817395000006</v>
      </c>
    </row>
    <row r="72" spans="1:20" x14ac:dyDescent="0.25">
      <c r="A72">
        <v>6</v>
      </c>
      <c r="B72">
        <v>4</v>
      </c>
      <c r="C72">
        <v>548.87095260000001</v>
      </c>
      <c r="D72">
        <v>551.65944779999995</v>
      </c>
      <c r="E72">
        <v>553.98177180000005</v>
      </c>
      <c r="F72">
        <v>553.91397749999999</v>
      </c>
      <c r="G72">
        <v>565.17703019999999</v>
      </c>
      <c r="H72">
        <v>547.60309470000004</v>
      </c>
      <c r="I72">
        <f t="shared" si="10"/>
        <v>553.53437909999991</v>
      </c>
    </row>
    <row r="73" spans="1:20" x14ac:dyDescent="0.25">
      <c r="A73">
        <v>7</v>
      </c>
      <c r="B73">
        <v>4</v>
      </c>
      <c r="C73">
        <v>538.09925399999997</v>
      </c>
      <c r="D73">
        <v>532.35300329999995</v>
      </c>
      <c r="E73">
        <v>537.23865599999999</v>
      </c>
      <c r="F73">
        <v>532.60388999999998</v>
      </c>
      <c r="G73">
        <v>538.24508639999999</v>
      </c>
      <c r="H73">
        <v>532.03992479999999</v>
      </c>
      <c r="I73">
        <f t="shared" si="10"/>
        <v>535.0966357499999</v>
      </c>
    </row>
    <row r="74" spans="1:20" x14ac:dyDescent="0.25">
      <c r="A74">
        <v>8</v>
      </c>
      <c r="B74">
        <v>4</v>
      </c>
      <c r="C74">
        <v>534.04981559999999</v>
      </c>
      <c r="D74">
        <v>536.98491000000001</v>
      </c>
      <c r="E74">
        <v>536.49666360000003</v>
      </c>
      <c r="F74">
        <v>532.6764498</v>
      </c>
      <c r="G74">
        <v>532.07693099999995</v>
      </c>
      <c r="H74">
        <v>537.84323189999998</v>
      </c>
      <c r="I74">
        <f t="shared" si="10"/>
        <v>535.02133364999997</v>
      </c>
    </row>
    <row r="78" spans="1:20" x14ac:dyDescent="0.25">
      <c r="N78" t="s">
        <v>8</v>
      </c>
    </row>
    <row r="79" spans="1:20" x14ac:dyDescent="0.25">
      <c r="I79" t="s">
        <v>16</v>
      </c>
      <c r="Q79" t="s">
        <v>9</v>
      </c>
      <c r="R79" t="s">
        <v>10</v>
      </c>
      <c r="S79" t="s">
        <v>11</v>
      </c>
      <c r="T79" t="s">
        <v>12</v>
      </c>
    </row>
    <row r="80" spans="1:20" x14ac:dyDescent="0.25">
      <c r="A80">
        <v>4</v>
      </c>
      <c r="B80">
        <v>4</v>
      </c>
      <c r="C80">
        <v>127</v>
      </c>
      <c r="D80">
        <v>143</v>
      </c>
      <c r="E80">
        <v>155</v>
      </c>
      <c r="I80">
        <f t="shared" ref="I80:I100" si="11">AVERAGE(C80:H80)</f>
        <v>141.66666666666666</v>
      </c>
      <c r="J80">
        <f>$J$4/I80</f>
        <v>13.768235294117648</v>
      </c>
      <c r="O80">
        <v>4</v>
      </c>
      <c r="P80">
        <v>4</v>
      </c>
      <c r="Q80">
        <v>15.708724832214765</v>
      </c>
      <c r="R80">
        <v>9.1574346350250195</v>
      </c>
      <c r="S80">
        <v>11.826289063486852</v>
      </c>
      <c r="T80">
        <v>11.962221336358899</v>
      </c>
    </row>
    <row r="81" spans="1:20" x14ac:dyDescent="0.25">
      <c r="A81">
        <v>5</v>
      </c>
      <c r="B81">
        <v>4</v>
      </c>
      <c r="C81">
        <v>152</v>
      </c>
      <c r="D81">
        <v>154</v>
      </c>
      <c r="E81">
        <v>155</v>
      </c>
      <c r="I81">
        <f t="shared" si="11"/>
        <v>153.66666666666666</v>
      </c>
      <c r="J81">
        <f t="shared" ref="J81:J84" si="12">$J$4/I81</f>
        <v>12.693058568329718</v>
      </c>
      <c r="O81">
        <v>5</v>
      </c>
      <c r="P81">
        <v>4</v>
      </c>
      <c r="Q81">
        <v>15.900815217391303</v>
      </c>
      <c r="R81">
        <v>9.7418651305657988</v>
      </c>
      <c r="S81">
        <v>11.42342314202215</v>
      </c>
      <c r="T81">
        <v>8.7273166577427261</v>
      </c>
    </row>
    <row r="82" spans="1:20" x14ac:dyDescent="0.25">
      <c r="A82">
        <v>6</v>
      </c>
      <c r="B82">
        <v>4</v>
      </c>
      <c r="C82">
        <v>151</v>
      </c>
      <c r="D82">
        <v>151</v>
      </c>
      <c r="E82">
        <v>151</v>
      </c>
      <c r="I82">
        <f t="shared" si="11"/>
        <v>151</v>
      </c>
      <c r="J82">
        <f t="shared" si="12"/>
        <v>12.917218543046358</v>
      </c>
      <c r="O82">
        <v>6</v>
      </c>
      <c r="P82">
        <v>4</v>
      </c>
      <c r="Q82">
        <v>15.965893587994543</v>
      </c>
      <c r="R82">
        <v>10.534606763824254</v>
      </c>
      <c r="S82">
        <v>11.539747196412353</v>
      </c>
      <c r="T82">
        <v>9.2260318681630551</v>
      </c>
    </row>
    <row r="83" spans="1:20" x14ac:dyDescent="0.25">
      <c r="A83">
        <v>7</v>
      </c>
      <c r="B83">
        <v>4</v>
      </c>
      <c r="C83">
        <v>147</v>
      </c>
      <c r="D83">
        <v>148</v>
      </c>
      <c r="E83">
        <v>147</v>
      </c>
      <c r="I83">
        <f t="shared" si="11"/>
        <v>147.33333333333334</v>
      </c>
      <c r="J83">
        <f t="shared" si="12"/>
        <v>13.238687782805428</v>
      </c>
      <c r="O83">
        <v>7</v>
      </c>
      <c r="P83">
        <v>4</v>
      </c>
      <c r="Q83">
        <v>15.857723577235772</v>
      </c>
      <c r="R83">
        <v>11.351665939182306</v>
      </c>
      <c r="S83">
        <v>11.729849625793442</v>
      </c>
      <c r="T83">
        <v>9.9706834812790888</v>
      </c>
    </row>
    <row r="84" spans="1:20" x14ac:dyDescent="0.25">
      <c r="A84">
        <v>8</v>
      </c>
      <c r="B84">
        <v>4</v>
      </c>
      <c r="C84">
        <v>144</v>
      </c>
      <c r="D84">
        <v>143</v>
      </c>
      <c r="E84">
        <v>146</v>
      </c>
      <c r="I84">
        <f t="shared" si="11"/>
        <v>144.33333333333334</v>
      </c>
      <c r="J84">
        <f t="shared" si="12"/>
        <v>13.513856812933025</v>
      </c>
      <c r="O84">
        <v>8</v>
      </c>
      <c r="P84">
        <v>4</v>
      </c>
      <c r="Q84">
        <v>15.900815217391303</v>
      </c>
      <c r="R84">
        <v>11.941471179453689</v>
      </c>
      <c r="S84">
        <v>12.358690314643408</v>
      </c>
      <c r="T84">
        <v>10.545523356401384</v>
      </c>
    </row>
    <row r="87" spans="1:20" x14ac:dyDescent="0.25">
      <c r="I87" t="s">
        <v>4</v>
      </c>
    </row>
    <row r="88" spans="1:20" x14ac:dyDescent="0.25">
      <c r="A88">
        <v>4</v>
      </c>
      <c r="B88">
        <v>4</v>
      </c>
      <c r="C88">
        <v>150.65700000000001</v>
      </c>
      <c r="D88">
        <v>163.26400000000001</v>
      </c>
      <c r="I88">
        <f t="shared" si="11"/>
        <v>156.96050000000002</v>
      </c>
      <c r="J88">
        <f>$J$4/I88</f>
        <v>12.426693340044149</v>
      </c>
      <c r="Q88">
        <f>Q97/J80</f>
        <v>1.0119047619047619</v>
      </c>
    </row>
    <row r="89" spans="1:20" x14ac:dyDescent="0.25">
      <c r="A89">
        <v>5</v>
      </c>
      <c r="B89">
        <v>4</v>
      </c>
      <c r="C89">
        <v>211.07499999999999</v>
      </c>
      <c r="D89">
        <v>210.739</v>
      </c>
      <c r="I89">
        <f t="shared" si="11"/>
        <v>210.90699999999998</v>
      </c>
      <c r="J89">
        <f t="shared" ref="J89:J92" si="13">$J$4/I89</f>
        <v>9.2481520290933918</v>
      </c>
      <c r="Q89">
        <f t="shared" ref="Q89:Q92" si="14">Q98/J81</f>
        <v>1.113526570048309</v>
      </c>
    </row>
    <row r="90" spans="1:20" x14ac:dyDescent="0.25">
      <c r="A90">
        <v>6</v>
      </c>
      <c r="B90">
        <v>4</v>
      </c>
      <c r="C90">
        <v>205.441</v>
      </c>
      <c r="D90">
        <v>205.21</v>
      </c>
      <c r="I90">
        <f t="shared" si="11"/>
        <v>205.32550000000001</v>
      </c>
      <c r="J90">
        <f t="shared" si="13"/>
        <v>9.4995507133794881</v>
      </c>
      <c r="Q90">
        <f t="shared" si="14"/>
        <v>1.1068062827225131</v>
      </c>
    </row>
    <row r="91" spans="1:20" x14ac:dyDescent="0.25">
      <c r="A91">
        <v>7</v>
      </c>
      <c r="B91">
        <v>4</v>
      </c>
      <c r="C91">
        <v>200.751</v>
      </c>
      <c r="D91">
        <v>200.73500000000001</v>
      </c>
      <c r="I91">
        <f t="shared" si="11"/>
        <v>200.74299999999999</v>
      </c>
      <c r="J91">
        <f t="shared" si="13"/>
        <v>9.7164035607717327</v>
      </c>
      <c r="Q91">
        <f t="shared" si="14"/>
        <v>1.0936726758571933</v>
      </c>
    </row>
    <row r="92" spans="1:20" x14ac:dyDescent="0.25">
      <c r="A92">
        <v>8</v>
      </c>
      <c r="B92">
        <v>4</v>
      </c>
      <c r="C92">
        <v>196.363</v>
      </c>
      <c r="D92">
        <v>196.697</v>
      </c>
      <c r="I92">
        <f t="shared" si="11"/>
        <v>196.53</v>
      </c>
      <c r="J92">
        <f t="shared" si="13"/>
        <v>9.9246934310283415</v>
      </c>
      <c r="Q92">
        <f t="shared" si="14"/>
        <v>1.0782639630024902</v>
      </c>
    </row>
    <row r="96" spans="1:20" x14ac:dyDescent="0.25">
      <c r="I96" t="s">
        <v>5</v>
      </c>
      <c r="Q96" t="s">
        <v>9</v>
      </c>
      <c r="R96" t="s">
        <v>10</v>
      </c>
      <c r="S96" t="s">
        <v>11</v>
      </c>
      <c r="T96" t="s">
        <v>12</v>
      </c>
    </row>
    <row r="97" spans="1:20" x14ac:dyDescent="0.25">
      <c r="A97">
        <v>4</v>
      </c>
      <c r="B97">
        <v>4</v>
      </c>
      <c r="C97">
        <v>178.798</v>
      </c>
      <c r="D97">
        <v>178.56299999999999</v>
      </c>
      <c r="E97">
        <v>177.768</v>
      </c>
      <c r="I97">
        <f t="shared" si="11"/>
        <v>178.37633333333335</v>
      </c>
      <c r="J97">
        <f>$J$4/I97</f>
        <v>10.934746575124876</v>
      </c>
      <c r="O97">
        <v>4</v>
      </c>
      <c r="P97">
        <v>4</v>
      </c>
      <c r="Q97">
        <v>13.932142857142857</v>
      </c>
      <c r="R97">
        <v>12.073458552670555</v>
      </c>
      <c r="S97">
        <f>J88*Q88</f>
        <v>12.574630165520865</v>
      </c>
      <c r="T97">
        <f>J97*Q88</f>
        <v>11.064922129590649</v>
      </c>
    </row>
    <row r="98" spans="1:20" x14ac:dyDescent="0.25">
      <c r="A98">
        <v>5</v>
      </c>
      <c r="B98">
        <v>4</v>
      </c>
      <c r="C98">
        <v>467.947</v>
      </c>
      <c r="D98">
        <v>468.78399999999999</v>
      </c>
      <c r="E98">
        <v>468.17500000000001</v>
      </c>
      <c r="I98">
        <f t="shared" si="11"/>
        <v>468.30199999999996</v>
      </c>
      <c r="J98">
        <f t="shared" ref="J98:J101" si="15">$J$4/I98</f>
        <v>4.1650473412456064</v>
      </c>
      <c r="O98">
        <v>5</v>
      </c>
      <c r="P98">
        <v>4</v>
      </c>
      <c r="Q98">
        <v>14.134057971014492</v>
      </c>
      <c r="R98">
        <v>12.114713340869445</v>
      </c>
      <c r="S98">
        <f t="shared" ref="S98:S101" si="16">J89*Q89</f>
        <v>10.298063008241673</v>
      </c>
      <c r="T98">
        <f t="shared" ref="T98:T99" si="17">J98*Q89</f>
        <v>4.637890879986049</v>
      </c>
    </row>
    <row r="99" spans="1:20" x14ac:dyDescent="0.25">
      <c r="A99">
        <v>6</v>
      </c>
      <c r="B99">
        <v>4</v>
      </c>
      <c r="C99">
        <v>408.80500000000001</v>
      </c>
      <c r="D99">
        <v>408.17200000000003</v>
      </c>
      <c r="E99">
        <v>408.61900000000003</v>
      </c>
      <c r="I99">
        <f t="shared" si="11"/>
        <v>408.53199999999998</v>
      </c>
      <c r="J99">
        <f t="shared" si="15"/>
        <v>4.7744117963831476</v>
      </c>
      <c r="O99">
        <v>6</v>
      </c>
      <c r="P99">
        <v>4</v>
      </c>
      <c r="Q99">
        <v>14.296858638743457</v>
      </c>
      <c r="R99">
        <v>12.471455452236977</v>
      </c>
      <c r="S99">
        <f t="shared" si="16"/>
        <v>10.514162412609549</v>
      </c>
      <c r="T99">
        <f t="shared" si="17"/>
        <v>5.2843489725413475</v>
      </c>
    </row>
    <row r="100" spans="1:20" x14ac:dyDescent="0.25">
      <c r="A100">
        <v>7</v>
      </c>
      <c r="B100">
        <v>4</v>
      </c>
      <c r="C100">
        <v>367.00599999999997</v>
      </c>
      <c r="D100">
        <v>366.9</v>
      </c>
      <c r="I100">
        <f t="shared" si="11"/>
        <v>366.95299999999997</v>
      </c>
      <c r="J100">
        <f t="shared" si="15"/>
        <v>5.3153946145691684</v>
      </c>
      <c r="O100">
        <v>7</v>
      </c>
      <c r="P100">
        <v>4</v>
      </c>
      <c r="Q100">
        <v>14.478791092258747</v>
      </c>
      <c r="R100">
        <v>12.832767520461374</v>
      </c>
      <c r="S100">
        <f t="shared" si="16"/>
        <v>10.626565082017581</v>
      </c>
      <c r="T100">
        <f>J100*Q91</f>
        <v>5.8133018513527768</v>
      </c>
    </row>
    <row r="101" spans="1:20" x14ac:dyDescent="0.25">
      <c r="A101">
        <v>8</v>
      </c>
      <c r="B101">
        <v>4</v>
      </c>
      <c r="C101">
        <v>226.58199999999999</v>
      </c>
      <c r="D101">
        <v>203.596</v>
      </c>
      <c r="I101">
        <f>AVERAGE(D101:H101)</f>
        <v>203.596</v>
      </c>
      <c r="J101">
        <f t="shared" si="15"/>
        <v>9.5802471561327334</v>
      </c>
      <c r="O101">
        <v>8</v>
      </c>
      <c r="P101">
        <v>4</v>
      </c>
      <c r="Q101">
        <v>14.571504802561366</v>
      </c>
      <c r="R101">
        <v>13.207534393663556</v>
      </c>
      <c r="S101">
        <f t="shared" si="16"/>
        <v>10.7014392705254</v>
      </c>
      <c r="T101">
        <f>J101*Q92</f>
        <v>10.330035265115017</v>
      </c>
    </row>
  </sheetData>
  <mergeCells count="2">
    <mergeCell ref="M14:V14"/>
    <mergeCell ref="N46:Q4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17"/>
  <sheetViews>
    <sheetView topLeftCell="A98" workbookViewId="0">
      <selection activeCell="O113" sqref="O113:R117"/>
    </sheetView>
  </sheetViews>
  <sheetFormatPr defaultRowHeight="15" x14ac:dyDescent="0.25"/>
  <cols>
    <col min="15" max="15" width="16.7109375" customWidth="1"/>
    <col min="16" max="16" width="20" customWidth="1"/>
    <col min="17" max="17" width="18.140625" customWidth="1"/>
    <col min="18" max="18" width="18.28515625" customWidth="1"/>
  </cols>
  <sheetData>
    <row r="3" spans="1:20" x14ac:dyDescent="0.25">
      <c r="I3" t="s">
        <v>0</v>
      </c>
      <c r="K3" t="s">
        <v>7</v>
      </c>
      <c r="T3" t="s">
        <v>0</v>
      </c>
    </row>
    <row r="4" spans="1:20" x14ac:dyDescent="0.25">
      <c r="A4">
        <v>4</v>
      </c>
      <c r="B4">
        <v>1</v>
      </c>
      <c r="C4">
        <v>6749760</v>
      </c>
      <c r="D4">
        <v>6749697</v>
      </c>
      <c r="E4">
        <v>6731057</v>
      </c>
      <c r="F4">
        <v>6721707</v>
      </c>
      <c r="G4">
        <v>6795856</v>
      </c>
      <c r="H4">
        <v>6813945</v>
      </c>
      <c r="I4">
        <f t="shared" ref="I4:I10" si="0">AVERAGE(C4:H4)</f>
        <v>6760337</v>
      </c>
      <c r="J4">
        <f t="shared" ref="J4:J10" si="1">I4/1000000</f>
        <v>6.7603369999999998</v>
      </c>
      <c r="K4" s="1">
        <v>41</v>
      </c>
    </row>
    <row r="5" spans="1:20" x14ac:dyDescent="0.25">
      <c r="A5">
        <v>4</v>
      </c>
      <c r="B5">
        <v>2</v>
      </c>
      <c r="C5">
        <v>5084557</v>
      </c>
      <c r="D5">
        <v>5206460</v>
      </c>
      <c r="E5">
        <v>5188780</v>
      </c>
      <c r="F5">
        <v>5087411</v>
      </c>
      <c r="G5">
        <v>5423764</v>
      </c>
      <c r="H5">
        <v>5100194</v>
      </c>
      <c r="I5">
        <f t="shared" si="0"/>
        <v>5181861</v>
      </c>
      <c r="J5">
        <f t="shared" si="1"/>
        <v>5.1818609999999996</v>
      </c>
      <c r="K5" s="1">
        <v>47565906.5</v>
      </c>
      <c r="L5">
        <v>4</v>
      </c>
      <c r="M5">
        <v>2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f t="shared" ref="T5:T11" si="2">AVERAGE(N5:S5)</f>
        <v>5</v>
      </c>
    </row>
    <row r="6" spans="1:20" x14ac:dyDescent="0.25">
      <c r="A6">
        <v>4</v>
      </c>
      <c r="B6">
        <v>4</v>
      </c>
      <c r="C6">
        <v>3455608</v>
      </c>
      <c r="D6">
        <v>3425299</v>
      </c>
      <c r="E6">
        <v>3432451</v>
      </c>
      <c r="F6">
        <v>3420013</v>
      </c>
      <c r="G6">
        <v>3445686</v>
      </c>
      <c r="H6">
        <v>3434012</v>
      </c>
      <c r="I6">
        <f t="shared" si="0"/>
        <v>3435511.5</v>
      </c>
      <c r="J6">
        <f t="shared" si="1"/>
        <v>3.4355115000000001</v>
      </c>
      <c r="K6" s="1">
        <v>47565906.5</v>
      </c>
      <c r="L6">
        <v>4</v>
      </c>
      <c r="M6">
        <v>1</v>
      </c>
      <c r="N6">
        <v>7</v>
      </c>
      <c r="O6">
        <v>7</v>
      </c>
      <c r="P6">
        <v>7</v>
      </c>
      <c r="Q6">
        <v>7</v>
      </c>
      <c r="R6">
        <v>6</v>
      </c>
      <c r="S6">
        <v>7</v>
      </c>
      <c r="T6">
        <f t="shared" si="2"/>
        <v>6.833333333333333</v>
      </c>
    </row>
    <row r="7" spans="1:20" x14ac:dyDescent="0.25">
      <c r="A7">
        <v>5</v>
      </c>
      <c r="B7">
        <v>4</v>
      </c>
      <c r="C7">
        <v>3170765</v>
      </c>
      <c r="D7">
        <v>3189061</v>
      </c>
      <c r="E7">
        <v>3169756</v>
      </c>
      <c r="F7">
        <v>3217780</v>
      </c>
      <c r="G7">
        <v>3176343</v>
      </c>
      <c r="H7">
        <v>3167186</v>
      </c>
      <c r="I7">
        <f t="shared" si="0"/>
        <v>3181815.1666666665</v>
      </c>
      <c r="J7">
        <f t="shared" si="1"/>
        <v>3.1818151666666665</v>
      </c>
      <c r="K7" s="1">
        <v>47565906.5</v>
      </c>
      <c r="L7">
        <v>4</v>
      </c>
      <c r="M7">
        <v>4</v>
      </c>
      <c r="N7">
        <v>3</v>
      </c>
      <c r="O7">
        <v>4</v>
      </c>
      <c r="P7">
        <v>3</v>
      </c>
      <c r="Q7">
        <v>4</v>
      </c>
      <c r="R7">
        <v>3</v>
      </c>
      <c r="S7">
        <v>4</v>
      </c>
      <c r="T7">
        <f t="shared" si="2"/>
        <v>3.5</v>
      </c>
    </row>
    <row r="8" spans="1:20" x14ac:dyDescent="0.25">
      <c r="A8">
        <v>6</v>
      </c>
      <c r="B8">
        <v>4</v>
      </c>
      <c r="C8">
        <v>3045066</v>
      </c>
      <c r="D8">
        <v>3052622</v>
      </c>
      <c r="E8">
        <v>2963069</v>
      </c>
      <c r="F8">
        <v>2946763</v>
      </c>
      <c r="G8">
        <v>3027876</v>
      </c>
      <c r="H8">
        <v>2943638</v>
      </c>
      <c r="I8">
        <f t="shared" si="0"/>
        <v>2996505.6666666665</v>
      </c>
      <c r="J8">
        <f t="shared" si="1"/>
        <v>2.9965056666666663</v>
      </c>
      <c r="K8" s="1">
        <v>47565906.5</v>
      </c>
      <c r="L8">
        <v>5</v>
      </c>
      <c r="M8">
        <v>4</v>
      </c>
      <c r="N8">
        <v>3</v>
      </c>
      <c r="O8">
        <v>3</v>
      </c>
      <c r="P8">
        <v>3</v>
      </c>
      <c r="Q8">
        <v>3</v>
      </c>
      <c r="R8">
        <v>3</v>
      </c>
      <c r="S8">
        <v>4</v>
      </c>
      <c r="T8">
        <f t="shared" si="2"/>
        <v>3.1666666666666665</v>
      </c>
    </row>
    <row r="9" spans="1:20" x14ac:dyDescent="0.25">
      <c r="A9">
        <v>7</v>
      </c>
      <c r="B9">
        <v>4</v>
      </c>
      <c r="C9">
        <v>2754790</v>
      </c>
      <c r="D9">
        <v>2795386</v>
      </c>
      <c r="E9">
        <v>2757358</v>
      </c>
      <c r="F9">
        <v>2754461</v>
      </c>
      <c r="G9">
        <v>2846841</v>
      </c>
      <c r="H9">
        <v>2864605</v>
      </c>
      <c r="I9">
        <f t="shared" si="0"/>
        <v>2795573.5</v>
      </c>
      <c r="J9">
        <f t="shared" si="1"/>
        <v>2.7955735000000002</v>
      </c>
      <c r="L9">
        <v>6</v>
      </c>
      <c r="M9">
        <v>4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f t="shared" si="2"/>
        <v>3</v>
      </c>
    </row>
    <row r="10" spans="1:20" x14ac:dyDescent="0.25">
      <c r="A10">
        <v>8</v>
      </c>
      <c r="B10">
        <v>4</v>
      </c>
      <c r="C10">
        <v>2646757</v>
      </c>
      <c r="D10">
        <v>2618655</v>
      </c>
      <c r="E10">
        <v>2641217</v>
      </c>
      <c r="F10">
        <v>2649285</v>
      </c>
      <c r="G10">
        <v>2649570</v>
      </c>
      <c r="H10">
        <v>2598561</v>
      </c>
      <c r="I10">
        <f t="shared" si="0"/>
        <v>2634007.5</v>
      </c>
      <c r="J10">
        <f t="shared" si="1"/>
        <v>2.6340075000000001</v>
      </c>
      <c r="L10">
        <v>7</v>
      </c>
      <c r="M10">
        <v>4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f t="shared" si="2"/>
        <v>3</v>
      </c>
    </row>
    <row r="11" spans="1:20" x14ac:dyDescent="0.25">
      <c r="L11">
        <v>8</v>
      </c>
      <c r="M11">
        <v>4</v>
      </c>
      <c r="N11">
        <v>3</v>
      </c>
      <c r="O11">
        <v>2</v>
      </c>
      <c r="P11">
        <v>3</v>
      </c>
      <c r="Q11">
        <v>2</v>
      </c>
      <c r="R11">
        <v>3</v>
      </c>
      <c r="S11">
        <v>3</v>
      </c>
      <c r="T11">
        <f t="shared" si="2"/>
        <v>2.6666666666666665</v>
      </c>
    </row>
    <row r="13" spans="1:20" x14ac:dyDescent="0.25">
      <c r="K13" s="7" t="s">
        <v>8</v>
      </c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25">
      <c r="I14" t="s">
        <v>1</v>
      </c>
      <c r="N14" t="s">
        <v>9</v>
      </c>
      <c r="O14" t="s">
        <v>10</v>
      </c>
      <c r="P14" t="s">
        <v>11</v>
      </c>
      <c r="Q14" t="s">
        <v>12</v>
      </c>
    </row>
    <row r="15" spans="1:20" x14ac:dyDescent="0.25">
      <c r="A15">
        <v>4</v>
      </c>
      <c r="B15">
        <v>1</v>
      </c>
      <c r="C15">
        <v>14</v>
      </c>
      <c r="D15">
        <v>14</v>
      </c>
      <c r="E15">
        <v>13</v>
      </c>
      <c r="F15">
        <v>14</v>
      </c>
      <c r="G15">
        <v>14</v>
      </c>
      <c r="H15">
        <v>13</v>
      </c>
      <c r="I15">
        <f t="shared" ref="I15:I21" si="3">AVERAGE(C15:H15)</f>
        <v>13.666666666666666</v>
      </c>
      <c r="L15">
        <v>4</v>
      </c>
      <c r="M15">
        <v>1</v>
      </c>
      <c r="N15">
        <f t="shared" ref="N15:N21" si="4">$K$4/J4</f>
        <v>6.0647864152334421</v>
      </c>
      <c r="O15">
        <f>$K$4/J36</f>
        <v>4.3157894736842106</v>
      </c>
      <c r="P15">
        <f>$K$4/I15</f>
        <v>3</v>
      </c>
      <c r="Q15">
        <f>$K$4/I26</f>
        <v>3.0370370370370372</v>
      </c>
    </row>
    <row r="16" spans="1:20" x14ac:dyDescent="0.25">
      <c r="A16">
        <v>4</v>
      </c>
      <c r="B16">
        <v>2</v>
      </c>
      <c r="C16">
        <v>7</v>
      </c>
      <c r="D16">
        <v>7</v>
      </c>
      <c r="E16">
        <v>7</v>
      </c>
      <c r="F16">
        <v>6</v>
      </c>
      <c r="G16">
        <v>7</v>
      </c>
      <c r="H16">
        <v>7</v>
      </c>
      <c r="I16">
        <f t="shared" si="3"/>
        <v>6.833333333333333</v>
      </c>
      <c r="L16">
        <v>4</v>
      </c>
      <c r="M16">
        <v>2</v>
      </c>
      <c r="N16">
        <f t="shared" si="4"/>
        <v>7.9122153218698852</v>
      </c>
      <c r="O16">
        <f t="shared" ref="O16:O21" si="5">$K$4/J37</f>
        <v>4.3157894736842106</v>
      </c>
      <c r="P16">
        <f t="shared" ref="P16:P21" si="6">$K$4/I16</f>
        <v>6</v>
      </c>
      <c r="Q16">
        <f t="shared" ref="Q16:Q21" si="7">$K$4/I27</f>
        <v>6.1499999999999995</v>
      </c>
    </row>
    <row r="17" spans="1:17" x14ac:dyDescent="0.25">
      <c r="A17">
        <v>4</v>
      </c>
      <c r="B17">
        <v>4</v>
      </c>
      <c r="C17">
        <v>3</v>
      </c>
      <c r="D17">
        <v>3</v>
      </c>
      <c r="E17">
        <v>4</v>
      </c>
      <c r="F17">
        <v>3</v>
      </c>
      <c r="G17">
        <v>4</v>
      </c>
      <c r="H17">
        <v>3</v>
      </c>
      <c r="I17">
        <f t="shared" si="3"/>
        <v>3.3333333333333335</v>
      </c>
      <c r="L17">
        <v>4</v>
      </c>
      <c r="M17">
        <v>4</v>
      </c>
      <c r="N17">
        <f t="shared" si="4"/>
        <v>11.93417632279793</v>
      </c>
      <c r="O17">
        <f t="shared" si="5"/>
        <v>11.714285714285714</v>
      </c>
      <c r="P17">
        <f t="shared" si="6"/>
        <v>12.299999999999999</v>
      </c>
      <c r="Q17">
        <f t="shared" si="7"/>
        <v>12.947368421052632</v>
      </c>
    </row>
    <row r="18" spans="1:17" x14ac:dyDescent="0.25">
      <c r="A18">
        <v>5</v>
      </c>
      <c r="B18">
        <v>4</v>
      </c>
      <c r="C18">
        <v>4</v>
      </c>
      <c r="D18">
        <v>3</v>
      </c>
      <c r="E18">
        <v>4</v>
      </c>
      <c r="F18">
        <v>3</v>
      </c>
      <c r="G18">
        <v>4</v>
      </c>
      <c r="H18">
        <v>3</v>
      </c>
      <c r="I18">
        <f t="shared" si="3"/>
        <v>3.5</v>
      </c>
      <c r="L18">
        <v>5</v>
      </c>
      <c r="M18">
        <v>4</v>
      </c>
      <c r="N18">
        <f t="shared" si="4"/>
        <v>12.885726496474156</v>
      </c>
      <c r="O18">
        <f t="shared" si="5"/>
        <v>5.4666666666666668</v>
      </c>
      <c r="P18">
        <f t="shared" si="6"/>
        <v>11.714285714285714</v>
      </c>
      <c r="Q18">
        <f t="shared" si="7"/>
        <v>9.84</v>
      </c>
    </row>
    <row r="19" spans="1:17" x14ac:dyDescent="0.25">
      <c r="A19">
        <v>6</v>
      </c>
      <c r="B19">
        <v>4</v>
      </c>
      <c r="C19">
        <v>4</v>
      </c>
      <c r="D19">
        <v>3</v>
      </c>
      <c r="E19">
        <v>4</v>
      </c>
      <c r="F19">
        <v>3</v>
      </c>
      <c r="G19">
        <v>4</v>
      </c>
      <c r="H19">
        <v>3</v>
      </c>
      <c r="I19">
        <f t="shared" si="3"/>
        <v>3.5</v>
      </c>
      <c r="L19">
        <v>6</v>
      </c>
      <c r="M19">
        <v>4</v>
      </c>
      <c r="N19">
        <f t="shared" si="4"/>
        <v>13.682603859584448</v>
      </c>
      <c r="O19">
        <f t="shared" si="5"/>
        <v>6.5079365079365079</v>
      </c>
      <c r="P19">
        <f t="shared" si="6"/>
        <v>11.714285714285714</v>
      </c>
      <c r="Q19">
        <f t="shared" si="7"/>
        <v>10.695652173913043</v>
      </c>
    </row>
    <row r="20" spans="1:17" x14ac:dyDescent="0.25">
      <c r="A20">
        <v>7</v>
      </c>
      <c r="B20">
        <v>4</v>
      </c>
      <c r="C20">
        <v>4</v>
      </c>
      <c r="D20">
        <v>3</v>
      </c>
      <c r="E20">
        <v>4</v>
      </c>
      <c r="F20">
        <v>3</v>
      </c>
      <c r="G20">
        <v>4</v>
      </c>
      <c r="H20">
        <v>3</v>
      </c>
      <c r="I20">
        <f t="shared" si="3"/>
        <v>3.5</v>
      </c>
      <c r="L20">
        <v>7</v>
      </c>
      <c r="M20">
        <v>4</v>
      </c>
      <c r="N20">
        <f t="shared" si="4"/>
        <v>14.666042584822041</v>
      </c>
      <c r="O20">
        <f t="shared" si="5"/>
        <v>7.5925925925925917</v>
      </c>
      <c r="P20">
        <f t="shared" si="6"/>
        <v>11.714285714285714</v>
      </c>
      <c r="Q20">
        <f t="shared" si="7"/>
        <v>11.181818181818182</v>
      </c>
    </row>
    <row r="21" spans="1:17" x14ac:dyDescent="0.25">
      <c r="A21">
        <v>8</v>
      </c>
      <c r="B21">
        <v>4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f t="shared" si="3"/>
        <v>3</v>
      </c>
      <c r="L21">
        <v>8</v>
      </c>
      <c r="M21">
        <v>4</v>
      </c>
      <c r="N21">
        <f t="shared" si="4"/>
        <v>15.565635253506301</v>
      </c>
      <c r="O21">
        <f t="shared" si="5"/>
        <v>8.5416666666666679</v>
      </c>
      <c r="P21">
        <f t="shared" si="6"/>
        <v>13.666666666666666</v>
      </c>
      <c r="Q21">
        <f t="shared" si="7"/>
        <v>12.299999999999999</v>
      </c>
    </row>
    <row r="24" spans="1:17" x14ac:dyDescent="0.25">
      <c r="I24" t="s">
        <v>2</v>
      </c>
    </row>
    <row r="26" spans="1:17" x14ac:dyDescent="0.25">
      <c r="A26">
        <v>4</v>
      </c>
      <c r="B26">
        <v>1</v>
      </c>
      <c r="C26">
        <v>13</v>
      </c>
      <c r="D26">
        <v>14</v>
      </c>
      <c r="E26">
        <v>14</v>
      </c>
      <c r="F26">
        <v>13</v>
      </c>
      <c r="G26">
        <v>13</v>
      </c>
      <c r="H26">
        <v>14</v>
      </c>
      <c r="I26">
        <f t="shared" ref="I26:I32" si="8">AVERAGE(C26:H26)</f>
        <v>13.5</v>
      </c>
    </row>
    <row r="27" spans="1:17" x14ac:dyDescent="0.25">
      <c r="A27">
        <v>4</v>
      </c>
      <c r="B27">
        <v>2</v>
      </c>
      <c r="C27">
        <v>6</v>
      </c>
      <c r="D27">
        <v>6</v>
      </c>
      <c r="E27">
        <v>7</v>
      </c>
      <c r="F27">
        <v>7</v>
      </c>
      <c r="G27">
        <v>7</v>
      </c>
      <c r="H27">
        <v>7</v>
      </c>
      <c r="I27">
        <f t="shared" si="8"/>
        <v>6.666666666666667</v>
      </c>
    </row>
    <row r="28" spans="1:17" x14ac:dyDescent="0.25">
      <c r="A28">
        <v>4</v>
      </c>
      <c r="B28">
        <v>4</v>
      </c>
      <c r="C28">
        <v>3</v>
      </c>
      <c r="D28">
        <v>3</v>
      </c>
      <c r="E28">
        <v>3</v>
      </c>
      <c r="F28">
        <v>4</v>
      </c>
      <c r="G28">
        <v>3</v>
      </c>
      <c r="H28">
        <v>3</v>
      </c>
      <c r="I28">
        <f t="shared" si="8"/>
        <v>3.1666666666666665</v>
      </c>
    </row>
    <row r="29" spans="1:17" x14ac:dyDescent="0.25">
      <c r="A29">
        <v>5</v>
      </c>
      <c r="B29">
        <v>4</v>
      </c>
      <c r="C29">
        <v>4</v>
      </c>
      <c r="D29">
        <v>4</v>
      </c>
      <c r="E29">
        <v>4</v>
      </c>
      <c r="F29">
        <v>5</v>
      </c>
      <c r="G29">
        <v>4</v>
      </c>
      <c r="H29">
        <v>4</v>
      </c>
      <c r="I29">
        <f t="shared" si="8"/>
        <v>4.166666666666667</v>
      </c>
    </row>
    <row r="30" spans="1:17" x14ac:dyDescent="0.25">
      <c r="A30">
        <v>6</v>
      </c>
      <c r="B30">
        <v>4</v>
      </c>
      <c r="C30">
        <v>4</v>
      </c>
      <c r="D30">
        <v>4</v>
      </c>
      <c r="E30">
        <v>4</v>
      </c>
      <c r="F30">
        <v>4</v>
      </c>
      <c r="G30">
        <v>3</v>
      </c>
      <c r="H30">
        <v>4</v>
      </c>
      <c r="I30">
        <f t="shared" si="8"/>
        <v>3.8333333333333335</v>
      </c>
    </row>
    <row r="31" spans="1:17" x14ac:dyDescent="0.25">
      <c r="A31">
        <v>7</v>
      </c>
      <c r="B31">
        <v>4</v>
      </c>
      <c r="C31">
        <v>4</v>
      </c>
      <c r="D31">
        <v>3</v>
      </c>
      <c r="E31">
        <v>3</v>
      </c>
      <c r="F31">
        <v>4</v>
      </c>
      <c r="G31">
        <v>4</v>
      </c>
      <c r="H31">
        <v>4</v>
      </c>
      <c r="I31">
        <f t="shared" si="8"/>
        <v>3.6666666666666665</v>
      </c>
    </row>
    <row r="32" spans="1:17" x14ac:dyDescent="0.25">
      <c r="A32">
        <v>8</v>
      </c>
      <c r="B32">
        <v>4</v>
      </c>
      <c r="C32">
        <v>3</v>
      </c>
      <c r="D32">
        <v>4</v>
      </c>
      <c r="E32">
        <v>3</v>
      </c>
      <c r="F32">
        <v>3</v>
      </c>
      <c r="G32">
        <v>4</v>
      </c>
      <c r="H32">
        <v>3</v>
      </c>
      <c r="I32">
        <f t="shared" si="8"/>
        <v>3.3333333333333335</v>
      </c>
    </row>
    <row r="35" spans="1:18" x14ac:dyDescent="0.25">
      <c r="J35" t="s">
        <v>6</v>
      </c>
    </row>
    <row r="36" spans="1:18" x14ac:dyDescent="0.25">
      <c r="A36">
        <v>4</v>
      </c>
      <c r="B36">
        <v>1</v>
      </c>
      <c r="C36">
        <v>9522786</v>
      </c>
      <c r="D36">
        <v>9487296</v>
      </c>
      <c r="E36">
        <v>9505512</v>
      </c>
      <c r="F36">
        <v>9482140</v>
      </c>
      <c r="G36">
        <v>9482961</v>
      </c>
      <c r="H36">
        <v>9527106</v>
      </c>
      <c r="I36">
        <f t="shared" ref="I36:I42" si="9">AVERAGE(C36:H36)</f>
        <v>9501300.166666666</v>
      </c>
      <c r="J36">
        <v>9.5</v>
      </c>
    </row>
    <row r="37" spans="1:18" x14ac:dyDescent="0.25">
      <c r="A37">
        <v>4</v>
      </c>
      <c r="B37">
        <v>2</v>
      </c>
      <c r="C37">
        <v>9512912</v>
      </c>
      <c r="D37">
        <v>9483525</v>
      </c>
      <c r="E37">
        <v>9517077</v>
      </c>
      <c r="F37">
        <v>9508287</v>
      </c>
      <c r="G37">
        <v>9487492</v>
      </c>
      <c r="H37">
        <v>9495726</v>
      </c>
      <c r="I37">
        <f t="shared" si="9"/>
        <v>9500836.5</v>
      </c>
      <c r="J37">
        <v>9.5</v>
      </c>
    </row>
    <row r="38" spans="1:18" x14ac:dyDescent="0.25">
      <c r="A38">
        <v>4</v>
      </c>
      <c r="B38">
        <v>4</v>
      </c>
      <c r="C38">
        <v>3340447</v>
      </c>
      <c r="D38">
        <v>3401286</v>
      </c>
      <c r="E38">
        <v>3515810</v>
      </c>
      <c r="F38">
        <v>3597342</v>
      </c>
      <c r="G38">
        <v>3644768</v>
      </c>
      <c r="H38">
        <v>3639283</v>
      </c>
      <c r="I38">
        <f t="shared" si="9"/>
        <v>3523156</v>
      </c>
      <c r="J38">
        <v>3.5</v>
      </c>
    </row>
    <row r="39" spans="1:18" x14ac:dyDescent="0.25">
      <c r="A39">
        <v>5</v>
      </c>
      <c r="B39">
        <v>4</v>
      </c>
      <c r="C39">
        <v>7550669</v>
      </c>
      <c r="D39">
        <v>7579388</v>
      </c>
      <c r="E39">
        <v>7599907</v>
      </c>
      <c r="F39">
        <v>7547972</v>
      </c>
      <c r="G39">
        <v>7557231</v>
      </c>
      <c r="H39">
        <v>7569575</v>
      </c>
      <c r="I39">
        <f t="shared" si="9"/>
        <v>7567457</v>
      </c>
      <c r="J39">
        <v>7.5</v>
      </c>
    </row>
    <row r="40" spans="1:18" x14ac:dyDescent="0.25">
      <c r="A40">
        <v>6</v>
      </c>
      <c r="B40">
        <v>4</v>
      </c>
      <c r="C40">
        <v>6322384</v>
      </c>
      <c r="D40">
        <v>6322413</v>
      </c>
      <c r="E40">
        <v>6317127</v>
      </c>
      <c r="F40">
        <v>6315009</v>
      </c>
      <c r="G40">
        <v>6302640</v>
      </c>
      <c r="H40">
        <v>6305180</v>
      </c>
      <c r="I40">
        <f t="shared" si="9"/>
        <v>6314125.5</v>
      </c>
      <c r="J40">
        <v>6.3</v>
      </c>
    </row>
    <row r="41" spans="1:18" x14ac:dyDescent="0.25">
      <c r="A41">
        <v>7</v>
      </c>
      <c r="B41">
        <v>4</v>
      </c>
      <c r="C41">
        <v>5420054</v>
      </c>
      <c r="D41">
        <v>5423912</v>
      </c>
      <c r="E41">
        <v>5419357</v>
      </c>
      <c r="F41">
        <v>5443019</v>
      </c>
      <c r="G41">
        <v>5430528</v>
      </c>
      <c r="H41">
        <v>5427114</v>
      </c>
      <c r="I41">
        <f t="shared" si="9"/>
        <v>5427330.666666667</v>
      </c>
      <c r="J41">
        <v>5.4</v>
      </c>
    </row>
    <row r="42" spans="1:18" x14ac:dyDescent="0.25">
      <c r="A42">
        <v>8</v>
      </c>
      <c r="B42">
        <v>4</v>
      </c>
      <c r="C42">
        <v>4828050</v>
      </c>
      <c r="D42">
        <v>4830327</v>
      </c>
      <c r="E42">
        <v>4822904</v>
      </c>
      <c r="F42">
        <v>4831531</v>
      </c>
      <c r="G42">
        <v>4812438</v>
      </c>
      <c r="H42">
        <v>4818181</v>
      </c>
      <c r="I42">
        <f t="shared" si="9"/>
        <v>4823905.166666667</v>
      </c>
      <c r="J42">
        <v>4.8</v>
      </c>
    </row>
    <row r="47" spans="1:18" x14ac:dyDescent="0.25">
      <c r="A47" s="7" t="s">
        <v>15</v>
      </c>
      <c r="B47" s="7"/>
      <c r="C47" s="7"/>
      <c r="D47" s="7"/>
      <c r="E47" s="7"/>
      <c r="F47" s="7"/>
      <c r="G47" s="7"/>
      <c r="H47" s="7"/>
      <c r="I47" s="7"/>
      <c r="M47" s="3" t="s">
        <v>15</v>
      </c>
      <c r="N47" s="3"/>
      <c r="O47" s="7" t="s">
        <v>15</v>
      </c>
      <c r="P47" s="7"/>
      <c r="Q47" s="7"/>
      <c r="R47" s="7"/>
    </row>
    <row r="48" spans="1:18" x14ac:dyDescent="0.25">
      <c r="A48" t="s">
        <v>14</v>
      </c>
      <c r="I48" t="s">
        <v>16</v>
      </c>
      <c r="O48" t="s">
        <v>9</v>
      </c>
      <c r="P48" t="s">
        <v>24</v>
      </c>
      <c r="Q48" t="s">
        <v>11</v>
      </c>
      <c r="R48" t="s">
        <v>12</v>
      </c>
    </row>
    <row r="49" spans="1:18" x14ac:dyDescent="0.25">
      <c r="A49">
        <v>4</v>
      </c>
      <c r="B49">
        <v>1</v>
      </c>
      <c r="C49">
        <v>11.2263813</v>
      </c>
      <c r="D49">
        <v>11.138536800000001</v>
      </c>
      <c r="E49">
        <v>11.223829800000001</v>
      </c>
      <c r="F49">
        <v>9.5626548000000007</v>
      </c>
      <c r="G49">
        <v>11.196127799999999</v>
      </c>
      <c r="H49">
        <v>11.2801086</v>
      </c>
      <c r="I49">
        <f>AVERAGE(C49:H49)</f>
        <v>10.937939850000001</v>
      </c>
      <c r="M49">
        <v>4</v>
      </c>
      <c r="N49">
        <v>1</v>
      </c>
      <c r="O49">
        <v>10.937939850000001</v>
      </c>
      <c r="P49">
        <v>10.707036299999999</v>
      </c>
      <c r="Q49">
        <v>18.515938950000002</v>
      </c>
      <c r="R49">
        <v>12.31455195</v>
      </c>
    </row>
    <row r="50" spans="1:18" x14ac:dyDescent="0.25">
      <c r="A50">
        <v>4</v>
      </c>
      <c r="B50">
        <v>2</v>
      </c>
      <c r="C50">
        <v>11.7401076</v>
      </c>
      <c r="D50">
        <v>11.8035657</v>
      </c>
      <c r="E50">
        <v>11.804899499999999</v>
      </c>
      <c r="F50">
        <v>11.7012222</v>
      </c>
      <c r="G50">
        <v>11.738773800000001</v>
      </c>
      <c r="H50">
        <v>11.800436400000001</v>
      </c>
      <c r="I50">
        <f t="shared" ref="I50:I55" si="10">AVERAGE(C50:H50)</f>
        <v>11.764834200000001</v>
      </c>
      <c r="M50">
        <v>4</v>
      </c>
      <c r="N50">
        <v>2</v>
      </c>
      <c r="O50">
        <v>11.764834200000001</v>
      </c>
      <c r="P50">
        <v>11.046294000000001</v>
      </c>
      <c r="Q50">
        <v>14.050271475000001</v>
      </c>
      <c r="R50">
        <v>11.535083100000001</v>
      </c>
    </row>
    <row r="51" spans="1:18" x14ac:dyDescent="0.25">
      <c r="A51">
        <v>4</v>
      </c>
      <c r="B51">
        <v>4</v>
      </c>
      <c r="M51">
        <v>4</v>
      </c>
      <c r="N51">
        <v>4</v>
      </c>
    </row>
    <row r="52" spans="1:18" x14ac:dyDescent="0.25">
      <c r="A52">
        <v>5</v>
      </c>
      <c r="B52">
        <v>4</v>
      </c>
      <c r="C52">
        <v>12.0975444</v>
      </c>
      <c r="D52">
        <v>12.0867228</v>
      </c>
      <c r="E52">
        <v>11.4733584</v>
      </c>
      <c r="F52">
        <v>11.9273472</v>
      </c>
      <c r="G52">
        <v>12.0292452</v>
      </c>
      <c r="H52">
        <v>12.041945999999999</v>
      </c>
      <c r="I52">
        <f t="shared" si="10"/>
        <v>11.942694000000001</v>
      </c>
      <c r="M52">
        <v>5</v>
      </c>
      <c r="N52">
        <v>4</v>
      </c>
      <c r="O52">
        <v>11.942694000000001</v>
      </c>
      <c r="P52">
        <v>14.037215400000001</v>
      </c>
      <c r="Q52">
        <v>12.2846004</v>
      </c>
      <c r="R52">
        <v>12.052130400000001</v>
      </c>
    </row>
    <row r="53" spans="1:18" x14ac:dyDescent="0.25">
      <c r="A53">
        <v>6</v>
      </c>
      <c r="B53">
        <v>4</v>
      </c>
      <c r="C53">
        <v>12.158424</v>
      </c>
      <c r="D53">
        <v>12.1328604</v>
      </c>
      <c r="E53">
        <v>11.6414496</v>
      </c>
      <c r="F53">
        <v>12.137947199999999</v>
      </c>
      <c r="G53">
        <v>12.0387384</v>
      </c>
      <c r="H53">
        <v>12.1586184</v>
      </c>
      <c r="I53">
        <f t="shared" si="10"/>
        <v>12.044673000000001</v>
      </c>
      <c r="M53">
        <v>6</v>
      </c>
      <c r="N53">
        <v>4</v>
      </c>
      <c r="O53">
        <v>12.044673000000001</v>
      </c>
      <c r="P53">
        <v>11.917905975</v>
      </c>
      <c r="Q53">
        <v>10.2125124</v>
      </c>
      <c r="R53">
        <v>12.660177600000003</v>
      </c>
    </row>
    <row r="54" spans="1:18" x14ac:dyDescent="0.25">
      <c r="A54">
        <v>7</v>
      </c>
      <c r="B54">
        <v>4</v>
      </c>
      <c r="C54">
        <v>12.2572764</v>
      </c>
      <c r="D54">
        <v>11.7774324</v>
      </c>
      <c r="E54">
        <v>8.2351512000000007</v>
      </c>
      <c r="F54">
        <v>12.348158400000001</v>
      </c>
      <c r="G54">
        <v>8.1611712000000001</v>
      </c>
      <c r="H54">
        <v>12.4117272</v>
      </c>
      <c r="I54">
        <f t="shared" si="10"/>
        <v>10.865152799999999</v>
      </c>
      <c r="M54">
        <v>7</v>
      </c>
      <c r="N54">
        <v>4</v>
      </c>
      <c r="O54">
        <v>10.865152799999999</v>
      </c>
      <c r="P54">
        <v>11.2788585</v>
      </c>
      <c r="Q54">
        <v>9.6347556000000001</v>
      </c>
      <c r="R54">
        <v>11.404879919999999</v>
      </c>
    </row>
    <row r="55" spans="1:18" x14ac:dyDescent="0.25">
      <c r="A55">
        <v>8</v>
      </c>
      <c r="B55">
        <v>4</v>
      </c>
      <c r="C55">
        <v>8.3309040000000003</v>
      </c>
      <c r="D55">
        <v>12.254975999999999</v>
      </c>
      <c r="E55">
        <v>8.1452951999999996</v>
      </c>
      <c r="F55">
        <v>12.464604</v>
      </c>
      <c r="G55">
        <v>8.4297888000000007</v>
      </c>
      <c r="H55">
        <v>12.3385032</v>
      </c>
      <c r="I55">
        <f t="shared" si="10"/>
        <v>10.3273452</v>
      </c>
      <c r="M55">
        <v>8</v>
      </c>
      <c r="N55">
        <v>4</v>
      </c>
      <c r="O55">
        <v>10.3273452</v>
      </c>
      <c r="P55">
        <v>10.187064000000001</v>
      </c>
      <c r="Q55">
        <v>9.4951143000000009</v>
      </c>
      <c r="R55">
        <v>9.9513230400000001</v>
      </c>
    </row>
    <row r="58" spans="1:18" x14ac:dyDescent="0.25">
      <c r="A58" t="s">
        <v>14</v>
      </c>
      <c r="I58" t="s">
        <v>22</v>
      </c>
    </row>
    <row r="59" spans="1:18" x14ac:dyDescent="0.25">
      <c r="A59">
        <v>4</v>
      </c>
      <c r="B59">
        <v>1</v>
      </c>
      <c r="C59">
        <v>17.8946334</v>
      </c>
      <c r="D59">
        <v>19.3422546</v>
      </c>
      <c r="E59">
        <v>17.9996796</v>
      </c>
      <c r="F59">
        <v>18.123777</v>
      </c>
      <c r="G59">
        <v>19.577511000000001</v>
      </c>
      <c r="H59">
        <v>18.157778100000002</v>
      </c>
      <c r="I59">
        <f>AVERAGE(C59:H59)</f>
        <v>18.515938950000002</v>
      </c>
    </row>
    <row r="60" spans="1:18" x14ac:dyDescent="0.25">
      <c r="A60">
        <v>4</v>
      </c>
      <c r="B60">
        <v>2</v>
      </c>
      <c r="D60">
        <v>15.300033300000001</v>
      </c>
      <c r="E60">
        <v>15.3091458</v>
      </c>
      <c r="F60">
        <v>12.8047716</v>
      </c>
      <c r="H60">
        <v>12.7871352</v>
      </c>
      <c r="I60">
        <f t="shared" ref="I60:I65" si="11">AVERAGE(C60:H60)</f>
        <v>14.050271475000001</v>
      </c>
    </row>
    <row r="61" spans="1:18" x14ac:dyDescent="0.25">
      <c r="A61">
        <v>4</v>
      </c>
      <c r="B61">
        <v>4</v>
      </c>
    </row>
    <row r="62" spans="1:18" x14ac:dyDescent="0.25">
      <c r="A62">
        <v>5</v>
      </c>
      <c r="B62">
        <v>4</v>
      </c>
      <c r="C62">
        <v>14.359031999999999</v>
      </c>
      <c r="D62">
        <v>10.534698000000001</v>
      </c>
      <c r="E62">
        <v>14.32404</v>
      </c>
      <c r="F62">
        <v>10.381446</v>
      </c>
      <c r="G62">
        <v>14.013777599999999</v>
      </c>
      <c r="H62">
        <v>10.0946088</v>
      </c>
      <c r="I62">
        <f t="shared" si="11"/>
        <v>12.2846004</v>
      </c>
    </row>
    <row r="63" spans="1:18" x14ac:dyDescent="0.25">
      <c r="A63">
        <v>6</v>
      </c>
      <c r="B63">
        <v>4</v>
      </c>
      <c r="D63">
        <v>10.3844916</v>
      </c>
      <c r="F63">
        <v>9.9499428000000005</v>
      </c>
      <c r="H63">
        <v>10.3031028</v>
      </c>
      <c r="I63">
        <f t="shared" si="11"/>
        <v>10.2125124</v>
      </c>
    </row>
    <row r="64" spans="1:18" x14ac:dyDescent="0.25">
      <c r="A64">
        <v>7</v>
      </c>
      <c r="B64">
        <v>4</v>
      </c>
      <c r="D64">
        <v>9.6593148000000006</v>
      </c>
      <c r="F64">
        <v>9.9769644</v>
      </c>
      <c r="H64">
        <v>9.2679875999999997</v>
      </c>
      <c r="I64">
        <f t="shared" si="11"/>
        <v>9.6347556000000001</v>
      </c>
    </row>
    <row r="65" spans="1:9" x14ac:dyDescent="0.25">
      <c r="A65">
        <v>8</v>
      </c>
      <c r="B65">
        <v>4</v>
      </c>
      <c r="C65">
        <v>6.8139630000000002</v>
      </c>
      <c r="D65">
        <v>10.10961</v>
      </c>
      <c r="E65">
        <v>9.9502343999999994</v>
      </c>
      <c r="F65">
        <v>9.8999495999999994</v>
      </c>
      <c r="G65">
        <v>10.2535308</v>
      </c>
      <c r="H65">
        <v>9.9433980000000002</v>
      </c>
      <c r="I65">
        <f t="shared" si="11"/>
        <v>9.4951143000000009</v>
      </c>
    </row>
    <row r="68" spans="1:9" x14ac:dyDescent="0.25">
      <c r="A68" t="s">
        <v>14</v>
      </c>
      <c r="I68" t="s">
        <v>23</v>
      </c>
    </row>
    <row r="69" spans="1:9" x14ac:dyDescent="0.25">
      <c r="A69">
        <v>4</v>
      </c>
      <c r="B69">
        <v>1</v>
      </c>
      <c r="C69">
        <v>18.018995400000001</v>
      </c>
      <c r="D69">
        <v>0</v>
      </c>
      <c r="E69">
        <v>17.999018100000001</v>
      </c>
      <c r="F69">
        <v>0</v>
      </c>
      <c r="G69">
        <v>19.605415499999999</v>
      </c>
      <c r="H69">
        <v>18.2638827</v>
      </c>
      <c r="I69">
        <f>AVERAGE(C69:H69)</f>
        <v>12.31455195</v>
      </c>
    </row>
    <row r="70" spans="1:9" x14ac:dyDescent="0.25">
      <c r="A70">
        <v>4</v>
      </c>
      <c r="B70">
        <v>2</v>
      </c>
      <c r="C70">
        <v>12.9924999</v>
      </c>
      <c r="D70">
        <v>12.8766213</v>
      </c>
      <c r="E70">
        <v>0</v>
      </c>
      <c r="F70">
        <v>15.289608599999999</v>
      </c>
      <c r="G70">
        <v>15.2140842</v>
      </c>
      <c r="H70">
        <v>12.837684599999999</v>
      </c>
      <c r="I70">
        <f t="shared" ref="I70:I75" si="12">AVERAGE(C70:H70)</f>
        <v>11.535083100000001</v>
      </c>
    </row>
    <row r="71" spans="1:9" x14ac:dyDescent="0.25">
      <c r="A71">
        <v>4</v>
      </c>
      <c r="B71">
        <v>4</v>
      </c>
    </row>
    <row r="72" spans="1:9" x14ac:dyDescent="0.25">
      <c r="A72">
        <v>5</v>
      </c>
      <c r="B72">
        <v>4</v>
      </c>
      <c r="C72">
        <v>12.0836448</v>
      </c>
      <c r="E72">
        <v>12.0117168</v>
      </c>
      <c r="F72">
        <v>12.065068800000001</v>
      </c>
      <c r="G72">
        <v>12.0480912</v>
      </c>
      <c r="I72">
        <f t="shared" si="12"/>
        <v>12.052130400000001</v>
      </c>
    </row>
    <row r="73" spans="1:9" x14ac:dyDescent="0.25">
      <c r="A73">
        <v>6</v>
      </c>
      <c r="B73">
        <v>4</v>
      </c>
      <c r="C73">
        <v>12.6957456</v>
      </c>
      <c r="D73">
        <v>12.4013808</v>
      </c>
      <c r="E73">
        <v>12.8777472</v>
      </c>
      <c r="F73">
        <v>12.535171200000001</v>
      </c>
      <c r="G73">
        <v>13.0337856</v>
      </c>
      <c r="H73">
        <v>12.4172352</v>
      </c>
      <c r="I73">
        <f t="shared" si="12"/>
        <v>12.660177600000003</v>
      </c>
    </row>
    <row r="74" spans="1:9" x14ac:dyDescent="0.25">
      <c r="A74">
        <v>7</v>
      </c>
      <c r="B74">
        <v>4</v>
      </c>
      <c r="D74">
        <v>13.240065599999999</v>
      </c>
      <c r="E74">
        <v>12.856233599999999</v>
      </c>
      <c r="F74">
        <v>12.750177600000001</v>
      </c>
      <c r="G74">
        <v>9.0867419999999992</v>
      </c>
      <c r="H74">
        <v>9.0911808000000001</v>
      </c>
      <c r="I74">
        <f t="shared" si="12"/>
        <v>11.404879919999999</v>
      </c>
    </row>
    <row r="75" spans="1:9" x14ac:dyDescent="0.25">
      <c r="A75">
        <v>8</v>
      </c>
      <c r="B75">
        <v>4</v>
      </c>
      <c r="C75">
        <v>9.9603108000000002</v>
      </c>
      <c r="D75">
        <v>10.006772399999999</v>
      </c>
      <c r="F75">
        <v>10.2726144</v>
      </c>
      <c r="G75">
        <v>9.8834256000000007</v>
      </c>
      <c r="H75">
        <v>9.6334920000000004</v>
      </c>
      <c r="I75">
        <f t="shared" si="12"/>
        <v>9.9513230400000001</v>
      </c>
    </row>
    <row r="78" spans="1:9" x14ac:dyDescent="0.25">
      <c r="A78" t="s">
        <v>14</v>
      </c>
    </row>
    <row r="79" spans="1:9" x14ac:dyDescent="0.25">
      <c r="A79">
        <v>4</v>
      </c>
      <c r="B79">
        <v>1</v>
      </c>
      <c r="D79">
        <v>11.140410599999999</v>
      </c>
      <c r="E79">
        <v>10.273662</v>
      </c>
      <c r="I79">
        <f>AVERAGE(C79:H79)</f>
        <v>10.707036299999999</v>
      </c>
    </row>
    <row r="80" spans="1:9" x14ac:dyDescent="0.25">
      <c r="A80">
        <v>4</v>
      </c>
      <c r="B80">
        <v>2</v>
      </c>
      <c r="C80">
        <v>8.0925075</v>
      </c>
      <c r="E80">
        <v>12.61575</v>
      </c>
      <c r="F80">
        <v>12.4306245</v>
      </c>
      <c r="I80">
        <f t="shared" ref="I80:I85" si="13">AVERAGE(C80:H80)</f>
        <v>11.046294000000001</v>
      </c>
    </row>
    <row r="81" spans="1:21" x14ac:dyDescent="0.25">
      <c r="A81">
        <v>4</v>
      </c>
      <c r="B81">
        <v>4</v>
      </c>
    </row>
    <row r="82" spans="1:21" x14ac:dyDescent="0.25">
      <c r="A82">
        <v>5</v>
      </c>
      <c r="B82">
        <v>4</v>
      </c>
      <c r="C82">
        <v>14.086626300000001</v>
      </c>
      <c r="D82">
        <v>14.0298237</v>
      </c>
      <c r="F82">
        <v>13.995196200000001</v>
      </c>
      <c r="I82">
        <f t="shared" si="13"/>
        <v>14.037215400000001</v>
      </c>
    </row>
    <row r="83" spans="1:21" x14ac:dyDescent="0.25">
      <c r="A83">
        <v>6</v>
      </c>
      <c r="B83">
        <v>4</v>
      </c>
      <c r="C83">
        <v>12.147132600000001</v>
      </c>
      <c r="D83">
        <v>12.255807600000001</v>
      </c>
      <c r="E83">
        <v>11.155209299999999</v>
      </c>
      <c r="F83">
        <v>12.113474399999999</v>
      </c>
      <c r="I83">
        <f t="shared" si="13"/>
        <v>11.917905975</v>
      </c>
    </row>
    <row r="84" spans="1:21" x14ac:dyDescent="0.25">
      <c r="A84">
        <v>7</v>
      </c>
      <c r="B84">
        <v>4</v>
      </c>
      <c r="D84">
        <v>11.291643000000001</v>
      </c>
      <c r="E84">
        <v>11.266074</v>
      </c>
      <c r="I84">
        <f t="shared" si="13"/>
        <v>11.2788585</v>
      </c>
    </row>
    <row r="85" spans="1:21" x14ac:dyDescent="0.25">
      <c r="A85">
        <v>8</v>
      </c>
      <c r="B85">
        <v>4</v>
      </c>
      <c r="C85">
        <v>10.23813</v>
      </c>
      <c r="D85">
        <v>10.124298</v>
      </c>
      <c r="E85">
        <v>10.198764000000001</v>
      </c>
      <c r="I85">
        <f t="shared" si="13"/>
        <v>10.187064000000001</v>
      </c>
    </row>
    <row r="90" spans="1:21" x14ac:dyDescent="0.25">
      <c r="A90" s="7" t="s">
        <v>54</v>
      </c>
      <c r="B90" s="7"/>
      <c r="C90" s="7"/>
      <c r="D90" s="7"/>
      <c r="E90" s="7"/>
      <c r="F90" s="7"/>
      <c r="G90" s="7"/>
      <c r="H90" s="7"/>
      <c r="I90" s="7"/>
      <c r="J90" s="7"/>
      <c r="K90" s="7"/>
    </row>
    <row r="91" spans="1:21" x14ac:dyDescent="0.25">
      <c r="F91" t="s">
        <v>2</v>
      </c>
      <c r="G91" t="s">
        <v>55</v>
      </c>
      <c r="I91" t="s">
        <v>8</v>
      </c>
      <c r="M91" s="7" t="s">
        <v>8</v>
      </c>
      <c r="N91" s="7"/>
      <c r="O91" s="7"/>
      <c r="P91" s="7"/>
      <c r="Q91" s="7"/>
      <c r="R91" s="7"/>
    </row>
    <row r="92" spans="1:21" x14ac:dyDescent="0.25">
      <c r="A92">
        <v>4</v>
      </c>
      <c r="B92">
        <v>4</v>
      </c>
      <c r="C92">
        <v>4</v>
      </c>
      <c r="D92">
        <v>3</v>
      </c>
      <c r="E92">
        <v>3</v>
      </c>
      <c r="F92">
        <f>AVERAGE(C92:E92)</f>
        <v>3.3333333333333335</v>
      </c>
      <c r="G92">
        <v>38</v>
      </c>
      <c r="I92">
        <f>G92/F92</f>
        <v>11.4</v>
      </c>
      <c r="O92" t="s">
        <v>9</v>
      </c>
      <c r="P92" t="s">
        <v>10</v>
      </c>
      <c r="Q92" t="s">
        <v>11</v>
      </c>
      <c r="R92" t="s">
        <v>12</v>
      </c>
      <c r="T92" t="s">
        <v>11</v>
      </c>
      <c r="U92" t="s">
        <v>12</v>
      </c>
    </row>
    <row r="93" spans="1:21" x14ac:dyDescent="0.25">
      <c r="A93">
        <v>5</v>
      </c>
      <c r="B93">
        <v>4</v>
      </c>
      <c r="C93">
        <v>9</v>
      </c>
      <c r="D93">
        <v>9</v>
      </c>
      <c r="E93">
        <v>9</v>
      </c>
      <c r="F93">
        <f t="shared" ref="F93:F96" si="14">AVERAGE(C93:E93)</f>
        <v>9</v>
      </c>
      <c r="G93">
        <v>38</v>
      </c>
      <c r="I93">
        <f t="shared" ref="I93:I117" si="15">G93/F93</f>
        <v>4.2222222222222223</v>
      </c>
      <c r="M93">
        <v>4</v>
      </c>
      <c r="N93">
        <v>4</v>
      </c>
      <c r="O93">
        <v>11.93417632279793</v>
      </c>
      <c r="P93">
        <v>11.714285714285714</v>
      </c>
      <c r="Q93">
        <v>12.299999999999999</v>
      </c>
      <c r="R93">
        <v>12.947368421052632</v>
      </c>
      <c r="T93">
        <f>O93*T102</f>
        <v>11.93417632279793</v>
      </c>
      <c r="U93">
        <f>O93*U102</f>
        <v>11.93417632279793</v>
      </c>
    </row>
    <row r="94" spans="1:21" x14ac:dyDescent="0.25">
      <c r="A94">
        <v>6</v>
      </c>
      <c r="B94">
        <v>4</v>
      </c>
      <c r="C94">
        <v>7</v>
      </c>
      <c r="D94">
        <v>7</v>
      </c>
      <c r="E94">
        <v>7</v>
      </c>
      <c r="F94">
        <f t="shared" si="14"/>
        <v>7</v>
      </c>
      <c r="G94">
        <v>38</v>
      </c>
      <c r="I94">
        <f t="shared" si="15"/>
        <v>5.4285714285714288</v>
      </c>
      <c r="M94">
        <v>5</v>
      </c>
      <c r="N94">
        <v>4</v>
      </c>
      <c r="O94">
        <v>12.885726496474156</v>
      </c>
      <c r="P94">
        <v>5.4666666666666668</v>
      </c>
      <c r="Q94">
        <v>11.714285714285714</v>
      </c>
      <c r="R94">
        <v>9.84</v>
      </c>
      <c r="T94">
        <f t="shared" ref="T94:T97" si="16">O94*T103</f>
        <v>8.5904843309827701</v>
      </c>
      <c r="U94">
        <f t="shared" ref="U94:U97" si="17">O94*U103</f>
        <v>4.7724912949904281</v>
      </c>
    </row>
    <row r="95" spans="1:21" x14ac:dyDescent="0.25">
      <c r="A95">
        <v>7</v>
      </c>
      <c r="B95">
        <v>4</v>
      </c>
      <c r="C95">
        <v>7</v>
      </c>
      <c r="D95">
        <v>7</v>
      </c>
      <c r="E95">
        <v>7</v>
      </c>
      <c r="F95">
        <f t="shared" si="14"/>
        <v>7</v>
      </c>
      <c r="G95">
        <v>38</v>
      </c>
      <c r="I95">
        <f t="shared" si="15"/>
        <v>5.4285714285714288</v>
      </c>
      <c r="M95">
        <v>6</v>
      </c>
      <c r="N95">
        <v>4</v>
      </c>
      <c r="O95">
        <v>13.682603859584448</v>
      </c>
      <c r="P95">
        <v>6.5079365079365079</v>
      </c>
      <c r="Q95">
        <v>11.714285714285714</v>
      </c>
      <c r="R95">
        <v>10.695652173913043</v>
      </c>
      <c r="T95">
        <f t="shared" si="16"/>
        <v>9.4725719027892339</v>
      </c>
      <c r="U95">
        <f t="shared" si="17"/>
        <v>5.8639730826790499</v>
      </c>
    </row>
    <row r="96" spans="1:21" x14ac:dyDescent="0.25">
      <c r="A96">
        <v>8</v>
      </c>
      <c r="B96">
        <v>4</v>
      </c>
      <c r="C96">
        <v>4</v>
      </c>
      <c r="D96">
        <v>4</v>
      </c>
      <c r="E96">
        <v>4</v>
      </c>
      <c r="F96">
        <f t="shared" si="14"/>
        <v>4</v>
      </c>
      <c r="G96">
        <v>38</v>
      </c>
      <c r="I96">
        <f t="shared" si="15"/>
        <v>9.5</v>
      </c>
      <c r="M96">
        <v>7</v>
      </c>
      <c r="N96">
        <v>4</v>
      </c>
      <c r="O96">
        <v>14.666042584822041</v>
      </c>
      <c r="P96">
        <v>7.5925925925925917</v>
      </c>
      <c r="Q96">
        <v>11.714285714285714</v>
      </c>
      <c r="R96">
        <v>11.181818181818182</v>
      </c>
      <c r="T96">
        <f t="shared" si="16"/>
        <v>7.8218893785717549</v>
      </c>
      <c r="U96">
        <f t="shared" si="17"/>
        <v>5.5870638418369687</v>
      </c>
    </row>
    <row r="97" spans="1:21" x14ac:dyDescent="0.25">
      <c r="M97">
        <v>8</v>
      </c>
      <c r="N97">
        <v>4</v>
      </c>
      <c r="O97">
        <v>15.565635253506301</v>
      </c>
      <c r="P97">
        <v>8.5416666666666679</v>
      </c>
      <c r="Q97">
        <v>13.666666666666666</v>
      </c>
      <c r="R97">
        <v>12.299999999999999</v>
      </c>
      <c r="T97">
        <f t="shared" si="16"/>
        <v>18.159907795757352</v>
      </c>
      <c r="U97">
        <f t="shared" si="17"/>
        <v>9.079953897878676</v>
      </c>
    </row>
    <row r="98" spans="1:21" x14ac:dyDescent="0.25">
      <c r="F98" t="s">
        <v>1</v>
      </c>
    </row>
    <row r="99" spans="1:21" x14ac:dyDescent="0.25">
      <c r="A99">
        <v>4</v>
      </c>
      <c r="B99">
        <v>4</v>
      </c>
      <c r="C99">
        <v>4</v>
      </c>
      <c r="D99">
        <v>3</v>
      </c>
      <c r="E99">
        <v>3</v>
      </c>
      <c r="F99">
        <f>AVERAGE(C99:E99)</f>
        <v>3.3333333333333335</v>
      </c>
      <c r="G99">
        <v>38</v>
      </c>
      <c r="I99">
        <f t="shared" si="15"/>
        <v>11.4</v>
      </c>
    </row>
    <row r="100" spans="1:21" x14ac:dyDescent="0.25">
      <c r="A100">
        <v>5</v>
      </c>
      <c r="B100">
        <v>4</v>
      </c>
      <c r="C100">
        <v>5</v>
      </c>
      <c r="D100">
        <v>5</v>
      </c>
      <c r="E100">
        <v>5</v>
      </c>
      <c r="F100">
        <f t="shared" ref="F100:F103" si="18">AVERAGE(C100:E100)</f>
        <v>5</v>
      </c>
      <c r="G100">
        <v>38</v>
      </c>
      <c r="I100">
        <f t="shared" si="15"/>
        <v>7.6</v>
      </c>
      <c r="M100" s="7" t="s">
        <v>8</v>
      </c>
      <c r="N100" s="7"/>
      <c r="O100" s="7"/>
      <c r="P100" s="7"/>
      <c r="Q100" s="7"/>
      <c r="R100" s="7"/>
    </row>
    <row r="101" spans="1:21" x14ac:dyDescent="0.25">
      <c r="A101">
        <v>6</v>
      </c>
      <c r="B101">
        <v>4</v>
      </c>
      <c r="C101">
        <v>5</v>
      </c>
      <c r="D101">
        <v>4</v>
      </c>
      <c r="E101">
        <v>4</v>
      </c>
      <c r="F101">
        <f t="shared" si="18"/>
        <v>4.333333333333333</v>
      </c>
      <c r="G101">
        <v>38</v>
      </c>
      <c r="I101">
        <f t="shared" si="15"/>
        <v>8.7692307692307701</v>
      </c>
      <c r="O101" t="s">
        <v>9</v>
      </c>
      <c r="P101" t="s">
        <v>10</v>
      </c>
      <c r="Q101" t="s">
        <v>11</v>
      </c>
      <c r="R101" t="s">
        <v>12</v>
      </c>
      <c r="T101" t="s">
        <v>11</v>
      </c>
      <c r="U101" t="s">
        <v>12</v>
      </c>
    </row>
    <row r="102" spans="1:21" x14ac:dyDescent="0.25">
      <c r="A102">
        <v>7</v>
      </c>
      <c r="B102">
        <v>4</v>
      </c>
      <c r="C102">
        <v>5</v>
      </c>
      <c r="D102">
        <v>5</v>
      </c>
      <c r="E102">
        <v>5</v>
      </c>
      <c r="F102">
        <f t="shared" si="18"/>
        <v>5</v>
      </c>
      <c r="G102">
        <v>38</v>
      </c>
      <c r="I102">
        <f t="shared" si="15"/>
        <v>7.6</v>
      </c>
      <c r="M102">
        <v>4</v>
      </c>
      <c r="N102">
        <v>4</v>
      </c>
      <c r="O102">
        <v>11.4</v>
      </c>
      <c r="P102">
        <v>11.714285714285714</v>
      </c>
      <c r="Q102">
        <v>11.4</v>
      </c>
      <c r="R102">
        <v>11.4</v>
      </c>
      <c r="T102">
        <f>Q102/O102</f>
        <v>1</v>
      </c>
      <c r="U102">
        <f>R102/O102</f>
        <v>1</v>
      </c>
    </row>
    <row r="103" spans="1:21" x14ac:dyDescent="0.25">
      <c r="A103">
        <v>8</v>
      </c>
      <c r="B103">
        <v>4</v>
      </c>
      <c r="C103">
        <v>3</v>
      </c>
      <c r="D103">
        <v>3</v>
      </c>
      <c r="E103">
        <v>2</v>
      </c>
      <c r="F103">
        <f t="shared" si="18"/>
        <v>2.6666666666666665</v>
      </c>
      <c r="G103">
        <v>38</v>
      </c>
      <c r="I103">
        <f>G103/F103</f>
        <v>14.25</v>
      </c>
      <c r="M103">
        <v>5</v>
      </c>
      <c r="N103">
        <v>4</v>
      </c>
      <c r="O103">
        <v>11.4</v>
      </c>
      <c r="P103">
        <v>5.4666666666666668</v>
      </c>
      <c r="Q103">
        <v>7.6</v>
      </c>
      <c r="R103">
        <v>4.2222222222222223</v>
      </c>
      <c r="T103">
        <f t="shared" ref="T103:T106" si="19">Q103/O103</f>
        <v>0.66666666666666663</v>
      </c>
      <c r="U103">
        <f t="shared" ref="U103:U106" si="20">R103/O103</f>
        <v>0.37037037037037035</v>
      </c>
    </row>
    <row r="104" spans="1:21" x14ac:dyDescent="0.25">
      <c r="M104">
        <v>6</v>
      </c>
      <c r="N104">
        <v>4</v>
      </c>
      <c r="O104">
        <v>12.666666666666666</v>
      </c>
      <c r="P104">
        <v>6.5079365079365079</v>
      </c>
      <c r="Q104">
        <v>8.7692307692307701</v>
      </c>
      <c r="R104">
        <v>5.4285714285714288</v>
      </c>
      <c r="T104">
        <f t="shared" si="19"/>
        <v>0.6923076923076924</v>
      </c>
      <c r="U104">
        <f t="shared" si="20"/>
        <v>0.4285714285714286</v>
      </c>
    </row>
    <row r="105" spans="1:21" x14ac:dyDescent="0.25">
      <c r="F105" t="s">
        <v>16</v>
      </c>
      <c r="M105">
        <v>7</v>
      </c>
      <c r="N105">
        <v>4</v>
      </c>
      <c r="O105">
        <v>14.25</v>
      </c>
      <c r="P105">
        <v>7.5925925925925917</v>
      </c>
      <c r="Q105">
        <v>7.6</v>
      </c>
      <c r="R105">
        <v>5.4285714285714288</v>
      </c>
      <c r="T105">
        <f t="shared" si="19"/>
        <v>0.53333333333333333</v>
      </c>
      <c r="U105">
        <f t="shared" si="20"/>
        <v>0.38095238095238099</v>
      </c>
    </row>
    <row r="106" spans="1:21" x14ac:dyDescent="0.25">
      <c r="A106">
        <v>4</v>
      </c>
      <c r="B106">
        <v>4</v>
      </c>
      <c r="C106">
        <v>3</v>
      </c>
      <c r="D106">
        <v>3</v>
      </c>
      <c r="E106">
        <v>4</v>
      </c>
      <c r="F106">
        <f>AVERAGE(C106:E106)</f>
        <v>3.3333333333333335</v>
      </c>
      <c r="G106">
        <v>38</v>
      </c>
      <c r="I106">
        <f t="shared" si="15"/>
        <v>11.4</v>
      </c>
      <c r="J106">
        <f>O113/I106</f>
        <v>0.76030422779395712</v>
      </c>
      <c r="M106">
        <v>8</v>
      </c>
      <c r="N106">
        <v>4</v>
      </c>
      <c r="O106">
        <v>16.285714285714285</v>
      </c>
      <c r="P106">
        <v>8.5416666666666679</v>
      </c>
      <c r="Q106">
        <v>19</v>
      </c>
      <c r="R106">
        <v>9.5</v>
      </c>
      <c r="T106">
        <f t="shared" si="19"/>
        <v>1.1666666666666667</v>
      </c>
      <c r="U106">
        <f t="shared" si="20"/>
        <v>0.58333333333333337</v>
      </c>
    </row>
    <row r="107" spans="1:21" x14ac:dyDescent="0.25">
      <c r="A107">
        <v>5</v>
      </c>
      <c r="B107">
        <v>4</v>
      </c>
      <c r="C107">
        <v>3</v>
      </c>
      <c r="D107">
        <v>3</v>
      </c>
      <c r="E107">
        <v>4</v>
      </c>
      <c r="F107">
        <f t="shared" ref="F107:F110" si="21">AVERAGE(C107:E107)</f>
        <v>3.3333333333333335</v>
      </c>
      <c r="G107">
        <v>38</v>
      </c>
      <c r="I107">
        <f t="shared" si="15"/>
        <v>11.4</v>
      </c>
      <c r="J107">
        <f>O114/I107</f>
        <v>0.84193547259654833</v>
      </c>
    </row>
    <row r="108" spans="1:21" x14ac:dyDescent="0.25">
      <c r="A108">
        <v>6</v>
      </c>
      <c r="B108">
        <v>4</v>
      </c>
      <c r="C108">
        <v>3</v>
      </c>
      <c r="D108">
        <v>3</v>
      </c>
      <c r="E108">
        <v>3</v>
      </c>
      <c r="F108">
        <f t="shared" si="21"/>
        <v>3</v>
      </c>
      <c r="G108">
        <v>38</v>
      </c>
      <c r="I108">
        <f t="shared" si="15"/>
        <v>12.666666666666666</v>
      </c>
      <c r="J108">
        <f>O115/I108</f>
        <v>0.83338163989975145</v>
      </c>
    </row>
    <row r="109" spans="1:21" x14ac:dyDescent="0.25">
      <c r="A109">
        <v>7</v>
      </c>
      <c r="B109">
        <v>4</v>
      </c>
      <c r="C109">
        <v>3</v>
      </c>
      <c r="D109">
        <v>3</v>
      </c>
      <c r="E109">
        <v>2</v>
      </c>
      <c r="F109">
        <f t="shared" si="21"/>
        <v>2.6666666666666665</v>
      </c>
      <c r="G109">
        <v>38</v>
      </c>
      <c r="I109">
        <f t="shared" si="15"/>
        <v>14.25</v>
      </c>
      <c r="J109">
        <f>O116/I109</f>
        <v>0.80775533814124245</v>
      </c>
    </row>
    <row r="110" spans="1:21" x14ac:dyDescent="0.25">
      <c r="A110">
        <v>8</v>
      </c>
      <c r="B110">
        <v>4</v>
      </c>
      <c r="C110">
        <v>2</v>
      </c>
      <c r="D110">
        <v>3</v>
      </c>
      <c r="E110">
        <v>2</v>
      </c>
      <c r="F110">
        <f t="shared" si="21"/>
        <v>2.3333333333333335</v>
      </c>
      <c r="G110">
        <v>38</v>
      </c>
      <c r="I110">
        <f>G110/F110</f>
        <v>16.285714285714285</v>
      </c>
      <c r="J110">
        <f>O117/I110</f>
        <v>0.76114874328606918</v>
      </c>
    </row>
    <row r="112" spans="1:21" x14ac:dyDescent="0.25">
      <c r="F112" t="s">
        <v>56</v>
      </c>
      <c r="O112" t="s">
        <v>9</v>
      </c>
      <c r="P112" t="s">
        <v>10</v>
      </c>
      <c r="Q112" t="s">
        <v>11</v>
      </c>
      <c r="R112" t="s">
        <v>12</v>
      </c>
    </row>
    <row r="113" spans="1:18" x14ac:dyDescent="0.25">
      <c r="A113">
        <v>4</v>
      </c>
      <c r="B113">
        <v>4</v>
      </c>
      <c r="C113">
        <v>3340447</v>
      </c>
      <c r="D113">
        <v>3401286</v>
      </c>
      <c r="E113">
        <v>3515810</v>
      </c>
      <c r="F113">
        <v>3.5</v>
      </c>
      <c r="G113">
        <v>38</v>
      </c>
      <c r="I113">
        <f>G113/F113</f>
        <v>10.857142857142858</v>
      </c>
      <c r="M113">
        <v>4</v>
      </c>
      <c r="N113">
        <v>4</v>
      </c>
      <c r="O113">
        <v>8.6674681968511109</v>
      </c>
      <c r="P113">
        <v>8.8795990728942389</v>
      </c>
      <c r="Q113">
        <f>I99*J106</f>
        <v>8.6674681968511109</v>
      </c>
      <c r="R113">
        <f>J106*I92</f>
        <v>8.6674681968511109</v>
      </c>
    </row>
    <row r="114" spans="1:18" x14ac:dyDescent="0.25">
      <c r="A114">
        <v>5</v>
      </c>
      <c r="B114">
        <v>4</v>
      </c>
      <c r="C114">
        <v>7550669</v>
      </c>
      <c r="D114">
        <v>7579388</v>
      </c>
      <c r="E114">
        <v>7599907</v>
      </c>
      <c r="F114">
        <v>7.5</v>
      </c>
      <c r="G114">
        <v>38</v>
      </c>
      <c r="I114">
        <f t="shared" si="15"/>
        <v>5.0666666666666664</v>
      </c>
      <c r="M114">
        <v>5</v>
      </c>
      <c r="N114">
        <v>4</v>
      </c>
      <c r="O114">
        <v>9.5980643876006511</v>
      </c>
      <c r="P114">
        <v>5.2242670349705653</v>
      </c>
      <c r="Q114">
        <f>I100*J107</f>
        <v>6.3987095917337671</v>
      </c>
      <c r="R114">
        <f t="shared" ref="R114:R117" si="22">J107*I93</f>
        <v>3.5548386620743151</v>
      </c>
    </row>
    <row r="115" spans="1:18" x14ac:dyDescent="0.25">
      <c r="A115">
        <v>6</v>
      </c>
      <c r="B115">
        <v>4</v>
      </c>
      <c r="C115">
        <v>6322384</v>
      </c>
      <c r="D115">
        <v>6322413</v>
      </c>
      <c r="E115">
        <v>6317127</v>
      </c>
      <c r="F115">
        <v>6.3</v>
      </c>
      <c r="G115">
        <v>38</v>
      </c>
      <c r="I115">
        <f t="shared" si="15"/>
        <v>6.0317460317460316</v>
      </c>
      <c r="M115">
        <v>6</v>
      </c>
      <c r="N115">
        <v>4</v>
      </c>
      <c r="O115">
        <v>10.556167438730185</v>
      </c>
      <c r="P115">
        <v>6.2420740920852182</v>
      </c>
      <c r="Q115">
        <f t="shared" ref="Q115:Q117" si="23">I101*J108</f>
        <v>7.3081159191208984</v>
      </c>
      <c r="R115">
        <f t="shared" si="22"/>
        <v>4.5240717594557935</v>
      </c>
    </row>
    <row r="116" spans="1:18" x14ac:dyDescent="0.25">
      <c r="A116">
        <v>7</v>
      </c>
      <c r="B116">
        <v>4</v>
      </c>
      <c r="C116">
        <v>5420054</v>
      </c>
      <c r="D116">
        <v>5423912</v>
      </c>
      <c r="E116">
        <v>5419357</v>
      </c>
      <c r="F116">
        <v>5.4</v>
      </c>
      <c r="G116">
        <v>38</v>
      </c>
      <c r="I116">
        <f t="shared" si="15"/>
        <v>7.0370370370370363</v>
      </c>
      <c r="M116">
        <v>7</v>
      </c>
      <c r="N116">
        <v>4</v>
      </c>
      <c r="O116">
        <v>11.510513568512705</v>
      </c>
      <c r="P116">
        <v>7.2746840989498125</v>
      </c>
      <c r="Q116">
        <f>I102*J109</f>
        <v>6.1389405698734425</v>
      </c>
      <c r="R116">
        <f t="shared" si="22"/>
        <v>4.3849575499096023</v>
      </c>
    </row>
    <row r="117" spans="1:18" x14ac:dyDescent="0.25">
      <c r="A117">
        <v>8</v>
      </c>
      <c r="B117">
        <v>4</v>
      </c>
      <c r="C117">
        <v>4828050</v>
      </c>
      <c r="D117">
        <v>4830327</v>
      </c>
      <c r="E117">
        <v>4822904</v>
      </c>
      <c r="F117">
        <v>4.8</v>
      </c>
      <c r="G117">
        <v>38</v>
      </c>
      <c r="I117">
        <f t="shared" si="15"/>
        <v>7.916666666666667</v>
      </c>
      <c r="M117">
        <v>8</v>
      </c>
      <c r="N117">
        <v>4</v>
      </c>
      <c r="O117">
        <v>12.395850962087412</v>
      </c>
      <c r="P117">
        <v>8.2674922579478931</v>
      </c>
      <c r="Q117">
        <f t="shared" si="23"/>
        <v>10.846369591826486</v>
      </c>
      <c r="R117">
        <f t="shared" si="22"/>
        <v>7.2309130612176569</v>
      </c>
    </row>
  </sheetData>
  <mergeCells count="6">
    <mergeCell ref="M100:R100"/>
    <mergeCell ref="K13:T13"/>
    <mergeCell ref="A47:I47"/>
    <mergeCell ref="O47:R47"/>
    <mergeCell ref="A90:K90"/>
    <mergeCell ref="M91:R9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3"/>
  <sheetViews>
    <sheetView tabSelected="1" topLeftCell="A46" workbookViewId="0">
      <selection activeCell="X63" sqref="X63"/>
    </sheetView>
  </sheetViews>
  <sheetFormatPr defaultRowHeight="15" x14ac:dyDescent="0.25"/>
  <sheetData>
    <row r="3" spans="1:22" x14ac:dyDescent="0.25">
      <c r="I3" t="s">
        <v>3</v>
      </c>
      <c r="K3" t="s">
        <v>7</v>
      </c>
    </row>
    <row r="4" spans="1:22" x14ac:dyDescent="0.25">
      <c r="A4">
        <v>4</v>
      </c>
      <c r="B4">
        <v>1</v>
      </c>
      <c r="C4">
        <v>507</v>
      </c>
      <c r="D4">
        <v>506</v>
      </c>
      <c r="E4">
        <v>507</v>
      </c>
      <c r="F4">
        <v>507</v>
      </c>
      <c r="G4">
        <v>506</v>
      </c>
      <c r="H4">
        <v>507</v>
      </c>
      <c r="I4">
        <f t="shared" ref="I4:I10" si="0">AVERAGE(C4:H4)</f>
        <v>506.66666666666669</v>
      </c>
      <c r="K4" s="1">
        <v>3594.5</v>
      </c>
    </row>
    <row r="5" spans="1:22" x14ac:dyDescent="0.25">
      <c r="A5">
        <v>4</v>
      </c>
      <c r="B5">
        <v>2</v>
      </c>
      <c r="C5">
        <v>355</v>
      </c>
      <c r="D5">
        <v>355</v>
      </c>
      <c r="E5">
        <v>355</v>
      </c>
      <c r="F5">
        <v>355</v>
      </c>
      <c r="G5">
        <v>355</v>
      </c>
      <c r="H5">
        <v>355</v>
      </c>
      <c r="I5">
        <f t="shared" si="0"/>
        <v>355</v>
      </c>
      <c r="K5" s="1">
        <v>3594.5</v>
      </c>
    </row>
    <row r="6" spans="1:22" x14ac:dyDescent="0.25">
      <c r="A6">
        <v>4</v>
      </c>
      <c r="B6">
        <v>4</v>
      </c>
      <c r="C6">
        <v>229</v>
      </c>
      <c r="D6">
        <v>229</v>
      </c>
      <c r="E6">
        <v>230</v>
      </c>
      <c r="F6">
        <v>229</v>
      </c>
      <c r="G6">
        <v>229</v>
      </c>
      <c r="H6">
        <v>229</v>
      </c>
      <c r="I6">
        <f t="shared" si="0"/>
        <v>229.16666666666666</v>
      </c>
      <c r="J6" s="1">
        <v>323.28571428571428</v>
      </c>
      <c r="K6" s="1">
        <v>3594.5</v>
      </c>
    </row>
    <row r="7" spans="1:22" x14ac:dyDescent="0.25">
      <c r="A7">
        <v>5</v>
      </c>
      <c r="B7">
        <v>4</v>
      </c>
      <c r="C7">
        <v>229</v>
      </c>
      <c r="D7">
        <v>229</v>
      </c>
      <c r="E7">
        <v>228</v>
      </c>
      <c r="F7">
        <v>229</v>
      </c>
      <c r="G7">
        <v>228</v>
      </c>
      <c r="H7">
        <v>229</v>
      </c>
      <c r="I7">
        <f t="shared" si="0"/>
        <v>228.66666666666666</v>
      </c>
      <c r="J7" s="1">
        <v>305.57142857142856</v>
      </c>
      <c r="K7" s="1">
        <v>3594.5</v>
      </c>
    </row>
    <row r="8" spans="1:22" x14ac:dyDescent="0.25">
      <c r="A8">
        <v>6</v>
      </c>
      <c r="B8">
        <v>4</v>
      </c>
      <c r="C8">
        <v>202</v>
      </c>
      <c r="D8">
        <v>202</v>
      </c>
      <c r="E8">
        <v>201</v>
      </c>
      <c r="F8">
        <v>202</v>
      </c>
      <c r="G8">
        <v>202</v>
      </c>
      <c r="H8">
        <v>201</v>
      </c>
      <c r="I8">
        <f t="shared" si="0"/>
        <v>201.66666666666666</v>
      </c>
      <c r="J8" s="1">
        <v>280.14285714285717</v>
      </c>
      <c r="K8" s="1">
        <v>3594.5</v>
      </c>
    </row>
    <row r="9" spans="1:22" x14ac:dyDescent="0.25">
      <c r="A9">
        <v>7</v>
      </c>
      <c r="B9">
        <v>4</v>
      </c>
      <c r="C9">
        <v>203</v>
      </c>
      <c r="D9">
        <v>203</v>
      </c>
      <c r="E9">
        <v>203</v>
      </c>
      <c r="F9">
        <v>202</v>
      </c>
      <c r="G9">
        <v>204</v>
      </c>
      <c r="H9">
        <v>203</v>
      </c>
      <c r="I9">
        <f t="shared" si="0"/>
        <v>203</v>
      </c>
      <c r="J9" s="1">
        <v>279.14285714285717</v>
      </c>
      <c r="K9" s="1">
        <v>3594.5</v>
      </c>
    </row>
    <row r="10" spans="1:22" x14ac:dyDescent="0.25">
      <c r="A10">
        <v>8</v>
      </c>
      <c r="B10">
        <v>4</v>
      </c>
      <c r="C10">
        <v>179</v>
      </c>
      <c r="D10">
        <v>179</v>
      </c>
      <c r="E10">
        <v>179</v>
      </c>
      <c r="F10">
        <v>179</v>
      </c>
      <c r="G10">
        <v>179</v>
      </c>
      <c r="H10">
        <v>179</v>
      </c>
      <c r="I10">
        <f t="shared" si="0"/>
        <v>179</v>
      </c>
      <c r="J10" s="1">
        <v>253</v>
      </c>
      <c r="K10" s="1">
        <v>3594.5</v>
      </c>
    </row>
    <row r="11" spans="1:22" x14ac:dyDescent="0.25">
      <c r="J11" s="1">
        <v>466</v>
      </c>
      <c r="K11" s="1"/>
    </row>
    <row r="12" spans="1:22" x14ac:dyDescent="0.25">
      <c r="K12" s="1"/>
    </row>
    <row r="13" spans="1:22" x14ac:dyDescent="0.25">
      <c r="I13" t="s">
        <v>4</v>
      </c>
      <c r="K13" s="1"/>
    </row>
    <row r="14" spans="1:22" x14ac:dyDescent="0.25">
      <c r="A14">
        <v>4</v>
      </c>
      <c r="B14">
        <v>1</v>
      </c>
      <c r="C14">
        <v>869</v>
      </c>
      <c r="D14">
        <v>868</v>
      </c>
      <c r="E14">
        <v>709</v>
      </c>
      <c r="F14">
        <v>869</v>
      </c>
      <c r="G14">
        <v>869</v>
      </c>
      <c r="H14">
        <v>869</v>
      </c>
      <c r="I14">
        <f t="shared" ref="I14:I20" si="1">AVERAGE(C14:H14)</f>
        <v>842.16666666666663</v>
      </c>
      <c r="K14" s="1">
        <v>3594.5</v>
      </c>
      <c r="M14" s="7" t="s">
        <v>8</v>
      </c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5">
      <c r="A15">
        <v>4</v>
      </c>
      <c r="B15">
        <v>2</v>
      </c>
      <c r="C15">
        <v>439</v>
      </c>
      <c r="D15">
        <v>406</v>
      </c>
      <c r="E15">
        <v>438</v>
      </c>
      <c r="F15">
        <v>437</v>
      </c>
      <c r="G15">
        <v>345</v>
      </c>
      <c r="H15">
        <v>437</v>
      </c>
      <c r="I15">
        <f t="shared" si="1"/>
        <v>417</v>
      </c>
      <c r="K15" s="1">
        <v>3594.5</v>
      </c>
      <c r="P15" t="s">
        <v>9</v>
      </c>
      <c r="Q15" t="s">
        <v>10</v>
      </c>
      <c r="R15" t="s">
        <v>11</v>
      </c>
      <c r="S15" t="s">
        <v>12</v>
      </c>
    </row>
    <row r="16" spans="1:22" x14ac:dyDescent="0.25">
      <c r="A16">
        <v>4</v>
      </c>
      <c r="B16">
        <v>4</v>
      </c>
      <c r="C16">
        <v>220</v>
      </c>
      <c r="D16">
        <v>219</v>
      </c>
      <c r="E16">
        <v>220</v>
      </c>
      <c r="F16">
        <v>219</v>
      </c>
      <c r="G16">
        <v>219</v>
      </c>
      <c r="H16">
        <v>219</v>
      </c>
      <c r="I16">
        <f t="shared" si="1"/>
        <v>219.33333333333334</v>
      </c>
      <c r="K16" s="1">
        <v>3594.5</v>
      </c>
      <c r="N16">
        <v>4</v>
      </c>
      <c r="O16">
        <v>1</v>
      </c>
      <c r="P16">
        <f>$K$4/I4</f>
        <v>7.0944078947368414</v>
      </c>
      <c r="Q16">
        <f>$K$4/I34</f>
        <v>4.4754098360655741</v>
      </c>
      <c r="R16">
        <f>$K$4/I14</f>
        <v>4.2681575301800914</v>
      </c>
      <c r="S16">
        <f>$K$4/I24</f>
        <v>4.2572048953809709</v>
      </c>
    </row>
    <row r="17" spans="1:19" x14ac:dyDescent="0.25">
      <c r="A17">
        <v>5</v>
      </c>
      <c r="B17">
        <v>4</v>
      </c>
      <c r="C17">
        <v>204</v>
      </c>
      <c r="D17">
        <v>205</v>
      </c>
      <c r="E17">
        <v>205</v>
      </c>
      <c r="F17">
        <v>205</v>
      </c>
      <c r="G17">
        <v>205</v>
      </c>
      <c r="H17">
        <v>205</v>
      </c>
      <c r="I17">
        <f t="shared" si="1"/>
        <v>204.83333333333334</v>
      </c>
      <c r="K17" s="1">
        <v>3594.5</v>
      </c>
      <c r="N17">
        <v>4</v>
      </c>
      <c r="O17">
        <v>2</v>
      </c>
      <c r="P17">
        <f t="shared" ref="P17:P22" si="2">$K$4/I5</f>
        <v>10.125352112676056</v>
      </c>
      <c r="Q17">
        <f t="shared" ref="Q17:Q22" si="3">$K$4/I35</f>
        <v>4.4809889881570744</v>
      </c>
      <c r="R17">
        <f t="shared" ref="R17:R22" si="4">$K$4/I15</f>
        <v>8.6199040767386084</v>
      </c>
      <c r="S17">
        <f t="shared" ref="S17:S22" si="5">$K$4/I25</f>
        <v>8.2285387256772236</v>
      </c>
    </row>
    <row r="18" spans="1:19" x14ac:dyDescent="0.25">
      <c r="A18">
        <v>6</v>
      </c>
      <c r="B18">
        <v>4</v>
      </c>
      <c r="C18">
        <v>194</v>
      </c>
      <c r="D18">
        <v>194</v>
      </c>
      <c r="E18">
        <v>193</v>
      </c>
      <c r="F18">
        <v>193</v>
      </c>
      <c r="G18">
        <v>194</v>
      </c>
      <c r="H18">
        <v>194</v>
      </c>
      <c r="I18">
        <f t="shared" si="1"/>
        <v>193.66666666666666</v>
      </c>
      <c r="K18" s="1">
        <v>3594.5</v>
      </c>
      <c r="N18">
        <v>4</v>
      </c>
      <c r="O18">
        <v>4</v>
      </c>
      <c r="P18">
        <f t="shared" si="2"/>
        <v>15.68509090909091</v>
      </c>
      <c r="Q18">
        <f t="shared" si="3"/>
        <v>16.27698113207547</v>
      </c>
      <c r="R18">
        <f t="shared" si="4"/>
        <v>16.388297872340424</v>
      </c>
      <c r="S18">
        <f t="shared" si="5"/>
        <v>16.388297872340424</v>
      </c>
    </row>
    <row r="19" spans="1:19" x14ac:dyDescent="0.25">
      <c r="A19">
        <v>7</v>
      </c>
      <c r="B19">
        <v>4</v>
      </c>
      <c r="C19">
        <v>184</v>
      </c>
      <c r="D19">
        <v>185</v>
      </c>
      <c r="E19">
        <v>185</v>
      </c>
      <c r="F19">
        <v>184</v>
      </c>
      <c r="G19">
        <v>184</v>
      </c>
      <c r="H19">
        <v>185</v>
      </c>
      <c r="I19">
        <f t="shared" si="1"/>
        <v>184.5</v>
      </c>
      <c r="K19" s="1">
        <v>3594.5</v>
      </c>
      <c r="N19">
        <v>5</v>
      </c>
      <c r="O19">
        <v>4</v>
      </c>
      <c r="P19">
        <f t="shared" si="2"/>
        <v>15.719387755102041</v>
      </c>
      <c r="Q19">
        <f t="shared" si="3"/>
        <v>5.5074055158324828</v>
      </c>
      <c r="R19">
        <f t="shared" si="4"/>
        <v>17.548413344182261</v>
      </c>
      <c r="S19">
        <f t="shared" si="5"/>
        <v>12.170993227990971</v>
      </c>
    </row>
    <row r="20" spans="1:19" x14ac:dyDescent="0.25">
      <c r="A20">
        <v>8</v>
      </c>
      <c r="B20">
        <v>4</v>
      </c>
      <c r="C20">
        <v>173</v>
      </c>
      <c r="D20">
        <v>174</v>
      </c>
      <c r="E20">
        <v>173</v>
      </c>
      <c r="F20">
        <v>173</v>
      </c>
      <c r="G20">
        <v>173</v>
      </c>
      <c r="H20">
        <v>173</v>
      </c>
      <c r="I20">
        <f t="shared" si="1"/>
        <v>173.16666666666666</v>
      </c>
      <c r="J20">
        <v>450</v>
      </c>
      <c r="K20" s="1">
        <v>3594.5</v>
      </c>
      <c r="N20">
        <v>6</v>
      </c>
      <c r="O20">
        <v>4</v>
      </c>
      <c r="P20">
        <f t="shared" si="2"/>
        <v>17.823966942148761</v>
      </c>
      <c r="Q20">
        <f t="shared" si="3"/>
        <v>6.5196493349455862</v>
      </c>
      <c r="R20">
        <f t="shared" si="4"/>
        <v>18.560240963855424</v>
      </c>
      <c r="S20">
        <f t="shared" si="5"/>
        <v>14.358854860186417</v>
      </c>
    </row>
    <row r="21" spans="1:19" x14ac:dyDescent="0.25">
      <c r="K21" s="1"/>
      <c r="N21">
        <v>7</v>
      </c>
      <c r="O21">
        <v>4</v>
      </c>
      <c r="P21">
        <f t="shared" si="2"/>
        <v>17.706896551724139</v>
      </c>
      <c r="Q21">
        <f t="shared" si="3"/>
        <v>7.5303770949720672</v>
      </c>
      <c r="R21">
        <f t="shared" si="4"/>
        <v>19.482384823848239</v>
      </c>
      <c r="S21">
        <f t="shared" si="5"/>
        <v>16.351023502653526</v>
      </c>
    </row>
    <row r="22" spans="1:19" x14ac:dyDescent="0.25">
      <c r="K22" s="1"/>
      <c r="N22">
        <v>8</v>
      </c>
      <c r="O22">
        <v>4</v>
      </c>
      <c r="P22">
        <f t="shared" si="2"/>
        <v>20.08100558659218</v>
      </c>
      <c r="Q22">
        <f t="shared" si="3"/>
        <v>8.8826194398682041</v>
      </c>
      <c r="R22">
        <f t="shared" si="4"/>
        <v>20.757459095283927</v>
      </c>
      <c r="S22">
        <f t="shared" si="5"/>
        <v>18.968337730870712</v>
      </c>
    </row>
    <row r="23" spans="1:19" x14ac:dyDescent="0.25">
      <c r="I23" t="s">
        <v>5</v>
      </c>
      <c r="K23" s="1"/>
    </row>
    <row r="24" spans="1:19" x14ac:dyDescent="0.25">
      <c r="A24">
        <v>4</v>
      </c>
      <c r="B24">
        <v>1</v>
      </c>
      <c r="C24">
        <v>870</v>
      </c>
      <c r="D24">
        <v>870</v>
      </c>
      <c r="E24">
        <v>870</v>
      </c>
      <c r="F24">
        <v>715</v>
      </c>
      <c r="G24">
        <v>871</v>
      </c>
      <c r="H24">
        <v>870</v>
      </c>
      <c r="I24">
        <f t="shared" ref="I24:I30" si="6">AVERAGE(C24:H24)</f>
        <v>844.33333333333337</v>
      </c>
      <c r="K24" s="1">
        <v>3594.5</v>
      </c>
    </row>
    <row r="25" spans="1:19" x14ac:dyDescent="0.25">
      <c r="A25">
        <v>4</v>
      </c>
      <c r="B25">
        <v>2</v>
      </c>
      <c r="C25">
        <v>438</v>
      </c>
      <c r="D25">
        <v>438</v>
      </c>
      <c r="E25">
        <v>438</v>
      </c>
      <c r="F25">
        <v>431</v>
      </c>
      <c r="G25">
        <v>438</v>
      </c>
      <c r="H25">
        <v>438</v>
      </c>
      <c r="I25">
        <f t="shared" si="6"/>
        <v>436.83333333333331</v>
      </c>
      <c r="K25" s="1">
        <v>3594.5</v>
      </c>
    </row>
    <row r="26" spans="1:19" x14ac:dyDescent="0.25">
      <c r="A26">
        <v>4</v>
      </c>
      <c r="B26">
        <v>4</v>
      </c>
      <c r="C26">
        <v>219</v>
      </c>
      <c r="D26">
        <v>219</v>
      </c>
      <c r="E26">
        <v>220</v>
      </c>
      <c r="F26">
        <v>219</v>
      </c>
      <c r="G26">
        <v>219</v>
      </c>
      <c r="H26">
        <v>220</v>
      </c>
      <c r="I26">
        <f t="shared" si="6"/>
        <v>219.33333333333334</v>
      </c>
      <c r="K26" s="1">
        <v>3594.5</v>
      </c>
      <c r="M26" t="s">
        <v>8</v>
      </c>
    </row>
    <row r="27" spans="1:19" x14ac:dyDescent="0.25">
      <c r="A27">
        <v>5</v>
      </c>
      <c r="B27">
        <v>4</v>
      </c>
      <c r="C27">
        <v>302</v>
      </c>
      <c r="D27">
        <v>294</v>
      </c>
      <c r="E27">
        <v>294</v>
      </c>
      <c r="F27">
        <v>294</v>
      </c>
      <c r="G27">
        <v>294</v>
      </c>
      <c r="H27">
        <v>294</v>
      </c>
      <c r="I27">
        <f t="shared" si="6"/>
        <v>295.33333333333331</v>
      </c>
      <c r="K27" s="1">
        <v>3594.5</v>
      </c>
      <c r="P27" t="s">
        <v>9</v>
      </c>
      <c r="Q27" t="s">
        <v>10</v>
      </c>
      <c r="R27" t="s">
        <v>11</v>
      </c>
      <c r="S27" t="s">
        <v>12</v>
      </c>
    </row>
    <row r="28" spans="1:19" x14ac:dyDescent="0.25">
      <c r="A28">
        <v>6</v>
      </c>
      <c r="B28">
        <v>4</v>
      </c>
      <c r="C28">
        <v>255</v>
      </c>
      <c r="D28">
        <v>247</v>
      </c>
      <c r="E28">
        <v>249</v>
      </c>
      <c r="F28">
        <v>255</v>
      </c>
      <c r="G28">
        <v>248</v>
      </c>
      <c r="H28">
        <v>248</v>
      </c>
      <c r="I28">
        <f t="shared" si="6"/>
        <v>250.33333333333334</v>
      </c>
      <c r="K28" s="1">
        <v>3594.5</v>
      </c>
      <c r="N28">
        <v>4</v>
      </c>
      <c r="O28">
        <v>1</v>
      </c>
    </row>
    <row r="29" spans="1:19" x14ac:dyDescent="0.25">
      <c r="A29">
        <v>7</v>
      </c>
      <c r="B29">
        <v>4</v>
      </c>
      <c r="C29">
        <v>220</v>
      </c>
      <c r="D29">
        <v>221</v>
      </c>
      <c r="E29">
        <v>218</v>
      </c>
      <c r="F29">
        <v>220</v>
      </c>
      <c r="G29">
        <v>220</v>
      </c>
      <c r="H29">
        <v>220</v>
      </c>
      <c r="I29">
        <f t="shared" si="6"/>
        <v>219.83333333333334</v>
      </c>
      <c r="K29" s="1">
        <v>3594.5</v>
      </c>
      <c r="N29">
        <v>4</v>
      </c>
      <c r="O29">
        <v>2</v>
      </c>
    </row>
    <row r="30" spans="1:19" x14ac:dyDescent="0.25">
      <c r="A30">
        <v>8</v>
      </c>
      <c r="B30">
        <v>4</v>
      </c>
      <c r="C30">
        <v>190</v>
      </c>
      <c r="D30">
        <v>190</v>
      </c>
      <c r="E30">
        <v>189</v>
      </c>
      <c r="F30">
        <v>190</v>
      </c>
      <c r="G30">
        <v>189</v>
      </c>
      <c r="H30">
        <v>189</v>
      </c>
      <c r="I30">
        <f t="shared" si="6"/>
        <v>189.5</v>
      </c>
      <c r="K30" s="1">
        <v>3594.5</v>
      </c>
      <c r="N30">
        <v>4</v>
      </c>
      <c r="O30">
        <v>4</v>
      </c>
      <c r="P30">
        <v>15.68509090909091</v>
      </c>
      <c r="Q30">
        <v>16.27698113207547</v>
      </c>
      <c r="R30">
        <f>P30*U58</f>
        <v>14.730192477195862</v>
      </c>
      <c r="S30">
        <v>16.388297872340424</v>
      </c>
    </row>
    <row r="31" spans="1:19" x14ac:dyDescent="0.25">
      <c r="K31" s="1"/>
      <c r="N31">
        <v>5</v>
      </c>
      <c r="O31">
        <v>4</v>
      </c>
      <c r="P31">
        <v>15.719387755102041</v>
      </c>
      <c r="Q31">
        <v>5.5074055158324828</v>
      </c>
      <c r="R31">
        <f t="shared" ref="R31:R34" si="7">P31*U59</f>
        <v>15.642987328588788</v>
      </c>
      <c r="S31">
        <v>12.170993227990971</v>
      </c>
    </row>
    <row r="32" spans="1:19" x14ac:dyDescent="0.25">
      <c r="K32" s="1"/>
      <c r="N32">
        <v>6</v>
      </c>
      <c r="O32">
        <v>4</v>
      </c>
      <c r="P32">
        <v>17.823966942148761</v>
      </c>
      <c r="Q32">
        <v>6.5196493349455862</v>
      </c>
      <c r="R32">
        <f t="shared" si="7"/>
        <v>17.870143022309772</v>
      </c>
      <c r="S32">
        <v>14.358854860186417</v>
      </c>
    </row>
    <row r="33" spans="1:19" x14ac:dyDescent="0.25">
      <c r="I33" t="s">
        <v>6</v>
      </c>
      <c r="K33" s="1"/>
      <c r="N33">
        <v>7</v>
      </c>
      <c r="O33">
        <v>4</v>
      </c>
      <c r="P33">
        <v>17.706896551724139</v>
      </c>
      <c r="Q33">
        <v>7.5303770949720672</v>
      </c>
      <c r="R33">
        <f t="shared" si="7"/>
        <v>17.779169598874034</v>
      </c>
      <c r="S33">
        <v>16.351023502653526</v>
      </c>
    </row>
    <row r="34" spans="1:19" x14ac:dyDescent="0.25">
      <c r="A34">
        <v>4</v>
      </c>
      <c r="B34">
        <v>1</v>
      </c>
      <c r="C34">
        <v>803</v>
      </c>
      <c r="D34">
        <v>803</v>
      </c>
      <c r="E34">
        <v>802</v>
      </c>
      <c r="F34">
        <v>804</v>
      </c>
      <c r="G34">
        <v>805</v>
      </c>
      <c r="H34">
        <v>802</v>
      </c>
      <c r="I34">
        <f t="shared" ref="I34:I40" si="8">AVERAGE(C34:H34)</f>
        <v>803.16666666666663</v>
      </c>
      <c r="K34" s="1">
        <v>3594.5</v>
      </c>
      <c r="N34">
        <v>8</v>
      </c>
      <c r="O34">
        <v>4</v>
      </c>
      <c r="P34">
        <v>20.08100558659218</v>
      </c>
      <c r="Q34">
        <v>8.8826194398682041</v>
      </c>
      <c r="R34">
        <f t="shared" si="7"/>
        <v>20.140681680460212</v>
      </c>
      <c r="S34">
        <v>18.968337730870712</v>
      </c>
    </row>
    <row r="35" spans="1:19" x14ac:dyDescent="0.25">
      <c r="A35">
        <v>4</v>
      </c>
      <c r="B35">
        <v>2</v>
      </c>
      <c r="C35">
        <v>802</v>
      </c>
      <c r="D35">
        <v>802</v>
      </c>
      <c r="E35">
        <v>802</v>
      </c>
      <c r="F35">
        <v>803</v>
      </c>
      <c r="G35">
        <v>802</v>
      </c>
      <c r="H35">
        <v>802</v>
      </c>
      <c r="I35">
        <f t="shared" si="8"/>
        <v>802.16666666666663</v>
      </c>
      <c r="K35" s="1">
        <v>3594.5</v>
      </c>
    </row>
    <row r="36" spans="1:19" x14ac:dyDescent="0.25">
      <c r="A36">
        <v>4</v>
      </c>
      <c r="B36">
        <v>4</v>
      </c>
      <c r="C36">
        <v>221</v>
      </c>
      <c r="D36">
        <v>221</v>
      </c>
      <c r="E36">
        <v>222</v>
      </c>
      <c r="F36">
        <v>220</v>
      </c>
      <c r="G36">
        <v>220</v>
      </c>
      <c r="H36">
        <v>221</v>
      </c>
      <c r="I36">
        <f t="shared" si="8"/>
        <v>220.83333333333334</v>
      </c>
      <c r="J36" s="1">
        <v>323.14285714285717</v>
      </c>
      <c r="K36" s="1">
        <v>3594.5</v>
      </c>
    </row>
    <row r="37" spans="1:19" x14ac:dyDescent="0.25">
      <c r="A37">
        <v>5</v>
      </c>
      <c r="B37">
        <v>4</v>
      </c>
      <c r="C37">
        <v>652</v>
      </c>
      <c r="D37">
        <v>654</v>
      </c>
      <c r="E37">
        <v>652</v>
      </c>
      <c r="F37">
        <v>653</v>
      </c>
      <c r="G37">
        <v>653</v>
      </c>
      <c r="H37">
        <v>652</v>
      </c>
      <c r="I37">
        <f t="shared" si="8"/>
        <v>652.66666666666663</v>
      </c>
      <c r="J37" s="1">
        <v>724.28571428571433</v>
      </c>
      <c r="K37" s="1">
        <v>3594.5</v>
      </c>
    </row>
    <row r="38" spans="1:19" x14ac:dyDescent="0.25">
      <c r="A38">
        <v>6</v>
      </c>
      <c r="B38">
        <v>4</v>
      </c>
      <c r="C38">
        <v>551</v>
      </c>
      <c r="D38">
        <v>551</v>
      </c>
      <c r="E38">
        <v>552</v>
      </c>
      <c r="F38">
        <v>551</v>
      </c>
      <c r="G38">
        <v>552</v>
      </c>
      <c r="H38">
        <v>551</v>
      </c>
      <c r="I38">
        <f t="shared" si="8"/>
        <v>551.33333333333337</v>
      </c>
      <c r="J38" s="1">
        <v>611.42857142857144</v>
      </c>
      <c r="K38" s="1">
        <v>3594.5</v>
      </c>
    </row>
    <row r="39" spans="1:19" x14ac:dyDescent="0.25">
      <c r="A39">
        <v>7</v>
      </c>
      <c r="B39">
        <v>4</v>
      </c>
      <c r="C39">
        <v>481</v>
      </c>
      <c r="D39">
        <v>477</v>
      </c>
      <c r="E39">
        <v>477</v>
      </c>
      <c r="F39">
        <v>476</v>
      </c>
      <c r="G39">
        <v>477</v>
      </c>
      <c r="H39">
        <v>476</v>
      </c>
      <c r="I39">
        <f t="shared" si="8"/>
        <v>477.33333333333331</v>
      </c>
      <c r="J39" s="1">
        <v>528.57142857142856</v>
      </c>
      <c r="K39" s="1">
        <v>3594.5</v>
      </c>
    </row>
    <row r="40" spans="1:19" x14ac:dyDescent="0.25">
      <c r="A40">
        <v>8</v>
      </c>
      <c r="B40">
        <v>4</v>
      </c>
      <c r="C40">
        <v>405</v>
      </c>
      <c r="D40">
        <v>406</v>
      </c>
      <c r="E40">
        <v>404</v>
      </c>
      <c r="F40">
        <v>404</v>
      </c>
      <c r="G40">
        <v>405</v>
      </c>
      <c r="H40">
        <v>404</v>
      </c>
      <c r="I40">
        <f t="shared" si="8"/>
        <v>404.66666666666669</v>
      </c>
      <c r="J40" s="1">
        <v>447.14285714285717</v>
      </c>
      <c r="K40" s="1">
        <v>3594.5</v>
      </c>
    </row>
    <row r="41" spans="1:19" x14ac:dyDescent="0.25">
      <c r="K41" s="1">
        <v>3594.5</v>
      </c>
    </row>
    <row r="42" spans="1:19" x14ac:dyDescent="0.25">
      <c r="K42" s="1">
        <v>3594.5</v>
      </c>
    </row>
    <row r="43" spans="1:19" x14ac:dyDescent="0.25">
      <c r="K43" s="1">
        <v>3594.5</v>
      </c>
    </row>
    <row r="44" spans="1:19" x14ac:dyDescent="0.25">
      <c r="A44">
        <v>4</v>
      </c>
      <c r="B44">
        <v>2</v>
      </c>
      <c r="C44">
        <v>1828.7293698000001</v>
      </c>
      <c r="D44">
        <v>1914.300297</v>
      </c>
      <c r="E44">
        <v>0</v>
      </c>
      <c r="F44">
        <v>0</v>
      </c>
      <c r="G44">
        <v>0</v>
      </c>
      <c r="H44">
        <v>0</v>
      </c>
      <c r="K44" s="1">
        <v>3594.5</v>
      </c>
    </row>
    <row r="45" spans="1:19" x14ac:dyDescent="0.25">
      <c r="A45">
        <v>4</v>
      </c>
      <c r="B45">
        <v>4</v>
      </c>
      <c r="C45">
        <v>2018.5840467</v>
      </c>
      <c r="D45">
        <v>2012.7967398000001</v>
      </c>
      <c r="E45">
        <v>0</v>
      </c>
      <c r="F45">
        <v>0</v>
      </c>
      <c r="G45">
        <v>0</v>
      </c>
      <c r="H45">
        <v>0</v>
      </c>
      <c r="K45" s="1">
        <v>3594.5</v>
      </c>
    </row>
    <row r="46" spans="1:19" x14ac:dyDescent="0.25">
      <c r="A46">
        <v>5</v>
      </c>
      <c r="B46">
        <v>4</v>
      </c>
      <c r="C46">
        <v>1994.1131339999999</v>
      </c>
      <c r="D46">
        <v>1919.8247805000001</v>
      </c>
      <c r="E46">
        <v>0</v>
      </c>
      <c r="F46">
        <v>0</v>
      </c>
      <c r="G46">
        <v>0</v>
      </c>
      <c r="H46">
        <v>0</v>
      </c>
      <c r="K46" s="1">
        <v>3594.5</v>
      </c>
    </row>
    <row r="47" spans="1:19" x14ac:dyDescent="0.25">
      <c r="A47">
        <v>6</v>
      </c>
      <c r="B47">
        <v>4</v>
      </c>
      <c r="C47">
        <v>1852.5996</v>
      </c>
      <c r="D47">
        <v>1837.6315128000001</v>
      </c>
      <c r="E47">
        <v>0</v>
      </c>
      <c r="F47">
        <v>0</v>
      </c>
      <c r="G47">
        <v>0</v>
      </c>
      <c r="H47">
        <v>0</v>
      </c>
      <c r="K47" s="1">
        <v>3594.5</v>
      </c>
    </row>
    <row r="48" spans="1:19" x14ac:dyDescent="0.25">
      <c r="A48">
        <v>7</v>
      </c>
      <c r="B48">
        <v>4</v>
      </c>
      <c r="C48">
        <v>1820.0343167999999</v>
      </c>
      <c r="D48">
        <v>1777.9364244000001</v>
      </c>
      <c r="E48">
        <v>0</v>
      </c>
      <c r="F48">
        <v>0</v>
      </c>
      <c r="G48">
        <v>0</v>
      </c>
      <c r="H48">
        <v>0</v>
      </c>
      <c r="K48" s="1">
        <v>3594.5</v>
      </c>
    </row>
    <row r="49" spans="1:21" x14ac:dyDescent="0.25">
      <c r="A49">
        <v>8</v>
      </c>
      <c r="B49">
        <v>4</v>
      </c>
      <c r="C49">
        <v>1731.626019</v>
      </c>
      <c r="D49">
        <v>1778.4927540000001</v>
      </c>
      <c r="E49">
        <v>0</v>
      </c>
      <c r="F49">
        <v>0</v>
      </c>
      <c r="G49">
        <v>0</v>
      </c>
      <c r="H49">
        <v>0</v>
      </c>
      <c r="K49" s="1">
        <v>3594.5</v>
      </c>
    </row>
    <row r="50" spans="1:21" x14ac:dyDescent="0.25">
      <c r="K50" s="1">
        <v>3594.5</v>
      </c>
    </row>
    <row r="51" spans="1:21" x14ac:dyDescent="0.25">
      <c r="K51" s="1">
        <v>3594.5</v>
      </c>
    </row>
    <row r="52" spans="1:21" x14ac:dyDescent="0.25">
      <c r="K52" s="1">
        <v>3594.5</v>
      </c>
    </row>
    <row r="53" spans="1:21" x14ac:dyDescent="0.25">
      <c r="K53" s="1">
        <v>3594.5</v>
      </c>
    </row>
    <row r="54" spans="1:21" x14ac:dyDescent="0.25">
      <c r="A54" s="7" t="s">
        <v>16</v>
      </c>
      <c r="B54" s="7"/>
      <c r="C54" s="7"/>
      <c r="D54" s="7"/>
      <c r="E54" s="7"/>
      <c r="K54" s="1">
        <v>3594.5</v>
      </c>
      <c r="N54" t="s">
        <v>8</v>
      </c>
    </row>
    <row r="55" spans="1:21" x14ac:dyDescent="0.25">
      <c r="A55">
        <v>4</v>
      </c>
      <c r="B55">
        <v>4</v>
      </c>
      <c r="C55">
        <v>253</v>
      </c>
      <c r="D55">
        <v>287</v>
      </c>
      <c r="E55">
        <v>293</v>
      </c>
      <c r="F55">
        <f>AVERAGE(C55:E55)</f>
        <v>277.66666666666669</v>
      </c>
      <c r="H55">
        <f>K55/F55</f>
        <v>11.319327731092436</v>
      </c>
      <c r="J55">
        <f>P58/H55</f>
        <v>0.98227103912689906</v>
      </c>
      <c r="K55" s="1">
        <v>3143</v>
      </c>
      <c r="P55" t="s">
        <v>9</v>
      </c>
      <c r="Q55" t="s">
        <v>10</v>
      </c>
      <c r="R55" t="s">
        <v>11</v>
      </c>
      <c r="S55" t="s">
        <v>12</v>
      </c>
    </row>
    <row r="56" spans="1:21" x14ac:dyDescent="0.25">
      <c r="A56">
        <v>5</v>
      </c>
      <c r="B56">
        <v>4</v>
      </c>
      <c r="C56">
        <v>273</v>
      </c>
      <c r="D56">
        <v>273</v>
      </c>
      <c r="E56">
        <v>273</v>
      </c>
      <c r="F56">
        <f t="shared" ref="F56:F59" si="9">AVERAGE(C56:E56)</f>
        <v>273</v>
      </c>
      <c r="H56">
        <f t="shared" ref="H56:H59" si="10">K56/F56</f>
        <v>11.512820512820513</v>
      </c>
      <c r="J56">
        <f t="shared" ref="J56:J59" si="11">P59/H56</f>
        <v>1.0217485014228285</v>
      </c>
      <c r="K56" s="1">
        <v>3143</v>
      </c>
    </row>
    <row r="57" spans="1:21" x14ac:dyDescent="0.25">
      <c r="A57">
        <v>6</v>
      </c>
      <c r="B57">
        <v>4</v>
      </c>
      <c r="C57">
        <v>253</v>
      </c>
      <c r="D57">
        <v>253</v>
      </c>
      <c r="E57">
        <v>268</v>
      </c>
      <c r="F57">
        <f t="shared" si="9"/>
        <v>258</v>
      </c>
      <c r="H57">
        <f t="shared" si="10"/>
        <v>12.182170542635658</v>
      </c>
      <c r="J57">
        <f t="shared" si="11"/>
        <v>1.0532567698176809</v>
      </c>
      <c r="K57" s="1">
        <v>3143</v>
      </c>
    </row>
    <row r="58" spans="1:21" x14ac:dyDescent="0.25">
      <c r="A58">
        <v>7</v>
      </c>
      <c r="B58">
        <v>4</v>
      </c>
      <c r="C58">
        <v>246</v>
      </c>
      <c r="D58">
        <v>246</v>
      </c>
      <c r="E58">
        <v>246</v>
      </c>
      <c r="F58">
        <f t="shared" si="9"/>
        <v>246</v>
      </c>
      <c r="H58">
        <f t="shared" si="10"/>
        <v>12.776422764227643</v>
      </c>
      <c r="J58">
        <f t="shared" si="11"/>
        <v>1.0078657678954481</v>
      </c>
      <c r="K58" s="1">
        <v>3143</v>
      </c>
      <c r="N58">
        <v>4</v>
      </c>
      <c r="O58">
        <v>4</v>
      </c>
      <c r="P58">
        <v>11.118647812638091</v>
      </c>
      <c r="Q58">
        <v>11.123563218390803</v>
      </c>
      <c r="R58">
        <f>$H61*J55</f>
        <v>10.441751553469595</v>
      </c>
      <c r="S58">
        <f>$H69*J55</f>
        <v>11.212873641558756</v>
      </c>
      <c r="U58">
        <f>R58/P58</f>
        <v>0.93912063134160106</v>
      </c>
    </row>
    <row r="59" spans="1:21" x14ac:dyDescent="0.25">
      <c r="A59">
        <v>8</v>
      </c>
      <c r="B59">
        <v>4</v>
      </c>
      <c r="C59">
        <v>226</v>
      </c>
      <c r="D59">
        <v>222</v>
      </c>
      <c r="E59">
        <v>227</v>
      </c>
      <c r="F59">
        <f t="shared" si="9"/>
        <v>225</v>
      </c>
      <c r="H59">
        <f t="shared" si="10"/>
        <v>13.968888888888889</v>
      </c>
      <c r="J59">
        <f t="shared" si="11"/>
        <v>1.0170823173147179</v>
      </c>
      <c r="K59" s="1">
        <v>3143</v>
      </c>
      <c r="N59">
        <v>5</v>
      </c>
      <c r="O59">
        <v>4</v>
      </c>
      <c r="P59">
        <v>11.763207106124359</v>
      </c>
      <c r="Q59">
        <v>4.9628205128205121</v>
      </c>
      <c r="R59">
        <f t="shared" ref="R59:R62" si="12">$H62*J56</f>
        <v>11.706034775110389</v>
      </c>
      <c r="S59">
        <f t="shared" ref="S59:S62" si="13">$H70*J56</f>
        <v>5.0177430312061722</v>
      </c>
      <c r="U59">
        <f t="shared" ref="U59:U62" si="14">R59/P59</f>
        <v>0.99513973268529776</v>
      </c>
    </row>
    <row r="60" spans="1:21" x14ac:dyDescent="0.25">
      <c r="A60" s="7" t="s">
        <v>53</v>
      </c>
      <c r="B60" s="7"/>
      <c r="C60" s="7"/>
      <c r="D60" s="7"/>
      <c r="E60" s="7"/>
      <c r="K60" s="1">
        <v>3143</v>
      </c>
      <c r="N60">
        <v>6</v>
      </c>
      <c r="O60">
        <v>4</v>
      </c>
      <c r="P60">
        <v>12.830953595104537</v>
      </c>
      <c r="Q60">
        <v>5.878855140186916</v>
      </c>
      <c r="R60">
        <f t="shared" si="12"/>
        <v>12.864194407527091</v>
      </c>
      <c r="S60">
        <f t="shared" si="13"/>
        <v>6.1133629317395588</v>
      </c>
      <c r="U60">
        <f t="shared" si="14"/>
        <v>1.0025906735751298</v>
      </c>
    </row>
    <row r="61" spans="1:21" x14ac:dyDescent="0.25">
      <c r="A61">
        <v>4</v>
      </c>
      <c r="B61">
        <v>4</v>
      </c>
      <c r="C61">
        <v>296</v>
      </c>
      <c r="D61">
        <v>295</v>
      </c>
      <c r="E61">
        <v>296</v>
      </c>
      <c r="F61">
        <f>AVERAGE(C61:E61)</f>
        <v>295.66666666666669</v>
      </c>
      <c r="H61">
        <f>K61/F61</f>
        <v>10.63021420518602</v>
      </c>
      <c r="K61" s="1">
        <v>3143</v>
      </c>
      <c r="N61">
        <v>7</v>
      </c>
      <c r="O61">
        <v>4</v>
      </c>
      <c r="P61">
        <v>12.876919140225178</v>
      </c>
      <c r="Q61">
        <v>6.8004054054054057</v>
      </c>
      <c r="R61">
        <f t="shared" si="12"/>
        <v>12.92947799385875</v>
      </c>
      <c r="S61">
        <f t="shared" si="13"/>
        <v>6.768636983964516</v>
      </c>
      <c r="U61">
        <f t="shared" si="14"/>
        <v>1.0040816326530613</v>
      </c>
    </row>
    <row r="62" spans="1:21" x14ac:dyDescent="0.25">
      <c r="A62">
        <v>5</v>
      </c>
      <c r="B62">
        <v>4</v>
      </c>
      <c r="C62">
        <v>274</v>
      </c>
      <c r="D62">
        <v>274</v>
      </c>
      <c r="E62">
        <v>275</v>
      </c>
      <c r="F62">
        <f t="shared" ref="F62:F73" si="15">AVERAGE(C62:E62)</f>
        <v>274.33333333333331</v>
      </c>
      <c r="H62">
        <f t="shared" ref="H62:H65" si="16">K62/F62</f>
        <v>11.456865127582018</v>
      </c>
      <c r="K62" s="1">
        <v>3143</v>
      </c>
      <c r="N62">
        <v>8</v>
      </c>
      <c r="O62">
        <v>4</v>
      </c>
      <c r="P62">
        <v>14.207509881422926</v>
      </c>
      <c r="Q62">
        <v>8.0388178913738013</v>
      </c>
      <c r="R62">
        <f t="shared" si="12"/>
        <v>14.24973130751928</v>
      </c>
      <c r="S62">
        <f t="shared" si="13"/>
        <v>8.0318837269350709</v>
      </c>
      <c r="U62">
        <f t="shared" si="14"/>
        <v>1.0029717682020802</v>
      </c>
    </row>
    <row r="63" spans="1:21" x14ac:dyDescent="0.25">
      <c r="A63">
        <v>6</v>
      </c>
      <c r="B63">
        <v>4</v>
      </c>
      <c r="C63">
        <v>253</v>
      </c>
      <c r="D63">
        <v>268</v>
      </c>
      <c r="E63">
        <v>251</v>
      </c>
      <c r="F63">
        <f t="shared" si="15"/>
        <v>257.33333333333331</v>
      </c>
      <c r="H63">
        <f t="shared" si="16"/>
        <v>12.213730569948188</v>
      </c>
      <c r="K63" s="1">
        <v>3143</v>
      </c>
    </row>
    <row r="64" spans="1:21" x14ac:dyDescent="0.25">
      <c r="A64">
        <v>7</v>
      </c>
      <c r="B64">
        <v>4</v>
      </c>
      <c r="C64">
        <v>245</v>
      </c>
      <c r="D64">
        <v>245</v>
      </c>
      <c r="E64">
        <v>245</v>
      </c>
      <c r="F64">
        <f t="shared" si="15"/>
        <v>245</v>
      </c>
      <c r="H64">
        <f t="shared" si="16"/>
        <v>12.828571428571429</v>
      </c>
      <c r="K64" s="1">
        <v>3143</v>
      </c>
    </row>
    <row r="65" spans="1:11" x14ac:dyDescent="0.25">
      <c r="A65">
        <v>8</v>
      </c>
      <c r="B65">
        <v>4</v>
      </c>
      <c r="C65">
        <v>226</v>
      </c>
      <c r="D65">
        <v>220</v>
      </c>
      <c r="E65">
        <v>227</v>
      </c>
      <c r="F65">
        <f t="shared" si="15"/>
        <v>224.33333333333334</v>
      </c>
      <c r="H65">
        <f t="shared" si="16"/>
        <v>14.010401188707281</v>
      </c>
      <c r="K65" s="1">
        <v>3143</v>
      </c>
    </row>
    <row r="66" spans="1:11" x14ac:dyDescent="0.25">
      <c r="K66" s="1">
        <v>3143</v>
      </c>
    </row>
    <row r="67" spans="1:11" x14ac:dyDescent="0.25">
      <c r="K67" s="1">
        <v>3143</v>
      </c>
    </row>
    <row r="68" spans="1:11" x14ac:dyDescent="0.25">
      <c r="A68" s="7" t="s">
        <v>23</v>
      </c>
      <c r="B68" s="7"/>
      <c r="C68" s="7"/>
      <c r="D68" s="7"/>
      <c r="E68" s="7"/>
      <c r="K68" s="1">
        <v>3143</v>
      </c>
    </row>
    <row r="69" spans="1:11" x14ac:dyDescent="0.25">
      <c r="A69">
        <v>4</v>
      </c>
      <c r="B69">
        <v>4</v>
      </c>
      <c r="C69">
        <v>244</v>
      </c>
      <c r="D69">
        <v>286</v>
      </c>
      <c r="E69">
        <v>296</v>
      </c>
      <c r="F69">
        <f t="shared" si="15"/>
        <v>275.33333333333331</v>
      </c>
      <c r="H69">
        <f>K69/F69</f>
        <v>11.415254237288137</v>
      </c>
      <c r="K69" s="1">
        <v>3143</v>
      </c>
    </row>
    <row r="70" spans="1:11" x14ac:dyDescent="0.25">
      <c r="A70">
        <v>5</v>
      </c>
      <c r="B70">
        <v>4</v>
      </c>
      <c r="C70">
        <v>641</v>
      </c>
      <c r="D70">
        <v>640</v>
      </c>
      <c r="F70">
        <f t="shared" si="15"/>
        <v>640.5</v>
      </c>
      <c r="H70">
        <f>K70/D70</f>
        <v>4.9109375000000002</v>
      </c>
      <c r="K70" s="1">
        <v>3143</v>
      </c>
    </row>
    <row r="71" spans="1:11" x14ac:dyDescent="0.25">
      <c r="A71">
        <v>6</v>
      </c>
      <c r="B71">
        <v>4</v>
      </c>
      <c r="C71">
        <v>542</v>
      </c>
      <c r="D71">
        <v>541</v>
      </c>
      <c r="F71">
        <f t="shared" si="15"/>
        <v>541.5</v>
      </c>
      <c r="H71">
        <f t="shared" ref="H70:H73" si="17">K71/F71</f>
        <v>5.8042474607571561</v>
      </c>
      <c r="K71" s="1">
        <v>3143</v>
      </c>
    </row>
    <row r="72" spans="1:11" x14ac:dyDescent="0.25">
      <c r="A72">
        <v>7</v>
      </c>
      <c r="B72">
        <v>4</v>
      </c>
      <c r="C72">
        <v>468</v>
      </c>
      <c r="D72">
        <v>468</v>
      </c>
      <c r="F72">
        <f t="shared" si="15"/>
        <v>468</v>
      </c>
      <c r="H72">
        <f t="shared" si="17"/>
        <v>6.7158119658119659</v>
      </c>
      <c r="K72" s="1">
        <v>3143</v>
      </c>
    </row>
    <row r="73" spans="1:11" x14ac:dyDescent="0.25">
      <c r="A73">
        <v>8</v>
      </c>
      <c r="B73">
        <v>4</v>
      </c>
      <c r="C73">
        <v>398</v>
      </c>
      <c r="D73">
        <v>398</v>
      </c>
      <c r="F73">
        <f t="shared" si="15"/>
        <v>398</v>
      </c>
      <c r="H73">
        <f t="shared" si="17"/>
        <v>7.8969849246231156</v>
      </c>
      <c r="K73" s="1">
        <v>3143</v>
      </c>
    </row>
  </sheetData>
  <mergeCells count="4">
    <mergeCell ref="M14:V14"/>
    <mergeCell ref="A54:E54"/>
    <mergeCell ref="A60:E60"/>
    <mergeCell ref="A68:E6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opLeftCell="A52" workbookViewId="0">
      <selection activeCell="A89" sqref="A89"/>
    </sheetView>
  </sheetViews>
  <sheetFormatPr defaultRowHeight="15" x14ac:dyDescent="0.25"/>
  <sheetData>
    <row r="1" spans="1:18" x14ac:dyDescent="0.25">
      <c r="J1" s="4">
        <f>11.33*F18</f>
        <v>27324.183333333331</v>
      </c>
      <c r="K1" s="4">
        <v>17774</v>
      </c>
      <c r="L1" s="4"/>
      <c r="M1" s="4"/>
      <c r="N1" s="4"/>
      <c r="O1" s="4"/>
      <c r="P1" s="4"/>
    </row>
    <row r="2" spans="1:18" x14ac:dyDescent="0.25">
      <c r="F2" t="s">
        <v>16</v>
      </c>
      <c r="J2" s="4"/>
      <c r="K2" s="4" t="s">
        <v>8</v>
      </c>
      <c r="L2" s="4"/>
      <c r="M2" s="4" t="s">
        <v>44</v>
      </c>
      <c r="N2" s="4"/>
      <c r="O2" s="4" t="s">
        <v>45</v>
      </c>
      <c r="P2" s="4"/>
      <c r="Q2" t="s">
        <v>46</v>
      </c>
    </row>
    <row r="3" spans="1:18" x14ac:dyDescent="0.25">
      <c r="A3">
        <v>4</v>
      </c>
      <c r="B3">
        <v>4</v>
      </c>
      <c r="C3">
        <v>2016</v>
      </c>
      <c r="D3">
        <v>2056</v>
      </c>
      <c r="E3">
        <v>2053</v>
      </c>
      <c r="F3">
        <f>AVERAGE(C3:E3)</f>
        <v>2041.6666666666667</v>
      </c>
      <c r="H3">
        <f>$J$1/F3</f>
        <v>13.383273469387753</v>
      </c>
      <c r="J3" s="4"/>
      <c r="K3" s="4">
        <v>8.4807244931871058</v>
      </c>
      <c r="L3" s="4"/>
      <c r="M3" s="4">
        <f>K3/K8</f>
        <v>1.0735094295173551</v>
      </c>
      <c r="N3" s="4"/>
      <c r="O3" s="4">
        <f>K3/K13</f>
        <v>1.0735094295173551</v>
      </c>
      <c r="P3" s="4"/>
      <c r="Q3">
        <f>K3/K18</f>
        <v>0.75050659231744299</v>
      </c>
    </row>
    <row r="4" spans="1:18" x14ac:dyDescent="0.25">
      <c r="A4">
        <v>8</v>
      </c>
      <c r="B4">
        <v>4</v>
      </c>
      <c r="C4">
        <v>1816</v>
      </c>
      <c r="D4">
        <v>1820</v>
      </c>
      <c r="E4">
        <v>1815</v>
      </c>
      <c r="F4">
        <f>AVERAGE(C4:E4)</f>
        <v>1817</v>
      </c>
      <c r="H4">
        <f>$J$1/F4</f>
        <v>15.038075582461932</v>
      </c>
      <c r="K4">
        <v>10.749157540016849</v>
      </c>
      <c r="M4" s="4">
        <f>K4/K9</f>
        <v>1.0749157540016849</v>
      </c>
      <c r="O4" s="4">
        <f>K4/K14</f>
        <v>1.0749157540016849</v>
      </c>
      <c r="Q4">
        <f>K4/K19</f>
        <v>1.5807584617671837</v>
      </c>
    </row>
    <row r="7" spans="1:18" x14ac:dyDescent="0.25">
      <c r="F7" t="s">
        <v>1</v>
      </c>
      <c r="I7" t="s">
        <v>47</v>
      </c>
    </row>
    <row r="8" spans="1:18" x14ac:dyDescent="0.25">
      <c r="A8">
        <v>4</v>
      </c>
      <c r="B8">
        <v>4</v>
      </c>
      <c r="C8">
        <v>2189</v>
      </c>
      <c r="D8">
        <v>2188</v>
      </c>
      <c r="E8">
        <v>2192</v>
      </c>
      <c r="F8">
        <f>AVERAGE(C8:E8)</f>
        <v>2189.6666666666665</v>
      </c>
      <c r="H8">
        <f>$J$1/F8</f>
        <v>12.478695387425788</v>
      </c>
      <c r="I8">
        <f>H3/H8</f>
        <v>1.0724897959183672</v>
      </c>
      <c r="K8">
        <v>7.9</v>
      </c>
      <c r="M8">
        <v>4</v>
      </c>
      <c r="N8">
        <v>4</v>
      </c>
      <c r="O8">
        <v>2055</v>
      </c>
      <c r="P8">
        <v>2169</v>
      </c>
      <c r="Q8">
        <v>2168</v>
      </c>
      <c r="R8">
        <f>AVERAGE(O8:Q8)</f>
        <v>2130.6666666666665</v>
      </c>
    </row>
    <row r="9" spans="1:18" x14ac:dyDescent="0.25">
      <c r="A9">
        <v>8</v>
      </c>
      <c r="B9">
        <v>4</v>
      </c>
      <c r="C9">
        <v>1934</v>
      </c>
      <c r="D9">
        <v>1940</v>
      </c>
      <c r="E9">
        <v>1935</v>
      </c>
      <c r="F9">
        <f>AVERAGE(C9:E9)</f>
        <v>1936.3333333333333</v>
      </c>
      <c r="H9">
        <f>$J$1/F9</f>
        <v>14.111301428817352</v>
      </c>
      <c r="I9">
        <f>H4/H9</f>
        <v>1.0656760227481195</v>
      </c>
      <c r="K9">
        <v>10</v>
      </c>
      <c r="M9">
        <v>8</v>
      </c>
      <c r="N9">
        <v>4</v>
      </c>
      <c r="O9">
        <v>1927</v>
      </c>
      <c r="P9">
        <v>1928</v>
      </c>
      <c r="Q9">
        <v>1925</v>
      </c>
      <c r="R9">
        <f>AVERAGE(O9:Q9)</f>
        <v>1926.6666666666667</v>
      </c>
    </row>
    <row r="12" spans="1:18" x14ac:dyDescent="0.25">
      <c r="F12" t="s">
        <v>2</v>
      </c>
      <c r="I12" t="s">
        <v>47</v>
      </c>
    </row>
    <row r="13" spans="1:18" x14ac:dyDescent="0.25">
      <c r="A13">
        <v>4</v>
      </c>
      <c r="B13">
        <v>4</v>
      </c>
      <c r="C13">
        <v>2192</v>
      </c>
      <c r="D13">
        <v>2187</v>
      </c>
      <c r="E13">
        <v>2189</v>
      </c>
      <c r="F13">
        <f>AVERAGE(C13:E13)</f>
        <v>2189.3333333333335</v>
      </c>
      <c r="H13">
        <f>$J$1/F13</f>
        <v>12.480595310596831</v>
      </c>
      <c r="I13">
        <f>H3/H13</f>
        <v>1.0723265306122449</v>
      </c>
      <c r="K13">
        <v>7.9</v>
      </c>
      <c r="M13">
        <v>4</v>
      </c>
      <c r="N13">
        <v>4</v>
      </c>
      <c r="O13">
        <v>2177</v>
      </c>
      <c r="P13">
        <v>2172</v>
      </c>
      <c r="Q13">
        <v>2197</v>
      </c>
      <c r="R13">
        <f>AVERAGE(O13:Q13)</f>
        <v>2182</v>
      </c>
    </row>
    <row r="14" spans="1:18" x14ac:dyDescent="0.25">
      <c r="A14">
        <v>8</v>
      </c>
      <c r="B14">
        <v>4</v>
      </c>
      <c r="C14">
        <v>1938</v>
      </c>
      <c r="D14">
        <v>1937</v>
      </c>
      <c r="E14">
        <v>1941</v>
      </c>
      <c r="F14">
        <f>AVERAGE(C14:E14)</f>
        <v>1938.6666666666667</v>
      </c>
      <c r="H14">
        <f>$J$1/F14</f>
        <v>14.0943174002751</v>
      </c>
      <c r="I14">
        <f>H4/H14</f>
        <v>1.0669601907906807</v>
      </c>
      <c r="K14">
        <v>10</v>
      </c>
      <c r="M14">
        <v>8</v>
      </c>
      <c r="N14">
        <v>4</v>
      </c>
      <c r="O14">
        <v>1917</v>
      </c>
      <c r="P14">
        <v>1923</v>
      </c>
      <c r="Q14">
        <v>1919</v>
      </c>
      <c r="R14">
        <f>AVERAGE(O14:Q14)</f>
        <v>1919.6666666666667</v>
      </c>
    </row>
    <row r="17" spans="1:11" x14ac:dyDescent="0.25">
      <c r="F17" t="s">
        <v>6</v>
      </c>
    </row>
    <row r="18" spans="1:11" x14ac:dyDescent="0.25">
      <c r="A18">
        <v>4</v>
      </c>
      <c r="B18">
        <v>4</v>
      </c>
      <c r="C18">
        <v>2413</v>
      </c>
      <c r="D18">
        <v>2409</v>
      </c>
      <c r="E18">
        <v>2413</v>
      </c>
      <c r="F18">
        <f>AVERAGE(C18:E18)</f>
        <v>2411.6666666666665</v>
      </c>
      <c r="H18">
        <f>$J$1/F18</f>
        <v>11.33</v>
      </c>
      <c r="K18">
        <v>11.3</v>
      </c>
    </row>
    <row r="19" spans="1:11" x14ac:dyDescent="0.25">
      <c r="A19">
        <v>8</v>
      </c>
      <c r="B19">
        <v>4</v>
      </c>
      <c r="C19">
        <v>2937</v>
      </c>
      <c r="D19">
        <v>2920</v>
      </c>
      <c r="E19">
        <v>2924</v>
      </c>
      <c r="F19">
        <v>4000</v>
      </c>
      <c r="H19">
        <f>$J$1/F19</f>
        <v>6.8310458333333326</v>
      </c>
      <c r="K19">
        <v>6.8</v>
      </c>
    </row>
    <row r="21" spans="1:11" x14ac:dyDescent="0.25">
      <c r="A21" s="6"/>
      <c r="B21" s="6"/>
      <c r="C21" s="6"/>
      <c r="D21" s="6"/>
      <c r="E21" s="6"/>
      <c r="F21" s="6"/>
      <c r="G21" s="6"/>
      <c r="H21" s="6"/>
    </row>
    <row r="22" spans="1:11" x14ac:dyDescent="0.25">
      <c r="F22" t="s">
        <v>42</v>
      </c>
    </row>
    <row r="23" spans="1:11" x14ac:dyDescent="0.25">
      <c r="A23">
        <v>4</v>
      </c>
      <c r="B23">
        <v>4</v>
      </c>
      <c r="C23">
        <v>2413</v>
      </c>
      <c r="D23">
        <v>2409</v>
      </c>
      <c r="E23">
        <v>2413</v>
      </c>
      <c r="F23">
        <f>AVERAGE(C23:E23)</f>
        <v>2411.6666666666665</v>
      </c>
      <c r="H23">
        <f>$J$1/F23</f>
        <v>11.33</v>
      </c>
    </row>
    <row r="24" spans="1:11" x14ac:dyDescent="0.25">
      <c r="A24">
        <v>8</v>
      </c>
      <c r="B24">
        <v>4</v>
      </c>
      <c r="C24">
        <v>2937</v>
      </c>
      <c r="D24">
        <v>2920</v>
      </c>
      <c r="E24">
        <v>2924</v>
      </c>
      <c r="F24">
        <f>AVERAGE(C24:E24)</f>
        <v>2927</v>
      </c>
      <c r="H24">
        <f>$J$1/F24</f>
        <v>9.3352180845006263</v>
      </c>
    </row>
    <row r="25" spans="1:11" x14ac:dyDescent="0.25">
      <c r="F25" t="s">
        <v>43</v>
      </c>
    </row>
    <row r="26" spans="1:11" x14ac:dyDescent="0.25">
      <c r="A26">
        <v>4</v>
      </c>
      <c r="B26">
        <v>4</v>
      </c>
      <c r="C26">
        <v>2016</v>
      </c>
      <c r="D26">
        <v>2056</v>
      </c>
      <c r="E26">
        <v>2053</v>
      </c>
      <c r="F26">
        <f>AVERAGE(C26:E26)</f>
        <v>2041.6666666666667</v>
      </c>
      <c r="H26">
        <f>$J$1/F26</f>
        <v>13.383273469387753</v>
      </c>
    </row>
    <row r="27" spans="1:11" x14ac:dyDescent="0.25">
      <c r="A27">
        <v>8</v>
      </c>
      <c r="B27">
        <v>4</v>
      </c>
      <c r="C27">
        <v>1816</v>
      </c>
      <c r="D27">
        <v>1820</v>
      </c>
      <c r="E27">
        <v>1815</v>
      </c>
      <c r="F27">
        <f>AVERAGE(C27:E27)</f>
        <v>1817</v>
      </c>
      <c r="H27">
        <f>$J$1/F27</f>
        <v>15.038075582461932</v>
      </c>
    </row>
    <row r="29" spans="1:11" x14ac:dyDescent="0.25">
      <c r="F29" t="s">
        <v>48</v>
      </c>
    </row>
    <row r="30" spans="1:11" x14ac:dyDescent="0.25">
      <c r="A30">
        <v>4</v>
      </c>
      <c r="B30">
        <v>4</v>
      </c>
      <c r="C30">
        <v>2337</v>
      </c>
      <c r="D30">
        <v>2389</v>
      </c>
      <c r="E30">
        <v>2391</v>
      </c>
      <c r="F30">
        <f>AVERAGE(C30:E30)</f>
        <v>2372.3333333333335</v>
      </c>
      <c r="H30">
        <f>$J$1/F30</f>
        <v>11.517851622874804</v>
      </c>
    </row>
    <row r="31" spans="1:11" x14ac:dyDescent="0.25">
      <c r="A31">
        <v>8</v>
      </c>
      <c r="B31">
        <v>4</v>
      </c>
      <c r="C31">
        <v>2008</v>
      </c>
      <c r="D31">
        <v>2015</v>
      </c>
      <c r="E31">
        <v>2010</v>
      </c>
      <c r="F31">
        <f>AVERAGE(C31:E31)</f>
        <v>2011</v>
      </c>
      <c r="H31">
        <f>$J$1/F31</f>
        <v>13.5873611801757</v>
      </c>
    </row>
    <row r="33" spans="1:8" x14ac:dyDescent="0.25">
      <c r="F33" t="s">
        <v>49</v>
      </c>
    </row>
    <row r="34" spans="1:8" x14ac:dyDescent="0.25">
      <c r="A34">
        <v>4</v>
      </c>
      <c r="B34">
        <v>4</v>
      </c>
      <c r="C34">
        <v>2016</v>
      </c>
      <c r="D34">
        <v>2056</v>
      </c>
      <c r="E34">
        <v>2053</v>
      </c>
      <c r="F34">
        <f>AVERAGE(C34:E34)</f>
        <v>2041.6666666666667</v>
      </c>
      <c r="H34">
        <f>$J$1/F34</f>
        <v>13.383273469387753</v>
      </c>
    </row>
    <row r="35" spans="1:8" x14ac:dyDescent="0.25">
      <c r="A35">
        <v>8</v>
      </c>
      <c r="B35">
        <v>4</v>
      </c>
      <c r="C35">
        <v>1816</v>
      </c>
      <c r="D35">
        <v>1820</v>
      </c>
      <c r="E35">
        <v>1815</v>
      </c>
      <c r="F35">
        <f>AVERAGE(C35:E35)</f>
        <v>1817</v>
      </c>
      <c r="H35">
        <f>$J$1/F35</f>
        <v>15.038075582461932</v>
      </c>
    </row>
    <row r="39" spans="1:8" x14ac:dyDescent="0.25">
      <c r="C39" t="s">
        <v>51</v>
      </c>
      <c r="D39" t="s">
        <v>50</v>
      </c>
      <c r="E39" t="s">
        <v>6</v>
      </c>
    </row>
    <row r="40" spans="1:8" x14ac:dyDescent="0.25">
      <c r="A40">
        <v>4</v>
      </c>
      <c r="B40">
        <v>4</v>
      </c>
      <c r="C40">
        <v>8.5</v>
      </c>
      <c r="D40">
        <v>11.27</v>
      </c>
      <c r="E40">
        <v>11.33</v>
      </c>
    </row>
    <row r="41" spans="1:8" x14ac:dyDescent="0.25">
      <c r="A41">
        <v>8</v>
      </c>
      <c r="B41">
        <v>4</v>
      </c>
      <c r="C41">
        <v>10.7</v>
      </c>
      <c r="D41">
        <v>10.9</v>
      </c>
      <c r="E41">
        <v>6.8</v>
      </c>
    </row>
    <row r="65" spans="5:10" x14ac:dyDescent="0.25">
      <c r="J65" t="s">
        <v>1</v>
      </c>
    </row>
    <row r="66" spans="5:10" x14ac:dyDescent="0.25">
      <c r="E66">
        <v>4</v>
      </c>
      <c r="F66">
        <v>4</v>
      </c>
      <c r="G66">
        <v>2069</v>
      </c>
      <c r="H66">
        <v>2184</v>
      </c>
      <c r="I66">
        <v>2191</v>
      </c>
    </row>
    <row r="67" spans="5:10" x14ac:dyDescent="0.25">
      <c r="E67">
        <v>8</v>
      </c>
      <c r="F67">
        <v>4</v>
      </c>
      <c r="G67">
        <v>1940</v>
      </c>
      <c r="H67">
        <v>1942</v>
      </c>
    </row>
    <row r="69" spans="5:10" x14ac:dyDescent="0.25">
      <c r="J69" t="s">
        <v>2</v>
      </c>
    </row>
    <row r="70" spans="5:10" x14ac:dyDescent="0.25">
      <c r="E70">
        <v>4</v>
      </c>
      <c r="F70">
        <v>4</v>
      </c>
      <c r="G70">
        <v>2197</v>
      </c>
      <c r="H70">
        <v>2203</v>
      </c>
      <c r="I70">
        <v>2194</v>
      </c>
    </row>
    <row r="71" spans="5:10" x14ac:dyDescent="0.25">
      <c r="E71">
        <v>8</v>
      </c>
      <c r="F71">
        <v>4</v>
      </c>
      <c r="G71">
        <v>1924</v>
      </c>
      <c r="H71">
        <v>1917</v>
      </c>
      <c r="I71">
        <v>1921</v>
      </c>
    </row>
    <row r="79" spans="5:10" x14ac:dyDescent="0.25">
      <c r="E79">
        <v>8</v>
      </c>
      <c r="F79">
        <v>4</v>
      </c>
      <c r="G79">
        <v>2128</v>
      </c>
      <c r="H79">
        <v>2147</v>
      </c>
    </row>
    <row r="83" spans="5:8" x14ac:dyDescent="0.25">
      <c r="E83">
        <v>8</v>
      </c>
      <c r="F83">
        <v>4</v>
      </c>
      <c r="G83">
        <v>2214</v>
      </c>
      <c r="H83">
        <v>2222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65"/>
  <sheetViews>
    <sheetView topLeftCell="A76" zoomScale="85" zoomScaleNormal="85" workbookViewId="0">
      <selection activeCell="S99" sqref="S99"/>
    </sheetView>
  </sheetViews>
  <sheetFormatPr defaultRowHeight="15" x14ac:dyDescent="0.25"/>
  <cols>
    <col min="7" max="7" width="13.5703125" customWidth="1"/>
    <col min="25" max="25" width="14.5703125" customWidth="1"/>
    <col min="26" max="26" width="15.85546875" customWidth="1"/>
    <col min="27" max="27" width="14.85546875" customWidth="1"/>
    <col min="28" max="28" width="13.7109375" customWidth="1"/>
  </cols>
  <sheetData>
    <row r="2" spans="2:34" x14ac:dyDescent="0.25">
      <c r="E2" s="7" t="s">
        <v>8</v>
      </c>
      <c r="F2" s="7"/>
      <c r="G2" s="7"/>
      <c r="H2" s="7"/>
      <c r="J2" s="7" t="s">
        <v>15</v>
      </c>
      <c r="K2" s="7"/>
      <c r="L2" s="7"/>
      <c r="M2" s="7"/>
      <c r="O2" s="7" t="s">
        <v>25</v>
      </c>
      <c r="P2" s="7"/>
      <c r="Q2" s="7"/>
      <c r="R2" s="7"/>
      <c r="T2" s="7" t="s">
        <v>8</v>
      </c>
      <c r="U2" s="7"/>
      <c r="V2" s="7"/>
      <c r="W2" s="7"/>
    </row>
    <row r="3" spans="2:34" x14ac:dyDescent="0.25">
      <c r="E3" t="s">
        <v>9</v>
      </c>
      <c r="F3" t="s">
        <v>10</v>
      </c>
      <c r="G3" t="s">
        <v>11</v>
      </c>
      <c r="H3" t="s">
        <v>12</v>
      </c>
      <c r="J3" t="s">
        <v>9</v>
      </c>
      <c r="K3" t="s">
        <v>24</v>
      </c>
      <c r="L3" t="s">
        <v>11</v>
      </c>
      <c r="M3" t="s">
        <v>12</v>
      </c>
      <c r="O3" t="s">
        <v>9</v>
      </c>
      <c r="P3" t="s">
        <v>24</v>
      </c>
      <c r="Q3" t="s">
        <v>11</v>
      </c>
      <c r="R3" t="s">
        <v>12</v>
      </c>
      <c r="T3" t="s">
        <v>9</v>
      </c>
      <c r="U3" t="s">
        <v>10</v>
      </c>
      <c r="V3" t="s">
        <v>11</v>
      </c>
      <c r="W3" t="s">
        <v>12</v>
      </c>
    </row>
    <row r="4" spans="2:34" x14ac:dyDescent="0.25">
      <c r="B4" t="s">
        <v>18</v>
      </c>
      <c r="C4">
        <v>4</v>
      </c>
      <c r="D4">
        <v>1</v>
      </c>
      <c r="E4">
        <v>6.0647864152334421</v>
      </c>
      <c r="F4">
        <v>4.3157894736842106</v>
      </c>
      <c r="G4">
        <v>3</v>
      </c>
      <c r="H4">
        <v>3.0370370370370372</v>
      </c>
      <c r="J4">
        <v>10.937939850000001</v>
      </c>
      <c r="K4">
        <v>10.707036299999999</v>
      </c>
      <c r="L4">
        <v>18.515938950000002</v>
      </c>
      <c r="M4">
        <v>12.31455195</v>
      </c>
      <c r="O4">
        <f t="shared" ref="O4:O9" si="0">J4/$J$4</f>
        <v>1</v>
      </c>
      <c r="P4">
        <f t="shared" ref="P4:P9" si="1">K4/$J$4</f>
        <v>0.97888966723473048</v>
      </c>
      <c r="Q4">
        <f>L4/$J$4</f>
        <v>1.6928177704323362</v>
      </c>
      <c r="R4">
        <f>M4/$J$4</f>
        <v>1.1258566164084363</v>
      </c>
    </row>
    <row r="5" spans="2:34" x14ac:dyDescent="0.25">
      <c r="C5">
        <v>4</v>
      </c>
      <c r="D5">
        <v>2</v>
      </c>
      <c r="E5">
        <v>7.9122153218698852</v>
      </c>
      <c r="F5">
        <v>4.3157894736842106</v>
      </c>
      <c r="G5">
        <v>6</v>
      </c>
      <c r="H5">
        <v>6.1499999999999995</v>
      </c>
      <c r="J5">
        <v>11.764834200000001</v>
      </c>
      <c r="K5">
        <v>11.046294000000001</v>
      </c>
      <c r="L5">
        <v>14.050271475000001</v>
      </c>
      <c r="M5">
        <v>11.535083100000001</v>
      </c>
      <c r="O5">
        <f t="shared" si="0"/>
        <v>1.0755987289507722</v>
      </c>
      <c r="P5">
        <f t="shared" si="1"/>
        <v>1.0099062667637544</v>
      </c>
      <c r="Q5">
        <f>L5/$J$4</f>
        <v>1.2845445913656217</v>
      </c>
      <c r="R5">
        <f>M5/$J$4</f>
        <v>1.054593758805503</v>
      </c>
      <c r="Y5" t="s">
        <v>26</v>
      </c>
      <c r="Z5" t="s">
        <v>27</v>
      </c>
      <c r="AA5" t="s">
        <v>28</v>
      </c>
      <c r="AB5" t="s">
        <v>29</v>
      </c>
      <c r="AD5" t="s">
        <v>30</v>
      </c>
      <c r="AE5" t="s">
        <v>31</v>
      </c>
      <c r="AG5" t="s">
        <v>32</v>
      </c>
      <c r="AH5" t="s">
        <v>33</v>
      </c>
    </row>
    <row r="6" spans="2:34" x14ac:dyDescent="0.25">
      <c r="C6">
        <v>4</v>
      </c>
      <c r="D6">
        <v>4</v>
      </c>
      <c r="E6">
        <v>11.93417632279793</v>
      </c>
      <c r="F6">
        <v>11.714285714285714</v>
      </c>
      <c r="G6">
        <v>12.299999999999999</v>
      </c>
      <c r="H6">
        <v>12.947368421052632</v>
      </c>
      <c r="T6">
        <v>8.6674681968511109</v>
      </c>
      <c r="U6">
        <v>8.8795990728942389</v>
      </c>
      <c r="V6">
        <f t="shared" ref="V6:W10" si="2">Y6*$T6</f>
        <v>8.9331559998498768</v>
      </c>
      <c r="W6">
        <f t="shared" si="2"/>
        <v>9.4033221051051346</v>
      </c>
      <c r="Y6">
        <f>G6/E6</f>
        <v>1.03065345</v>
      </c>
      <c r="Z6">
        <f>H6/E6</f>
        <v>1.0848983684210527</v>
      </c>
      <c r="AA6">
        <f>G6/F6</f>
        <v>1.05</v>
      </c>
      <c r="AB6">
        <f>H6/F6</f>
        <v>1.1052631578947369</v>
      </c>
      <c r="AD6">
        <f>T6/U6</f>
        <v>0.97611030922660957</v>
      </c>
      <c r="AE6">
        <f>E6/F6</f>
        <v>1.0187711495071403</v>
      </c>
      <c r="AG6">
        <f>E6/T6</f>
        <v>1.3768930040185914</v>
      </c>
      <c r="AH6">
        <f>F6/U6</f>
        <v>1.3192358819492882</v>
      </c>
    </row>
    <row r="7" spans="2:34" x14ac:dyDescent="0.25">
      <c r="C7">
        <v>5</v>
      </c>
      <c r="D7">
        <v>4</v>
      </c>
      <c r="E7">
        <v>12.885726496474156</v>
      </c>
      <c r="F7">
        <v>5.4666666666666668</v>
      </c>
      <c r="G7">
        <v>11.714285714285714</v>
      </c>
      <c r="H7">
        <v>9.84</v>
      </c>
      <c r="J7">
        <v>11.942694000000001</v>
      </c>
      <c r="K7">
        <v>14.037215400000001</v>
      </c>
      <c r="L7">
        <v>12.2846004</v>
      </c>
      <c r="M7">
        <v>12.052130400000001</v>
      </c>
      <c r="O7">
        <f t="shared" si="0"/>
        <v>1.0918595424530517</v>
      </c>
      <c r="P7">
        <f t="shared" si="1"/>
        <v>1.2833509410823831</v>
      </c>
      <c r="Q7">
        <f t="shared" ref="Q7:R10" si="3">L7/$J$4</f>
        <v>1.1231182991009041</v>
      </c>
      <c r="R7">
        <f t="shared" si="3"/>
        <v>1.1018647538091919</v>
      </c>
      <c r="T7">
        <v>9.5980643876006511</v>
      </c>
      <c r="U7">
        <v>5.2242670349705653</v>
      </c>
      <c r="V7">
        <f t="shared" si="2"/>
        <v>8.7255048111745594</v>
      </c>
      <c r="W7">
        <f t="shared" si="2"/>
        <v>7.3294240413866305</v>
      </c>
      <c r="Y7">
        <f t="shared" ref="Y7:Y26" si="4">G7/E7</f>
        <v>0.90909004761904755</v>
      </c>
      <c r="Z7">
        <f>H7/E7</f>
        <v>0.76363563999999995</v>
      </c>
      <c r="AA7">
        <f>G7/F7</f>
        <v>2.1428571428571428</v>
      </c>
      <c r="AB7">
        <f>H7/F7</f>
        <v>1.8</v>
      </c>
      <c r="AD7">
        <f t="shared" ref="AD7:AD26" si="5">T7/U7</f>
        <v>1.8372078462590933</v>
      </c>
      <c r="AE7">
        <f t="shared" ref="AE7:AE26" si="6">E7/F7</f>
        <v>2.357145090818443</v>
      </c>
      <c r="AG7">
        <f t="shared" ref="AG7:AH10" si="7">E7/T7</f>
        <v>1.342533866840975</v>
      </c>
      <c r="AH7">
        <f t="shared" si="7"/>
        <v>1.0463987828481029</v>
      </c>
    </row>
    <row r="8" spans="2:34" x14ac:dyDescent="0.25">
      <c r="C8">
        <v>6</v>
      </c>
      <c r="D8">
        <v>4</v>
      </c>
      <c r="E8">
        <v>13.682603859584448</v>
      </c>
      <c r="F8">
        <v>6.5079365079365079</v>
      </c>
      <c r="G8">
        <v>11.714285714285714</v>
      </c>
      <c r="H8">
        <v>10.695652173913043</v>
      </c>
      <c r="J8">
        <v>12.044673000000001</v>
      </c>
      <c r="K8">
        <v>11.917905975</v>
      </c>
      <c r="L8">
        <v>10.2125124</v>
      </c>
      <c r="M8">
        <v>12.660177600000003</v>
      </c>
      <c r="O8">
        <f t="shared" si="0"/>
        <v>1.1011829617987889</v>
      </c>
      <c r="P8">
        <f t="shared" si="1"/>
        <v>1.0895932998753872</v>
      </c>
      <c r="Q8">
        <f t="shared" si="3"/>
        <v>0.9336778717063432</v>
      </c>
      <c r="R8">
        <f t="shared" si="3"/>
        <v>1.1574554050962349</v>
      </c>
      <c r="T8">
        <v>10.556167438730185</v>
      </c>
      <c r="U8">
        <v>6.2420740920852182</v>
      </c>
      <c r="V8">
        <f t="shared" si="2"/>
        <v>9.037604442410613</v>
      </c>
      <c r="W8">
        <f t="shared" si="2"/>
        <v>8.2517257952444734</v>
      </c>
      <c r="Y8">
        <f t="shared" si="4"/>
        <v>0.85614447619047607</v>
      </c>
      <c r="Z8">
        <f>H8/E8</f>
        <v>0.78169713043478251</v>
      </c>
      <c r="AA8">
        <f>G8/F8</f>
        <v>1.7999999999999998</v>
      </c>
      <c r="AB8">
        <f>H8/F8</f>
        <v>1.6434782608695651</v>
      </c>
      <c r="AD8">
        <f t="shared" si="5"/>
        <v>1.6911313904644485</v>
      </c>
      <c r="AE8">
        <f t="shared" si="6"/>
        <v>2.1024488857410248</v>
      </c>
      <c r="AG8">
        <f t="shared" si="7"/>
        <v>1.2961715451181159</v>
      </c>
      <c r="AH8">
        <f t="shared" si="7"/>
        <v>1.0425919993786033</v>
      </c>
    </row>
    <row r="9" spans="2:34" x14ac:dyDescent="0.25">
      <c r="C9">
        <v>7</v>
      </c>
      <c r="D9">
        <v>4</v>
      </c>
      <c r="E9">
        <v>14.666042584822041</v>
      </c>
      <c r="F9">
        <v>7.5925925925925917</v>
      </c>
      <c r="G9">
        <v>11.714285714285714</v>
      </c>
      <c r="H9">
        <v>11.181818181818182</v>
      </c>
      <c r="J9">
        <v>10.865152799999999</v>
      </c>
      <c r="K9">
        <v>11.2788585</v>
      </c>
      <c r="L9">
        <v>9.6347556000000001</v>
      </c>
      <c r="M9">
        <v>11.404879919999999</v>
      </c>
      <c r="O9">
        <f t="shared" si="0"/>
        <v>0.99334545161171262</v>
      </c>
      <c r="P9">
        <f t="shared" si="1"/>
        <v>1.0311684517080242</v>
      </c>
      <c r="Q9">
        <f t="shared" si="3"/>
        <v>0.88085651705243184</v>
      </c>
      <c r="R9">
        <f t="shared" si="3"/>
        <v>1.042689946772746</v>
      </c>
      <c r="T9">
        <v>11.510513568512705</v>
      </c>
      <c r="U9">
        <v>7.2746840989498125</v>
      </c>
      <c r="V9">
        <f t="shared" si="2"/>
        <v>9.1938533438641574</v>
      </c>
      <c r="W9">
        <f t="shared" si="2"/>
        <v>8.7759509191430602</v>
      </c>
      <c r="Y9">
        <f t="shared" si="4"/>
        <v>0.79873528571428565</v>
      </c>
      <c r="Z9">
        <f>H9/E9</f>
        <v>0.76242913636363641</v>
      </c>
      <c r="AA9">
        <f>G9/F9</f>
        <v>1.5428571428571429</v>
      </c>
      <c r="AB9">
        <f>H9/F9</f>
        <v>1.4727272727272729</v>
      </c>
      <c r="AD9">
        <f t="shared" si="5"/>
        <v>1.5822698844303611</v>
      </c>
      <c r="AE9">
        <f t="shared" si="6"/>
        <v>1.9316251209277813</v>
      </c>
      <c r="AG9">
        <f t="shared" si="7"/>
        <v>1.2741431993913255</v>
      </c>
      <c r="AH9">
        <f t="shared" si="7"/>
        <v>1.0437006596188381</v>
      </c>
    </row>
    <row r="10" spans="2:34" x14ac:dyDescent="0.25">
      <c r="C10">
        <v>8</v>
      </c>
      <c r="D10">
        <v>4</v>
      </c>
      <c r="E10">
        <v>15.565635253506301</v>
      </c>
      <c r="F10">
        <v>8.5416666666666679</v>
      </c>
      <c r="G10">
        <v>13.666666666666666</v>
      </c>
      <c r="H10">
        <v>12.299999999999999</v>
      </c>
      <c r="J10">
        <v>10.3273452</v>
      </c>
      <c r="K10">
        <v>10.187064000000001</v>
      </c>
      <c r="L10">
        <v>9.4951143000000009</v>
      </c>
      <c r="M10">
        <v>9.9513230400000001</v>
      </c>
      <c r="O10">
        <f>J10/$J$4</f>
        <v>0.94417644836472558</v>
      </c>
      <c r="P10">
        <f>K10/$J$4</f>
        <v>0.93135125441378253</v>
      </c>
      <c r="Q10">
        <f t="shared" si="3"/>
        <v>0.86808982589166461</v>
      </c>
      <c r="R10">
        <f t="shared" si="3"/>
        <v>0.90979866194820946</v>
      </c>
      <c r="T10">
        <v>12.395850962087412</v>
      </c>
      <c r="U10">
        <v>8.2674922579478931</v>
      </c>
      <c r="V10">
        <f t="shared" si="2"/>
        <v>10.883588134340153</v>
      </c>
      <c r="W10">
        <f t="shared" si="2"/>
        <v>9.7952293209061381</v>
      </c>
      <c r="Y10">
        <f t="shared" si="4"/>
        <v>0.87800250000000002</v>
      </c>
      <c r="Z10">
        <f>H10/E10</f>
        <v>0.79020224999999999</v>
      </c>
      <c r="AA10">
        <f>G10/F10</f>
        <v>1.5999999999999996</v>
      </c>
      <c r="AB10">
        <f>H10/F10</f>
        <v>1.4399999999999997</v>
      </c>
      <c r="AD10">
        <f t="shared" si="5"/>
        <v>1.4993483604621161</v>
      </c>
      <c r="AE10">
        <f t="shared" si="6"/>
        <v>1.8223182735812251</v>
      </c>
      <c r="AG10">
        <f t="shared" si="7"/>
        <v>1.2557133270731993</v>
      </c>
      <c r="AH10">
        <f t="shared" si="7"/>
        <v>1.0331629471385593</v>
      </c>
    </row>
    <row r="11" spans="2:34" x14ac:dyDescent="0.25">
      <c r="B11" t="s">
        <v>19</v>
      </c>
      <c r="C11">
        <v>4</v>
      </c>
      <c r="D11">
        <v>1</v>
      </c>
      <c r="E11">
        <v>6.7452449567723338</v>
      </c>
      <c r="F11">
        <v>5.8399194397509735</v>
      </c>
      <c r="G11">
        <v>3.9959709085942574</v>
      </c>
      <c r="H11">
        <v>3.7038865647947525</v>
      </c>
      <c r="J11">
        <v>516.9573823500001</v>
      </c>
      <c r="L11">
        <v>696.45626279999999</v>
      </c>
      <c r="M11">
        <v>754.96820490000016</v>
      </c>
      <c r="O11">
        <f>J11/$J$11</f>
        <v>1</v>
      </c>
      <c r="Q11">
        <f>L11/$J$11</f>
        <v>1.3472218147539137</v>
      </c>
      <c r="R11">
        <f>M11/$J$11</f>
        <v>1.4604070483877094</v>
      </c>
    </row>
    <row r="12" spans="2:34" x14ac:dyDescent="0.25">
      <c r="C12">
        <v>4</v>
      </c>
      <c r="D12">
        <v>2</v>
      </c>
      <c r="E12">
        <v>9.5301302931596101</v>
      </c>
      <c r="F12">
        <v>8.3109515943704544</v>
      </c>
      <c r="G12">
        <v>6.9105688656522339</v>
      </c>
      <c r="H12">
        <v>6.3350272931791958</v>
      </c>
      <c r="J12">
        <v>589.56667830000004</v>
      </c>
      <c r="L12">
        <v>609.13885634999997</v>
      </c>
      <c r="M12">
        <v>614.2894892999999</v>
      </c>
      <c r="O12">
        <f t="shared" ref="O12:O17" si="8">J12/$J$11</f>
        <v>1.1404550905529784</v>
      </c>
      <c r="Q12">
        <f t="shared" ref="Q12:Q17" si="9">L12/$J$11</f>
        <v>1.1783154224066954</v>
      </c>
      <c r="R12">
        <f t="shared" ref="R12:R17" si="10">M12/$J$11</f>
        <v>1.1882787832674806</v>
      </c>
    </row>
    <row r="13" spans="2:34" x14ac:dyDescent="0.25">
      <c r="C13">
        <v>4</v>
      </c>
      <c r="D13">
        <v>4</v>
      </c>
      <c r="E13">
        <v>15.708724832214765</v>
      </c>
      <c r="F13">
        <v>9.1574346350250178</v>
      </c>
      <c r="G13">
        <v>11.826289063486852</v>
      </c>
      <c r="H13">
        <v>11.962221336358899</v>
      </c>
      <c r="J13">
        <v>557.06315219999999</v>
      </c>
      <c r="L13">
        <v>546.16812659999994</v>
      </c>
      <c r="M13">
        <v>540.34539705000009</v>
      </c>
      <c r="O13">
        <f t="shared" si="8"/>
        <v>1.077580418075637</v>
      </c>
      <c r="Q13">
        <f t="shared" si="9"/>
        <v>1.0565051303014821</v>
      </c>
      <c r="R13">
        <f t="shared" si="10"/>
        <v>1.0452416688464377</v>
      </c>
      <c r="T13">
        <v>13.932142857142857</v>
      </c>
      <c r="U13">
        <v>12.073458552670555</v>
      </c>
      <c r="V13">
        <f>Y13*$T13</f>
        <v>10.488792086068695</v>
      </c>
      <c r="W13">
        <f>Z13*$T13</f>
        <v>10.609351066175453</v>
      </c>
      <c r="Y13">
        <f>G13/E13</f>
        <v>0.7528484450395373</v>
      </c>
      <c r="Z13">
        <f>H13/E13</f>
        <v>0.76150174276573357</v>
      </c>
      <c r="AA13">
        <f>G13/F13</f>
        <v>1.2914412752949498</v>
      </c>
      <c r="AB13">
        <f>H13/F13</f>
        <v>1.3062852002902905</v>
      </c>
      <c r="AD13">
        <f t="shared" si="5"/>
        <v>1.1539479591836737</v>
      </c>
      <c r="AE13">
        <f t="shared" si="6"/>
        <v>1.7154067114093956</v>
      </c>
      <c r="AG13">
        <f t="shared" ref="AG13:AH17" si="11">E13/T13</f>
        <v>1.1275167785234899</v>
      </c>
      <c r="AH13">
        <f t="shared" si="11"/>
        <v>0.758476504066804</v>
      </c>
    </row>
    <row r="14" spans="2:34" x14ac:dyDescent="0.25">
      <c r="C14">
        <v>5</v>
      </c>
      <c r="D14">
        <v>4</v>
      </c>
      <c r="E14">
        <v>15.900815217391303</v>
      </c>
      <c r="F14">
        <v>9.7418651305657988</v>
      </c>
      <c r="G14">
        <v>11.42342314202215</v>
      </c>
      <c r="H14">
        <v>8.7273166577427261</v>
      </c>
      <c r="J14">
        <v>469.03293765000006</v>
      </c>
      <c r="L14">
        <v>537.92211510000004</v>
      </c>
      <c r="M14">
        <v>570.45817395000006</v>
      </c>
      <c r="O14">
        <f t="shared" si="8"/>
        <v>0.90729517299444751</v>
      </c>
      <c r="Q14">
        <f t="shared" si="9"/>
        <v>1.0405540833070182</v>
      </c>
      <c r="R14">
        <f t="shared" si="10"/>
        <v>1.1034916869874156</v>
      </c>
      <c r="T14">
        <v>14.134057971014492</v>
      </c>
      <c r="U14">
        <v>12.114713340869445</v>
      </c>
      <c r="V14">
        <v>12.6</v>
      </c>
      <c r="W14">
        <v>11.7</v>
      </c>
      <c r="Y14">
        <f t="shared" si="4"/>
        <v>0.71841745129695833</v>
      </c>
      <c r="Z14">
        <f>H14/E14</f>
        <v>0.54885969923085076</v>
      </c>
      <c r="AA14">
        <f>G14/F14</f>
        <v>1.1726115060021045</v>
      </c>
      <c r="AB14">
        <f>H14/F14</f>
        <v>0.89585685500409418</v>
      </c>
      <c r="AD14">
        <f t="shared" si="5"/>
        <v>1.1666853002070392</v>
      </c>
      <c r="AE14">
        <f t="shared" si="6"/>
        <v>1.6322146739130434</v>
      </c>
      <c r="AG14">
        <f t="shared" si="11"/>
        <v>1.125</v>
      </c>
      <c r="AH14">
        <f t="shared" si="11"/>
        <v>0.80413500975720553</v>
      </c>
    </row>
    <row r="15" spans="2:34" x14ac:dyDescent="0.25">
      <c r="C15">
        <v>6</v>
      </c>
      <c r="D15">
        <v>4</v>
      </c>
      <c r="E15">
        <v>15.965893587994543</v>
      </c>
      <c r="F15">
        <v>10.534606763824254</v>
      </c>
      <c r="G15">
        <v>11.539747196412353</v>
      </c>
      <c r="H15">
        <v>9.2260318681630551</v>
      </c>
      <c r="J15">
        <v>581.35588245000008</v>
      </c>
      <c r="L15">
        <v>528.27632234999999</v>
      </c>
      <c r="M15">
        <v>553.53437909999991</v>
      </c>
      <c r="O15">
        <f t="shared" si="8"/>
        <v>1.1245721645510804</v>
      </c>
      <c r="Q15">
        <f t="shared" si="9"/>
        <v>1.0218953058539293</v>
      </c>
      <c r="R15">
        <f t="shared" si="10"/>
        <v>1.0707543755033093</v>
      </c>
      <c r="T15">
        <v>14.296858638743457</v>
      </c>
      <c r="U15">
        <v>12.471455452236977</v>
      </c>
      <c r="V15">
        <v>12.8</v>
      </c>
      <c r="W15">
        <v>11.9</v>
      </c>
      <c r="Y15">
        <f t="shared" si="4"/>
        <v>0.7227749034410198</v>
      </c>
      <c r="Z15">
        <f>H15/E15</f>
        <v>0.57785878487255571</v>
      </c>
      <c r="AA15">
        <f>G15/F15</f>
        <v>1.0954131896066346</v>
      </c>
      <c r="AB15">
        <f>H15/F15</f>
        <v>0.87578322333256586</v>
      </c>
      <c r="AD15">
        <f t="shared" si="5"/>
        <v>1.146366492146597</v>
      </c>
      <c r="AE15">
        <f t="shared" si="6"/>
        <v>1.5155661664392903</v>
      </c>
      <c r="AG15">
        <f t="shared" si="11"/>
        <v>1.116741375950107</v>
      </c>
      <c r="AH15">
        <f t="shared" si="11"/>
        <v>0.84469746166913373</v>
      </c>
    </row>
    <row r="16" spans="2:34" x14ac:dyDescent="0.25">
      <c r="C16">
        <v>7</v>
      </c>
      <c r="D16">
        <v>4</v>
      </c>
      <c r="E16">
        <v>15.857723577235772</v>
      </c>
      <c r="F16">
        <v>11.351665939182306</v>
      </c>
      <c r="G16">
        <v>11.729849625793442</v>
      </c>
      <c r="H16">
        <v>9.9706834812790888</v>
      </c>
      <c r="J16">
        <v>567.08498610000004</v>
      </c>
      <c r="L16">
        <v>512.31693600000006</v>
      </c>
      <c r="M16">
        <v>535.0966357499999</v>
      </c>
      <c r="O16">
        <f t="shared" si="8"/>
        <v>1.0969666078122888</v>
      </c>
      <c r="Q16">
        <f t="shared" si="9"/>
        <v>0.99102354176875207</v>
      </c>
      <c r="R16">
        <f t="shared" si="10"/>
        <v>1.0350884889534644</v>
      </c>
      <c r="T16">
        <v>14.478791092258747</v>
      </c>
      <c r="U16">
        <v>12.832767520461374</v>
      </c>
      <c r="V16">
        <v>13.1</v>
      </c>
      <c r="W16">
        <v>12.3</v>
      </c>
      <c r="Y16">
        <f t="shared" si="4"/>
        <v>0.73969315763783305</v>
      </c>
      <c r="Z16">
        <f>H16/E16</f>
        <v>0.6287588147640748</v>
      </c>
      <c r="AA16">
        <f>G16/F16</f>
        <v>1.0333152586269974</v>
      </c>
      <c r="AB16">
        <f>H16/F16</f>
        <v>0.87834539306371684</v>
      </c>
      <c r="AD16">
        <f t="shared" si="5"/>
        <v>1.1282672322375396</v>
      </c>
      <c r="AE16">
        <f t="shared" si="6"/>
        <v>1.3969512195121954</v>
      </c>
      <c r="AG16">
        <f t="shared" si="11"/>
        <v>1.0952380952380953</v>
      </c>
      <c r="AH16">
        <f t="shared" si="11"/>
        <v>0.88458439857828741</v>
      </c>
    </row>
    <row r="17" spans="2:34" x14ac:dyDescent="0.25">
      <c r="C17">
        <v>8</v>
      </c>
      <c r="D17">
        <v>4</v>
      </c>
      <c r="E17">
        <v>15.900815217391303</v>
      </c>
      <c r="F17">
        <v>11.941471179453689</v>
      </c>
      <c r="G17">
        <v>12.358690314643408</v>
      </c>
      <c r="H17">
        <v>10.545523356401384</v>
      </c>
      <c r="J17">
        <v>486.56141550000001</v>
      </c>
      <c r="L17">
        <v>504.52113555</v>
      </c>
      <c r="M17">
        <v>535.02133364999997</v>
      </c>
      <c r="O17">
        <f t="shared" si="8"/>
        <v>0.94120218051278193</v>
      </c>
      <c r="Q17">
        <f t="shared" si="9"/>
        <v>0.97594338097375255</v>
      </c>
      <c r="R17">
        <f t="shared" si="10"/>
        <v>1.0349428249150525</v>
      </c>
      <c r="T17">
        <v>14.571504802561366</v>
      </c>
      <c r="U17">
        <v>13.207534393663556</v>
      </c>
      <c r="V17">
        <v>13.5</v>
      </c>
      <c r="W17">
        <v>12.4</v>
      </c>
      <c r="Y17">
        <f t="shared" si="4"/>
        <v>0.77723627032193021</v>
      </c>
      <c r="Z17">
        <f>H17/E17</f>
        <v>0.66320645905420994</v>
      </c>
      <c r="AA17">
        <f>G17/F17</f>
        <v>1.0349386712005451</v>
      </c>
      <c r="AB17">
        <f>H17/F17</f>
        <v>0.88310085063437149</v>
      </c>
      <c r="AD17">
        <f t="shared" si="5"/>
        <v>1.1032721451440768</v>
      </c>
      <c r="AE17">
        <f t="shared" si="6"/>
        <v>1.3315625</v>
      </c>
      <c r="AG17">
        <f t="shared" si="11"/>
        <v>1.0912267080745341</v>
      </c>
      <c r="AH17">
        <f t="shared" si="11"/>
        <v>0.90414083533885981</v>
      </c>
    </row>
    <row r="18" spans="2:34" x14ac:dyDescent="0.25">
      <c r="B18" t="s">
        <v>52</v>
      </c>
      <c r="C18">
        <v>4</v>
      </c>
      <c r="D18">
        <v>4</v>
      </c>
      <c r="E18">
        <v>13.383273469387753</v>
      </c>
      <c r="F18">
        <v>11.33</v>
      </c>
      <c r="G18">
        <v>12.478695387425788</v>
      </c>
      <c r="H18">
        <v>12.480595310596831</v>
      </c>
      <c r="T18">
        <v>13.383273469387753</v>
      </c>
      <c r="U18">
        <v>11.33</v>
      </c>
      <c r="V18">
        <v>12.478695387425788</v>
      </c>
      <c r="W18">
        <v>12.480595310596831</v>
      </c>
    </row>
    <row r="19" spans="2:34" x14ac:dyDescent="0.25">
      <c r="C19">
        <v>8</v>
      </c>
      <c r="D19">
        <v>4</v>
      </c>
      <c r="E19">
        <v>15.038075582461932</v>
      </c>
      <c r="F19">
        <v>9.3352180845006263</v>
      </c>
      <c r="G19">
        <v>14.111301428817352</v>
      </c>
      <c r="H19">
        <v>14.0943174002751</v>
      </c>
      <c r="T19">
        <v>15.038075582461932</v>
      </c>
      <c r="U19">
        <v>9.3352180845006263</v>
      </c>
      <c r="V19">
        <v>14.111301428817352</v>
      </c>
      <c r="W19">
        <v>14.0943174002751</v>
      </c>
    </row>
    <row r="20" spans="2:34" x14ac:dyDescent="0.25">
      <c r="B20" t="s">
        <v>20</v>
      </c>
      <c r="C20">
        <v>4</v>
      </c>
      <c r="D20">
        <v>1</v>
      </c>
      <c r="E20">
        <v>7.0944078947368414</v>
      </c>
      <c r="F20">
        <v>4.4754098360655741</v>
      </c>
      <c r="G20">
        <v>4.2681575301800914</v>
      </c>
      <c r="H20">
        <v>4.2572048953809709</v>
      </c>
    </row>
    <row r="21" spans="2:34" x14ac:dyDescent="0.25">
      <c r="C21">
        <v>4</v>
      </c>
      <c r="D21">
        <v>2</v>
      </c>
      <c r="E21">
        <v>10.125352112676056</v>
      </c>
      <c r="F21">
        <v>4.4809889881570744</v>
      </c>
      <c r="G21">
        <v>8.6199040767386084</v>
      </c>
      <c r="H21">
        <v>8.2285387256772236</v>
      </c>
    </row>
    <row r="22" spans="2:34" x14ac:dyDescent="0.25">
      <c r="C22">
        <v>4</v>
      </c>
      <c r="D22">
        <v>4</v>
      </c>
      <c r="E22">
        <v>15.68509090909091</v>
      </c>
      <c r="F22">
        <v>16.27698113207547</v>
      </c>
      <c r="G22">
        <v>16.388297872340424</v>
      </c>
      <c r="H22">
        <v>16.388297872340424</v>
      </c>
      <c r="T22">
        <v>11.118647812638091</v>
      </c>
      <c r="U22">
        <v>11.123563218390803</v>
      </c>
      <c r="V22">
        <f t="shared" ref="V22:W26" si="12">Y22*$T22</f>
        <v>11.617128223691013</v>
      </c>
      <c r="W22">
        <f t="shared" si="12"/>
        <v>11.617128223691013</v>
      </c>
      <c r="Y22">
        <f t="shared" si="4"/>
        <v>1.0448328267477203</v>
      </c>
      <c r="Z22">
        <f>H22/E22</f>
        <v>1.0448328267477203</v>
      </c>
      <c r="AA22">
        <f>G22/F22</f>
        <v>1.006838905775076</v>
      </c>
      <c r="AB22">
        <f>H22/F22</f>
        <v>1.006838905775076</v>
      </c>
      <c r="AD22">
        <f t="shared" si="5"/>
        <v>0.99955810870525863</v>
      </c>
      <c r="AE22">
        <f t="shared" si="6"/>
        <v>0.96363636363636385</v>
      </c>
      <c r="AG22">
        <f t="shared" ref="AG22:AH26" si="13">E22/T22</f>
        <v>1.4107012987012988</v>
      </c>
      <c r="AH22">
        <f t="shared" si="13"/>
        <v>1.4632884097035042</v>
      </c>
    </row>
    <row r="23" spans="2:34" x14ac:dyDescent="0.25">
      <c r="C23">
        <v>5</v>
      </c>
      <c r="D23">
        <v>4</v>
      </c>
      <c r="E23">
        <v>15.719387755102041</v>
      </c>
      <c r="F23">
        <v>5.5074055158324828</v>
      </c>
      <c r="G23">
        <v>17.548413344182261</v>
      </c>
      <c r="H23">
        <v>12.170993227990971</v>
      </c>
      <c r="T23">
        <v>11.763207106124359</v>
      </c>
      <c r="U23">
        <v>4.9628205128205121</v>
      </c>
      <c r="V23">
        <f t="shared" si="12"/>
        <v>13.131912245404898</v>
      </c>
      <c r="W23">
        <f t="shared" si="12"/>
        <v>9.1078556148998988</v>
      </c>
      <c r="Y23">
        <f t="shared" si="4"/>
        <v>1.1163547599674533</v>
      </c>
      <c r="Z23">
        <f>H23/E23</f>
        <v>0.77426636568848761</v>
      </c>
      <c r="AA23">
        <f>G23/F23</f>
        <v>3.1863303498779492</v>
      </c>
      <c r="AB23">
        <f>H23/F23</f>
        <v>2.2099322799097063</v>
      </c>
      <c r="AD23">
        <f t="shared" si="5"/>
        <v>2.3702664796633948</v>
      </c>
      <c r="AE23">
        <f t="shared" si="6"/>
        <v>2.8542274052478129</v>
      </c>
      <c r="AG23">
        <f t="shared" si="13"/>
        <v>1.3363182007496874</v>
      </c>
      <c r="AH23">
        <f t="shared" si="13"/>
        <v>1.1097329636655482</v>
      </c>
    </row>
    <row r="24" spans="2:34" x14ac:dyDescent="0.25">
      <c r="C24">
        <v>6</v>
      </c>
      <c r="D24">
        <v>4</v>
      </c>
      <c r="E24">
        <v>17.823966942148761</v>
      </c>
      <c r="F24">
        <v>6.5196493349455862</v>
      </c>
      <c r="G24">
        <v>18.560240963855424</v>
      </c>
      <c r="H24">
        <v>14.358854860186417</v>
      </c>
      <c r="T24">
        <v>12.830953595104537</v>
      </c>
      <c r="U24">
        <v>5.878855140186916</v>
      </c>
      <c r="V24">
        <f t="shared" si="12"/>
        <v>13.360975774592506</v>
      </c>
      <c r="W24">
        <f t="shared" si="12"/>
        <v>10.336520539331884</v>
      </c>
      <c r="Y24">
        <f t="shared" si="4"/>
        <v>1.0413080895008606</v>
      </c>
      <c r="Z24">
        <f>H24/E24</f>
        <v>0.80559254327563246</v>
      </c>
      <c r="AA24">
        <f>G24/F24</f>
        <v>2.8468158347676424</v>
      </c>
      <c r="AB24">
        <f>H24/F24</f>
        <v>2.2023968042609852</v>
      </c>
      <c r="AD24">
        <f t="shared" si="5"/>
        <v>2.1825599184089746</v>
      </c>
      <c r="AE24">
        <f t="shared" si="6"/>
        <v>2.7338842975206612</v>
      </c>
      <c r="AG24">
        <f t="shared" si="13"/>
        <v>1.3891381345926803</v>
      </c>
      <c r="AH24">
        <f t="shared" si="13"/>
        <v>1.1089998272585939</v>
      </c>
    </row>
    <row r="25" spans="2:34" x14ac:dyDescent="0.25">
      <c r="C25">
        <v>7</v>
      </c>
      <c r="D25">
        <v>4</v>
      </c>
      <c r="E25">
        <v>17.706896551724139</v>
      </c>
      <c r="F25">
        <v>7.5303770949720672</v>
      </c>
      <c r="G25">
        <v>19.482384823848239</v>
      </c>
      <c r="H25">
        <v>16.351023502653526</v>
      </c>
      <c r="T25">
        <v>12.876919140225178</v>
      </c>
      <c r="U25">
        <v>6.8004054054054057</v>
      </c>
      <c r="V25">
        <f t="shared" si="12"/>
        <v>14.168100734231496</v>
      </c>
      <c r="W25">
        <f t="shared" si="12"/>
        <v>11.890892731458882</v>
      </c>
      <c r="Y25">
        <f t="shared" si="4"/>
        <v>1.1002710027100271</v>
      </c>
      <c r="Z25">
        <f>H25/E25</f>
        <v>0.92342683851402574</v>
      </c>
      <c r="AA25">
        <f>G25/F25</f>
        <v>2.5871725383920507</v>
      </c>
      <c r="AB25">
        <f>H25/F25</f>
        <v>2.1713419257012889</v>
      </c>
      <c r="AD25">
        <f t="shared" si="5"/>
        <v>1.8935516888433979</v>
      </c>
      <c r="AE25">
        <f t="shared" si="6"/>
        <v>2.3513957307060758</v>
      </c>
      <c r="AG25">
        <f t="shared" si="13"/>
        <v>1.3750879662209714</v>
      </c>
      <c r="AH25">
        <f t="shared" si="13"/>
        <v>1.107342378292099</v>
      </c>
    </row>
    <row r="26" spans="2:34" x14ac:dyDescent="0.25">
      <c r="C26">
        <v>8</v>
      </c>
      <c r="D26">
        <v>4</v>
      </c>
      <c r="E26">
        <v>20.08100558659218</v>
      </c>
      <c r="F26">
        <v>8.8826194398682041</v>
      </c>
      <c r="G26">
        <v>20.757459095283927</v>
      </c>
      <c r="H26">
        <v>18.968337730870712</v>
      </c>
      <c r="T26">
        <v>14.207509881422926</v>
      </c>
      <c r="U26">
        <v>8.0388178913738013</v>
      </c>
      <c r="V26">
        <f t="shared" si="12"/>
        <v>14.686107423145545</v>
      </c>
      <c r="W26">
        <f t="shared" si="12"/>
        <v>13.420286378758329</v>
      </c>
      <c r="Y26">
        <f t="shared" si="4"/>
        <v>1.0336862367661213</v>
      </c>
      <c r="Z26">
        <f>H26/E26</f>
        <v>0.94459102902374659</v>
      </c>
      <c r="AA26">
        <f>G26/F26</f>
        <v>2.3368623676612126</v>
      </c>
      <c r="AB26">
        <f>H26/F26</f>
        <v>2.1354441512752858</v>
      </c>
      <c r="AD26">
        <f t="shared" si="5"/>
        <v>1.7673630717108981</v>
      </c>
      <c r="AE26">
        <f t="shared" si="6"/>
        <v>2.2607076350093114</v>
      </c>
      <c r="AG26">
        <f t="shared" si="13"/>
        <v>1.4134078212290504</v>
      </c>
      <c r="AH26">
        <f t="shared" si="13"/>
        <v>1.1049658743233703</v>
      </c>
    </row>
    <row r="27" spans="2:34" x14ac:dyDescent="0.25">
      <c r="B27" t="s">
        <v>21</v>
      </c>
      <c r="C27">
        <v>4</v>
      </c>
      <c r="D27">
        <v>1</v>
      </c>
      <c r="E27">
        <f t="shared" ref="E27:H33" si="14">AVERAGE(E4,E11,E20)</f>
        <v>6.6348130889142061</v>
      </c>
      <c r="F27">
        <f t="shared" si="14"/>
        <v>4.8770395831669191</v>
      </c>
      <c r="G27">
        <f t="shared" si="14"/>
        <v>3.7547094795914497</v>
      </c>
      <c r="H27">
        <f t="shared" si="14"/>
        <v>3.6660428324042535</v>
      </c>
      <c r="J27">
        <f t="shared" ref="J27:M28" si="15">AVERAGE(J4,J11,J20)</f>
        <v>263.94766110000006</v>
      </c>
      <c r="K27">
        <f t="shared" si="15"/>
        <v>10.707036299999999</v>
      </c>
      <c r="L27">
        <f t="shared" si="15"/>
        <v>357.48610087499998</v>
      </c>
      <c r="M27">
        <f t="shared" si="15"/>
        <v>383.64137842500008</v>
      </c>
      <c r="O27">
        <f t="shared" ref="O27:R28" si="16">AVERAGE(O4,O11,O20)</f>
        <v>1</v>
      </c>
      <c r="P27">
        <f t="shared" si="16"/>
        <v>0.97888966723473048</v>
      </c>
      <c r="Q27">
        <f t="shared" si="16"/>
        <v>1.5200197925931249</v>
      </c>
      <c r="R27">
        <f t="shared" si="16"/>
        <v>1.2931318323980729</v>
      </c>
    </row>
    <row r="28" spans="2:34" x14ac:dyDescent="0.25">
      <c r="C28">
        <v>4</v>
      </c>
      <c r="D28">
        <v>2</v>
      </c>
      <c r="E28">
        <f t="shared" si="14"/>
        <v>9.1892325759018494</v>
      </c>
      <c r="F28">
        <f t="shared" si="14"/>
        <v>5.7025766854039128</v>
      </c>
      <c r="G28">
        <f t="shared" si="14"/>
        <v>7.1768243141302817</v>
      </c>
      <c r="H28">
        <f t="shared" si="14"/>
        <v>6.9045220062854726</v>
      </c>
      <c r="J28">
        <f t="shared" si="15"/>
        <v>300.66575625000002</v>
      </c>
      <c r="K28">
        <f t="shared" si="15"/>
        <v>11.046294000000001</v>
      </c>
      <c r="L28">
        <f t="shared" si="15"/>
        <v>311.59456391250001</v>
      </c>
      <c r="M28">
        <f t="shared" si="15"/>
        <v>312.91228619999993</v>
      </c>
      <c r="O28">
        <f t="shared" si="16"/>
        <v>1.1080269097518753</v>
      </c>
      <c r="P28">
        <f t="shared" si="16"/>
        <v>1.0099062667637544</v>
      </c>
      <c r="Q28">
        <f t="shared" si="16"/>
        <v>1.2314300068861586</v>
      </c>
      <c r="R28">
        <f t="shared" si="16"/>
        <v>1.1214362710364918</v>
      </c>
    </row>
    <row r="29" spans="2:34" x14ac:dyDescent="0.25">
      <c r="C29">
        <v>4</v>
      </c>
      <c r="D29">
        <v>4</v>
      </c>
      <c r="E29">
        <f t="shared" si="14"/>
        <v>14.442664021367868</v>
      </c>
      <c r="F29">
        <f t="shared" si="14"/>
        <v>12.382900493795399</v>
      </c>
      <c r="G29">
        <f t="shared" si="14"/>
        <v>13.504862311942425</v>
      </c>
      <c r="H29">
        <f t="shared" si="14"/>
        <v>13.765962543250652</v>
      </c>
      <c r="J29">
        <f>AVERAGE(J6,J13,J22)</f>
        <v>557.06315219999999</v>
      </c>
      <c r="L29">
        <f t="shared" ref="L29:M33" si="17">AVERAGE(L6,L13,L22)</f>
        <v>546.16812659999994</v>
      </c>
      <c r="M29">
        <f t="shared" si="17"/>
        <v>540.34539705000009</v>
      </c>
      <c r="O29">
        <f>AVERAGE(O6,O13,O22)</f>
        <v>1.077580418075637</v>
      </c>
      <c r="Q29">
        <f t="shared" ref="Q29:R33" si="18">AVERAGE(Q6,Q13,Q22)</f>
        <v>1.0565051303014821</v>
      </c>
      <c r="R29">
        <f t="shared" si="18"/>
        <v>1.0452416688464377</v>
      </c>
      <c r="T29">
        <f>AVERAGE(T6,T13,T22,T18)</f>
        <v>11.775383084004952</v>
      </c>
      <c r="U29">
        <f>AVERAGE(U6,U13,U22,U18)</f>
        <v>10.851655210988898</v>
      </c>
      <c r="V29">
        <f>AVERAGE(V6,V13,V22,V18)</f>
        <v>10.879442924258843</v>
      </c>
      <c r="W29">
        <f>AVERAGE(W6,W13,W22,W18)</f>
        <v>11.027599176392108</v>
      </c>
    </row>
    <row r="30" spans="2:34" x14ac:dyDescent="0.25">
      <c r="C30">
        <v>5</v>
      </c>
      <c r="D30">
        <v>4</v>
      </c>
      <c r="E30">
        <f t="shared" si="14"/>
        <v>14.835309822989167</v>
      </c>
      <c r="F30">
        <f t="shared" si="14"/>
        <v>6.9053124376883162</v>
      </c>
      <c r="G30">
        <f t="shared" si="14"/>
        <v>13.562040733496708</v>
      </c>
      <c r="H30">
        <f t="shared" si="14"/>
        <v>10.246103295244566</v>
      </c>
      <c r="J30">
        <f>AVERAGE(J7,J14,J23)</f>
        <v>240.48781582500004</v>
      </c>
      <c r="K30">
        <f>AVERAGE(K7,K14,K23)</f>
        <v>14.037215400000001</v>
      </c>
      <c r="L30">
        <f t="shared" si="17"/>
        <v>275.10335775000004</v>
      </c>
      <c r="M30">
        <f t="shared" si="17"/>
        <v>291.25515217500003</v>
      </c>
      <c r="O30">
        <f>AVERAGE(O7,O14,O23)</f>
        <v>0.99957735772374967</v>
      </c>
      <c r="P30">
        <f>AVERAGE(P7,P14,P23)</f>
        <v>1.2833509410823831</v>
      </c>
      <c r="Q30">
        <f t="shared" si="18"/>
        <v>1.0818361912039611</v>
      </c>
      <c r="R30">
        <f t="shared" si="18"/>
        <v>1.1026782203983037</v>
      </c>
      <c r="T30">
        <f t="shared" ref="T30:W32" si="19">AVERAGE(T7,T14,T23)</f>
        <v>11.831776488246499</v>
      </c>
      <c r="U30">
        <f t="shared" si="19"/>
        <v>7.4339336295535077</v>
      </c>
      <c r="V30">
        <f t="shared" si="19"/>
        <v>11.485805685526486</v>
      </c>
      <c r="W30">
        <f t="shared" si="19"/>
        <v>9.3790932187621774</v>
      </c>
    </row>
    <row r="31" spans="2:34" x14ac:dyDescent="0.25">
      <c r="C31">
        <v>6</v>
      </c>
      <c r="D31">
        <v>4</v>
      </c>
      <c r="E31">
        <f t="shared" si="14"/>
        <v>15.824154796575916</v>
      </c>
      <c r="F31">
        <f t="shared" si="14"/>
        <v>7.8540642022354499</v>
      </c>
      <c r="G31">
        <f t="shared" si="14"/>
        <v>13.93809129151783</v>
      </c>
      <c r="H31">
        <f t="shared" si="14"/>
        <v>11.426846300754171</v>
      </c>
      <c r="J31">
        <f>AVERAGE(J8,J15,J24)</f>
        <v>296.70027772500003</v>
      </c>
      <c r="K31">
        <f>AVERAGE(K8,K15,K24)</f>
        <v>11.917905975</v>
      </c>
      <c r="L31">
        <f t="shared" si="17"/>
        <v>269.24441737500001</v>
      </c>
      <c r="M31">
        <f t="shared" si="17"/>
        <v>283.09727834999995</v>
      </c>
      <c r="O31">
        <f>AVERAGE(O8,O15,O24)</f>
        <v>1.1128775631749348</v>
      </c>
      <c r="P31">
        <f>AVERAGE(P8,P15,P24)</f>
        <v>1.0895932998753872</v>
      </c>
      <c r="Q31">
        <f t="shared" si="18"/>
        <v>0.97778658878013625</v>
      </c>
      <c r="R31">
        <f t="shared" si="18"/>
        <v>1.1141048902997721</v>
      </c>
      <c r="T31">
        <f t="shared" si="19"/>
        <v>12.56132655752606</v>
      </c>
      <c r="U31">
        <f t="shared" si="19"/>
        <v>8.1974615615030384</v>
      </c>
      <c r="V31">
        <f t="shared" si="19"/>
        <v>11.732860072334374</v>
      </c>
      <c r="W31">
        <f t="shared" si="19"/>
        <v>10.162748778192119</v>
      </c>
    </row>
    <row r="32" spans="2:34" x14ac:dyDescent="0.25">
      <c r="C32">
        <v>7</v>
      </c>
      <c r="D32">
        <v>4</v>
      </c>
      <c r="E32">
        <f t="shared" si="14"/>
        <v>16.076887571260652</v>
      </c>
      <c r="F32">
        <f t="shared" si="14"/>
        <v>8.8248785422489888</v>
      </c>
      <c r="G32">
        <f t="shared" si="14"/>
        <v>14.308840054642465</v>
      </c>
      <c r="H32">
        <f t="shared" si="14"/>
        <v>12.501175055250265</v>
      </c>
      <c r="J32">
        <f>AVERAGE(J9,J16,J25)</f>
        <v>288.97506945000003</v>
      </c>
      <c r="K32">
        <f>AVERAGE(K9,K16,K25)</f>
        <v>11.2788585</v>
      </c>
      <c r="L32">
        <f t="shared" si="17"/>
        <v>260.9758458</v>
      </c>
      <c r="M32">
        <f t="shared" si="17"/>
        <v>273.25075783499994</v>
      </c>
      <c r="O32">
        <f>AVERAGE(O9,O16,O25)</f>
        <v>1.0451560297120008</v>
      </c>
      <c r="P32">
        <f>AVERAGE(P9,P16,P25)</f>
        <v>1.0311684517080242</v>
      </c>
      <c r="Q32">
        <f t="shared" si="18"/>
        <v>0.93594002941059196</v>
      </c>
      <c r="R32">
        <f t="shared" si="18"/>
        <v>1.0388892178631051</v>
      </c>
      <c r="T32">
        <f t="shared" si="19"/>
        <v>12.955407933665542</v>
      </c>
      <c r="U32">
        <f t="shared" si="19"/>
        <v>8.969285674938865</v>
      </c>
      <c r="V32">
        <f t="shared" si="19"/>
        <v>12.15398469269855</v>
      </c>
      <c r="W32">
        <f t="shared" si="19"/>
        <v>10.988947883533982</v>
      </c>
    </row>
    <row r="33" spans="3:23" x14ac:dyDescent="0.25">
      <c r="C33">
        <v>8</v>
      </c>
      <c r="D33">
        <v>4</v>
      </c>
      <c r="E33">
        <f t="shared" si="14"/>
        <v>17.182485352496595</v>
      </c>
      <c r="F33">
        <f t="shared" si="14"/>
        <v>9.7885857619961865</v>
      </c>
      <c r="G33">
        <f t="shared" si="14"/>
        <v>15.594272025531334</v>
      </c>
      <c r="H33">
        <f t="shared" si="14"/>
        <v>13.937953695757365</v>
      </c>
      <c r="J33">
        <f>AVERAGE(J10,J17,J26)</f>
        <v>248.44438035000002</v>
      </c>
      <c r="K33">
        <f>AVERAGE(K10,K17,K26)</f>
        <v>10.187064000000001</v>
      </c>
      <c r="L33">
        <f t="shared" si="17"/>
        <v>257.008124925</v>
      </c>
      <c r="M33">
        <f t="shared" si="17"/>
        <v>272.486328345</v>
      </c>
      <c r="O33">
        <f>AVERAGE(O10,O17,O26)</f>
        <v>0.94268931443875381</v>
      </c>
      <c r="P33">
        <f>AVERAGE(P10,P17,P26)</f>
        <v>0.93135125441378253</v>
      </c>
      <c r="Q33">
        <f t="shared" si="18"/>
        <v>0.92201660343270864</v>
      </c>
      <c r="R33">
        <f t="shared" si="18"/>
        <v>0.97237074343163099</v>
      </c>
      <c r="T33">
        <f>AVERAGE(T10,T17,T26,T19)</f>
        <v>14.053235307133409</v>
      </c>
      <c r="U33">
        <f>AVERAGE(U10,U17,U26,U19)</f>
        <v>9.7122656568714696</v>
      </c>
      <c r="V33">
        <f>AVERAGE(V10,V17,V26,V19)</f>
        <v>13.295249246575761</v>
      </c>
      <c r="W33">
        <f>AVERAGE(W10,W17,W26,W19)</f>
        <v>12.427458274984891</v>
      </c>
    </row>
    <row r="87" spans="2:33" x14ac:dyDescent="0.25">
      <c r="E87" t="s">
        <v>8</v>
      </c>
      <c r="J87" s="7" t="s">
        <v>40</v>
      </c>
      <c r="K87" s="7"/>
      <c r="L87" s="7"/>
      <c r="M87" s="7"/>
      <c r="Y87" t="s">
        <v>8</v>
      </c>
      <c r="AD87" s="7" t="s">
        <v>40</v>
      </c>
      <c r="AE87" s="7"/>
      <c r="AF87" s="7"/>
      <c r="AG87" s="7"/>
    </row>
    <row r="88" spans="2:33" x14ac:dyDescent="0.25">
      <c r="E88" t="s">
        <v>9</v>
      </c>
      <c r="F88" t="s">
        <v>10</v>
      </c>
      <c r="G88" t="s">
        <v>34</v>
      </c>
      <c r="H88" t="s">
        <v>35</v>
      </c>
      <c r="J88" t="s">
        <v>9</v>
      </c>
      <c r="L88" t="s">
        <v>34</v>
      </c>
      <c r="M88" t="s">
        <v>35</v>
      </c>
      <c r="Y88" t="s">
        <v>9</v>
      </c>
      <c r="Z88" t="s">
        <v>10</v>
      </c>
      <c r="AA88" t="s">
        <v>34</v>
      </c>
      <c r="AB88" t="s">
        <v>35</v>
      </c>
      <c r="AD88" t="s">
        <v>9</v>
      </c>
      <c r="AF88" t="s">
        <v>34</v>
      </c>
      <c r="AG88" t="s">
        <v>35</v>
      </c>
    </row>
    <row r="89" spans="2:33" x14ac:dyDescent="0.25">
      <c r="B89" t="s">
        <v>36</v>
      </c>
      <c r="C89">
        <v>4</v>
      </c>
      <c r="E89">
        <v>8.6674681968511109</v>
      </c>
      <c r="F89">
        <v>8.8795990728942389</v>
      </c>
      <c r="G89">
        <v>8.9331559998498768</v>
      </c>
      <c r="H89">
        <v>9.4033221051051346</v>
      </c>
      <c r="J89">
        <f>E89/$F89</f>
        <v>0.97611030922660957</v>
      </c>
      <c r="L89">
        <f>G89/$F89</f>
        <v>1.006031457784972</v>
      </c>
      <c r="M89">
        <f>H89/$F89</f>
        <v>1.0589804818789179</v>
      </c>
      <c r="V89" t="s">
        <v>36</v>
      </c>
      <c r="W89">
        <v>4</v>
      </c>
      <c r="Y89">
        <v>8.6674681968511109</v>
      </c>
      <c r="Z89">
        <v>8.8795990728942389</v>
      </c>
      <c r="AA89">
        <v>8.6674681968511109</v>
      </c>
      <c r="AB89">
        <v>8.6674681968511109</v>
      </c>
      <c r="AD89">
        <f>Y89/$F89</f>
        <v>0.97611030922660957</v>
      </c>
      <c r="AF89">
        <f>AA89/$F89</f>
        <v>0.97611030922660957</v>
      </c>
      <c r="AG89">
        <f>AB89/$F89</f>
        <v>0.97611030922660957</v>
      </c>
    </row>
    <row r="90" spans="2:33" x14ac:dyDescent="0.25">
      <c r="C90">
        <v>5</v>
      </c>
      <c r="E90">
        <v>9.5980643876006511</v>
      </c>
      <c r="F90">
        <v>5.2242670349705653</v>
      </c>
      <c r="G90">
        <v>8.7255048111745594</v>
      </c>
      <c r="H90">
        <v>7.3294240413866305</v>
      </c>
      <c r="J90">
        <f t="shared" ref="J90:M109" si="20">E90/$F90</f>
        <v>1.8372078462590933</v>
      </c>
      <c r="L90">
        <f t="shared" si="20"/>
        <v>1.6701873684417667</v>
      </c>
      <c r="M90">
        <f t="shared" si="20"/>
        <v>1.4029573894910841</v>
      </c>
      <c r="W90">
        <v>5</v>
      </c>
      <c r="Y90">
        <v>9.5980643876006511</v>
      </c>
      <c r="Z90">
        <v>5.2242670349705653</v>
      </c>
      <c r="AA90">
        <v>6.3987095917337671</v>
      </c>
      <c r="AB90">
        <v>3.5548386620743151</v>
      </c>
      <c r="AD90">
        <f t="shared" ref="AD90:AD109" si="21">Y90/$F90</f>
        <v>1.8372078462590933</v>
      </c>
      <c r="AF90">
        <f t="shared" ref="AF90:AF98" si="22">AA90/$F90</f>
        <v>1.2248052308393955</v>
      </c>
      <c r="AG90">
        <f t="shared" ref="AG90:AG98" si="23">AB90/$F90</f>
        <v>0.68044735046633076</v>
      </c>
    </row>
    <row r="91" spans="2:33" x14ac:dyDescent="0.25">
      <c r="C91">
        <v>6</v>
      </c>
      <c r="E91">
        <v>10.556167438730185</v>
      </c>
      <c r="F91">
        <v>6.2420740920852182</v>
      </c>
      <c r="G91">
        <v>9.037604442410613</v>
      </c>
      <c r="H91">
        <v>8.2517257952444734</v>
      </c>
      <c r="J91">
        <f t="shared" si="20"/>
        <v>1.6911313904644485</v>
      </c>
      <c r="L91">
        <f t="shared" si="20"/>
        <v>1.4478527984584566</v>
      </c>
      <c r="M91">
        <f t="shared" si="20"/>
        <v>1.321952555114243</v>
      </c>
      <c r="W91">
        <v>6</v>
      </c>
      <c r="Y91">
        <v>10.556167438730185</v>
      </c>
      <c r="Z91">
        <v>6.2420740920852182</v>
      </c>
      <c r="AA91">
        <v>7.3081159191208984</v>
      </c>
      <c r="AB91">
        <v>4.5240717594557935</v>
      </c>
      <c r="AD91">
        <f t="shared" si="21"/>
        <v>1.6911313904644485</v>
      </c>
      <c r="AF91">
        <f t="shared" si="22"/>
        <v>1.1707832703215415</v>
      </c>
      <c r="AG91">
        <f t="shared" si="23"/>
        <v>0.72477059591333504</v>
      </c>
    </row>
    <row r="92" spans="2:33" x14ac:dyDescent="0.25">
      <c r="C92">
        <v>7</v>
      </c>
      <c r="E92">
        <v>11.510513568512705</v>
      </c>
      <c r="F92">
        <v>7.2746840989498125</v>
      </c>
      <c r="G92">
        <v>9.1938533438641574</v>
      </c>
      <c r="H92">
        <v>8.7759509191430602</v>
      </c>
      <c r="J92">
        <f t="shared" si="20"/>
        <v>1.5822698844303611</v>
      </c>
      <c r="L92">
        <f t="shared" si="20"/>
        <v>1.2638147882175943</v>
      </c>
      <c r="M92">
        <f t="shared" si="20"/>
        <v>1.206368661480431</v>
      </c>
      <c r="W92">
        <v>7</v>
      </c>
      <c r="Y92">
        <v>11.510513568512705</v>
      </c>
      <c r="Z92">
        <v>7.2746840989498125</v>
      </c>
      <c r="AA92">
        <v>6.1389405698734425</v>
      </c>
      <c r="AB92">
        <v>4.3849575499096023</v>
      </c>
      <c r="AD92">
        <f t="shared" si="21"/>
        <v>1.5822698844303611</v>
      </c>
      <c r="AF92">
        <f t="shared" si="22"/>
        <v>0.84387727169619253</v>
      </c>
      <c r="AG92">
        <f t="shared" si="23"/>
        <v>0.60276947978299478</v>
      </c>
    </row>
    <row r="93" spans="2:33" x14ac:dyDescent="0.25">
      <c r="C93">
        <v>8</v>
      </c>
      <c r="E93">
        <v>12.395850962087412</v>
      </c>
      <c r="F93">
        <v>8.2674922579478931</v>
      </c>
      <c r="G93">
        <v>10.883588134340153</v>
      </c>
      <c r="H93">
        <v>9.7952293209061381</v>
      </c>
      <c r="J93">
        <f t="shared" si="20"/>
        <v>1.4993483604621161</v>
      </c>
      <c r="L93">
        <f t="shared" si="20"/>
        <v>1.316431608856639</v>
      </c>
      <c r="M93">
        <f t="shared" si="20"/>
        <v>1.1847884479709752</v>
      </c>
      <c r="W93">
        <v>8</v>
      </c>
      <c r="Y93">
        <v>12.395850962087412</v>
      </c>
      <c r="Z93">
        <v>8.2674922579478931</v>
      </c>
      <c r="AA93">
        <v>10.846369591826486</v>
      </c>
      <c r="AB93">
        <v>7.2309130612176569</v>
      </c>
      <c r="AD93">
        <f t="shared" si="21"/>
        <v>1.4993483604621161</v>
      </c>
      <c r="AF93">
        <f t="shared" si="22"/>
        <v>1.3119298154043517</v>
      </c>
      <c r="AG93">
        <f t="shared" si="23"/>
        <v>0.87461987693623444</v>
      </c>
    </row>
    <row r="94" spans="2:33" x14ac:dyDescent="0.25">
      <c r="B94" t="s">
        <v>37</v>
      </c>
      <c r="C94">
        <v>4</v>
      </c>
      <c r="E94">
        <v>13.932142857142857</v>
      </c>
      <c r="F94">
        <v>12.073458552670555</v>
      </c>
      <c r="G94">
        <v>10.488792086068695</v>
      </c>
      <c r="H94">
        <v>10.609351066175453</v>
      </c>
      <c r="J94">
        <f t="shared" si="20"/>
        <v>1.1539479591836737</v>
      </c>
      <c r="L94">
        <f t="shared" si="20"/>
        <v>0.86874792672797607</v>
      </c>
      <c r="M94">
        <f t="shared" si="20"/>
        <v>0.87873338197932915</v>
      </c>
      <c r="V94" t="s">
        <v>37</v>
      </c>
      <c r="W94">
        <v>4</v>
      </c>
      <c r="Y94">
        <v>13.932142857142857</v>
      </c>
      <c r="Z94">
        <v>12.073458552670555</v>
      </c>
      <c r="AA94">
        <v>12.574630165520865</v>
      </c>
      <c r="AB94">
        <v>11.064922129590649</v>
      </c>
      <c r="AD94">
        <f t="shared" si="21"/>
        <v>1.1539479591836737</v>
      </c>
      <c r="AF94">
        <f t="shared" si="22"/>
        <v>1.041510194503418</v>
      </c>
      <c r="AG94">
        <f t="shared" si="23"/>
        <v>0.91646665131783422</v>
      </c>
    </row>
    <row r="95" spans="2:33" x14ac:dyDescent="0.25">
      <c r="C95">
        <v>5</v>
      </c>
      <c r="E95">
        <v>14.134057971014492</v>
      </c>
      <c r="F95">
        <v>12.114713340869445</v>
      </c>
      <c r="G95">
        <v>12.6</v>
      </c>
      <c r="H95">
        <v>11.7</v>
      </c>
      <c r="J95">
        <f t="shared" si="20"/>
        <v>1.1666853002070392</v>
      </c>
      <c r="L95">
        <f t="shared" si="20"/>
        <v>1.0400576262496795</v>
      </c>
      <c r="M95">
        <f t="shared" si="20"/>
        <v>0.96576779580327388</v>
      </c>
      <c r="W95">
        <v>5</v>
      </c>
      <c r="Y95">
        <v>14.134057971014492</v>
      </c>
      <c r="Z95">
        <v>12.114713340869445</v>
      </c>
      <c r="AA95">
        <v>10.298063008241673</v>
      </c>
      <c r="AB95">
        <v>4.637890879986049</v>
      </c>
      <c r="AD95">
        <f t="shared" si="21"/>
        <v>1.1666853002070392</v>
      </c>
      <c r="AF95">
        <f t="shared" si="22"/>
        <v>0.85004594978741821</v>
      </c>
      <c r="AG95">
        <f t="shared" si="23"/>
        <v>0.38283125233677201</v>
      </c>
    </row>
    <row r="96" spans="2:33" x14ac:dyDescent="0.25">
      <c r="C96">
        <v>6</v>
      </c>
      <c r="E96">
        <v>14.296858638743457</v>
      </c>
      <c r="F96">
        <v>12.471455452236977</v>
      </c>
      <c r="G96">
        <v>12.8</v>
      </c>
      <c r="H96">
        <v>11.9</v>
      </c>
      <c r="J96">
        <f t="shared" si="20"/>
        <v>1.146366492146597</v>
      </c>
      <c r="L96">
        <f t="shared" si="20"/>
        <v>1.0263437213901199</v>
      </c>
      <c r="M96">
        <f t="shared" si="20"/>
        <v>0.95417892847987706</v>
      </c>
      <c r="W96">
        <v>6</v>
      </c>
      <c r="Y96">
        <v>14.296858638743457</v>
      </c>
      <c r="Z96">
        <v>12.471455452236977</v>
      </c>
      <c r="AA96">
        <v>10.514162412609549</v>
      </c>
      <c r="AB96">
        <v>5.2843489725413475</v>
      </c>
      <c r="AD96">
        <f t="shared" si="21"/>
        <v>1.146366492146597</v>
      </c>
      <c r="AF96">
        <f t="shared" si="22"/>
        <v>0.84305817014514106</v>
      </c>
      <c r="AG96">
        <f t="shared" si="23"/>
        <v>0.42371549918766743</v>
      </c>
    </row>
    <row r="97" spans="2:33" x14ac:dyDescent="0.25">
      <c r="C97">
        <v>7</v>
      </c>
      <c r="E97">
        <v>14.478791092258747</v>
      </c>
      <c r="F97">
        <v>12.832767520461374</v>
      </c>
      <c r="G97">
        <v>13.1</v>
      </c>
      <c r="H97">
        <v>12.3</v>
      </c>
      <c r="J97">
        <f t="shared" si="20"/>
        <v>1.1282672322375396</v>
      </c>
      <c r="L97">
        <f t="shared" si="20"/>
        <v>1.0208242282198703</v>
      </c>
      <c r="M97">
        <f t="shared" si="20"/>
        <v>0.95848381733621413</v>
      </c>
      <c r="W97">
        <v>7</v>
      </c>
      <c r="Y97">
        <v>14.478791092258747</v>
      </c>
      <c r="Z97">
        <v>12.832767520461374</v>
      </c>
      <c r="AA97">
        <v>10.626565082017581</v>
      </c>
      <c r="AB97">
        <v>5.8133018513527768</v>
      </c>
      <c r="AD97">
        <f t="shared" si="21"/>
        <v>1.1282672322375396</v>
      </c>
      <c r="AF97">
        <f t="shared" si="22"/>
        <v>0.82808054186861224</v>
      </c>
      <c r="AG97">
        <f t="shared" si="23"/>
        <v>0.45300453250506423</v>
      </c>
    </row>
    <row r="98" spans="2:33" x14ac:dyDescent="0.25">
      <c r="C98">
        <v>8</v>
      </c>
      <c r="E98">
        <v>14.571504802561366</v>
      </c>
      <c r="F98">
        <v>13.207534393663556</v>
      </c>
      <c r="G98">
        <v>13.5</v>
      </c>
      <c r="H98">
        <v>12.4</v>
      </c>
      <c r="J98">
        <f t="shared" si="20"/>
        <v>1.1032721451440768</v>
      </c>
      <c r="L98">
        <f t="shared" si="20"/>
        <v>1.0221438459003187</v>
      </c>
      <c r="M98">
        <f t="shared" si="20"/>
        <v>0.93885805104918163</v>
      </c>
      <c r="W98">
        <v>8</v>
      </c>
      <c r="Y98">
        <v>14.571504802561366</v>
      </c>
      <c r="Z98">
        <v>13.207534393663556</v>
      </c>
      <c r="AA98">
        <v>10.7014392705254</v>
      </c>
      <c r="AB98">
        <v>10.330035265115017</v>
      </c>
      <c r="AD98">
        <f t="shared" si="21"/>
        <v>1.1032721451440768</v>
      </c>
      <c r="AF98">
        <f t="shared" si="22"/>
        <v>0.81025261426989137</v>
      </c>
      <c r="AG98">
        <f t="shared" si="23"/>
        <v>0.78213199808670963</v>
      </c>
    </row>
    <row r="99" spans="2:33" x14ac:dyDescent="0.25">
      <c r="B99" t="s">
        <v>41</v>
      </c>
      <c r="C99">
        <v>4</v>
      </c>
      <c r="E99">
        <v>13.383273469387753</v>
      </c>
      <c r="F99">
        <v>11.33</v>
      </c>
      <c r="G99">
        <v>12.478695387425788</v>
      </c>
      <c r="H99">
        <v>12.480595310596831</v>
      </c>
      <c r="J99">
        <f t="shared" si="20"/>
        <v>1.1812244897959181</v>
      </c>
      <c r="L99">
        <f>G99/$F99</f>
        <v>1.1013852945653828</v>
      </c>
      <c r="M99">
        <f>H99/$F99</f>
        <v>1.1015529841656515</v>
      </c>
      <c r="V99" t="s">
        <v>41</v>
      </c>
      <c r="W99">
        <v>4</v>
      </c>
      <c r="Y99">
        <v>13.383273469387753</v>
      </c>
      <c r="Z99">
        <v>11.33</v>
      </c>
      <c r="AA99">
        <v>13.383273469387753</v>
      </c>
      <c r="AB99">
        <v>11.33</v>
      </c>
      <c r="AD99">
        <f t="shared" si="21"/>
        <v>1.1812244897959181</v>
      </c>
      <c r="AF99">
        <f>AA99/$F99</f>
        <v>1.1812244897959181</v>
      </c>
      <c r="AG99">
        <f>AB99/$F99</f>
        <v>1</v>
      </c>
    </row>
    <row r="100" spans="2:33" x14ac:dyDescent="0.25">
      <c r="C100">
        <v>8</v>
      </c>
      <c r="E100">
        <v>15.038075582461932</v>
      </c>
      <c r="F100">
        <v>9.3352180845006263</v>
      </c>
      <c r="G100">
        <v>14.111301428817352</v>
      </c>
      <c r="H100">
        <v>14.0943174002751</v>
      </c>
      <c r="J100">
        <f t="shared" si="20"/>
        <v>1.6108970831040175</v>
      </c>
      <c r="L100">
        <f>G100/$F100</f>
        <v>1.511619900154932</v>
      </c>
      <c r="M100">
        <f>H100/$F100</f>
        <v>1.509800550206327</v>
      </c>
      <c r="W100">
        <v>8</v>
      </c>
      <c r="Y100">
        <v>15.038075582461932</v>
      </c>
      <c r="Z100">
        <v>9.3352180845006263</v>
      </c>
      <c r="AA100">
        <v>15.038075582461932</v>
      </c>
      <c r="AB100">
        <v>9.3352180845006263</v>
      </c>
      <c r="AD100">
        <f t="shared" si="21"/>
        <v>1.6108970831040175</v>
      </c>
      <c r="AF100">
        <f>AA100/$F100</f>
        <v>1.6108970831040175</v>
      </c>
      <c r="AG100">
        <f>AB100/$F100</f>
        <v>1</v>
      </c>
    </row>
    <row r="101" spans="2:33" x14ac:dyDescent="0.25">
      <c r="B101" t="s">
        <v>38</v>
      </c>
      <c r="C101">
        <v>4</v>
      </c>
      <c r="E101">
        <v>11.118647812638091</v>
      </c>
      <c r="F101">
        <v>11.123563218390803</v>
      </c>
      <c r="G101">
        <v>10.441751553469595</v>
      </c>
      <c r="H101">
        <v>11.617128223691013</v>
      </c>
      <c r="J101">
        <f t="shared" si="20"/>
        <v>0.99955810870525863</v>
      </c>
      <c r="L101">
        <f t="shared" si="20"/>
        <v>0.93870564210989915</v>
      </c>
      <c r="M101">
        <f t="shared" si="20"/>
        <v>1.0443711242171205</v>
      </c>
      <c r="V101" t="s">
        <v>38</v>
      </c>
      <c r="W101">
        <v>4</v>
      </c>
      <c r="Y101">
        <v>11.118647812638091</v>
      </c>
      <c r="Z101">
        <v>11.123563218390803</v>
      </c>
      <c r="AA101">
        <v>10.441751553469595</v>
      </c>
      <c r="AB101">
        <v>11.212873641558756</v>
      </c>
      <c r="AD101">
        <f t="shared" si="21"/>
        <v>0.99955810870525863</v>
      </c>
      <c r="AF101">
        <f t="shared" ref="AF101:AF109" si="24">AA101/$F101</f>
        <v>0.93870564210989915</v>
      </c>
      <c r="AG101">
        <f t="shared" ref="AG101:AG109" si="25">AB101/$F101</f>
        <v>1.0080289401349645</v>
      </c>
    </row>
    <row r="102" spans="2:33" x14ac:dyDescent="0.25">
      <c r="C102">
        <v>5</v>
      </c>
      <c r="E102">
        <v>11.763207106124359</v>
      </c>
      <c r="F102">
        <v>4.9628205128205121</v>
      </c>
      <c r="G102">
        <v>11.706034775110389</v>
      </c>
      <c r="H102">
        <v>9.1078556148998988</v>
      </c>
      <c r="J102">
        <f t="shared" si="20"/>
        <v>2.3702664796633948</v>
      </c>
      <c r="L102">
        <f t="shared" si="20"/>
        <v>2.3587463509651525</v>
      </c>
      <c r="M102">
        <f t="shared" si="20"/>
        <v>1.8352176129222222</v>
      </c>
      <c r="W102">
        <v>5</v>
      </c>
      <c r="Y102">
        <v>11.763207106124359</v>
      </c>
      <c r="Z102">
        <v>4.9628205128205121</v>
      </c>
      <c r="AA102">
        <v>11.706034775110389</v>
      </c>
      <c r="AB102">
        <v>5.0138259796595621</v>
      </c>
      <c r="AD102">
        <f t="shared" si="21"/>
        <v>2.3702664796633948</v>
      </c>
      <c r="AF102">
        <f t="shared" si="24"/>
        <v>2.3587463509651525</v>
      </c>
      <c r="AG102">
        <f t="shared" si="25"/>
        <v>1.0102775159221025</v>
      </c>
    </row>
    <row r="103" spans="2:33" x14ac:dyDescent="0.25">
      <c r="C103">
        <v>6</v>
      </c>
      <c r="E103">
        <v>12.830953595104537</v>
      </c>
      <c r="F103">
        <v>5.878855140186916</v>
      </c>
      <c r="G103">
        <v>12.864194407527091</v>
      </c>
      <c r="H103">
        <v>10.336520539331884</v>
      </c>
      <c r="J103">
        <f t="shared" si="20"/>
        <v>2.1825599184089746</v>
      </c>
      <c r="L103">
        <f t="shared" si="20"/>
        <v>2.1882142187157343</v>
      </c>
      <c r="M103">
        <f t="shared" si="20"/>
        <v>1.7582539955225429</v>
      </c>
      <c r="W103">
        <v>6</v>
      </c>
      <c r="Y103">
        <v>12.830953595104537</v>
      </c>
      <c r="Z103">
        <v>5.878855140186916</v>
      </c>
      <c r="AA103">
        <v>12.864194407527091</v>
      </c>
      <c r="AB103" t="e">
        <v>#DIV/0!</v>
      </c>
      <c r="AD103">
        <f t="shared" si="21"/>
        <v>2.1825599184089746</v>
      </c>
      <c r="AF103">
        <f t="shared" si="24"/>
        <v>2.1882142187157343</v>
      </c>
      <c r="AG103" t="e">
        <f t="shared" si="25"/>
        <v>#DIV/0!</v>
      </c>
    </row>
    <row r="104" spans="2:33" x14ac:dyDescent="0.25">
      <c r="C104">
        <v>7</v>
      </c>
      <c r="E104">
        <v>12.876919140225178</v>
      </c>
      <c r="F104">
        <v>6.8004054054054057</v>
      </c>
      <c r="G104">
        <v>12.92947799385875</v>
      </c>
      <c r="H104">
        <v>11.890892731458882</v>
      </c>
      <c r="J104">
        <f t="shared" si="20"/>
        <v>1.8935516888433979</v>
      </c>
      <c r="L104">
        <f t="shared" si="20"/>
        <v>1.9012804712468403</v>
      </c>
      <c r="M104">
        <f t="shared" si="20"/>
        <v>1.7485564495915531</v>
      </c>
      <c r="W104">
        <v>7</v>
      </c>
      <c r="Y104">
        <v>12.876919140225178</v>
      </c>
      <c r="Z104">
        <v>6.8004054054054057</v>
      </c>
      <c r="AA104">
        <v>12.92947799385875</v>
      </c>
      <c r="AB104" t="e">
        <v>#DIV/0!</v>
      </c>
      <c r="AD104">
        <f t="shared" si="21"/>
        <v>1.8935516888433979</v>
      </c>
      <c r="AF104">
        <f t="shared" si="24"/>
        <v>1.9012804712468403</v>
      </c>
      <c r="AG104" t="e">
        <f t="shared" si="25"/>
        <v>#DIV/0!</v>
      </c>
    </row>
    <row r="105" spans="2:33" x14ac:dyDescent="0.25">
      <c r="C105">
        <v>8</v>
      </c>
      <c r="E105">
        <v>14.207509881422926</v>
      </c>
      <c r="F105">
        <v>8.0388178913738013</v>
      </c>
      <c r="G105">
        <v>14.24973130751928</v>
      </c>
      <c r="H105">
        <v>13.420286378758329</v>
      </c>
      <c r="J105">
        <f t="shared" si="20"/>
        <v>1.7673630717108981</v>
      </c>
      <c r="L105">
        <f t="shared" si="20"/>
        <v>1.7726152650889395</v>
      </c>
      <c r="M105">
        <f t="shared" si="20"/>
        <v>1.6694353025659667</v>
      </c>
      <c r="W105">
        <v>8</v>
      </c>
      <c r="Y105">
        <v>14.207509881422926</v>
      </c>
      <c r="Z105">
        <v>8.0388178913738013</v>
      </c>
      <c r="AA105">
        <v>14.24973130751928</v>
      </c>
      <c r="AB105" t="e">
        <v>#DIV/0!</v>
      </c>
      <c r="AD105">
        <f t="shared" si="21"/>
        <v>1.7673630717108981</v>
      </c>
      <c r="AF105">
        <f t="shared" si="24"/>
        <v>1.7726152650889395</v>
      </c>
      <c r="AG105" t="e">
        <f t="shared" si="25"/>
        <v>#DIV/0!</v>
      </c>
    </row>
    <row r="106" spans="2:33" x14ac:dyDescent="0.25">
      <c r="B106" s="5" t="s">
        <v>39</v>
      </c>
      <c r="C106" s="5">
        <v>4</v>
      </c>
      <c r="D106" s="5"/>
      <c r="E106" s="5">
        <f>AVERAGE(E101,E99,E94,E89)</f>
        <v>11.775383084004952</v>
      </c>
      <c r="F106" s="5">
        <f t="shared" ref="F106:H106" si="26">AVERAGE(F101,F99,F94,F89)</f>
        <v>10.851655210988898</v>
      </c>
      <c r="G106" s="5">
        <f t="shared" si="26"/>
        <v>10.585598756703487</v>
      </c>
      <c r="H106" s="5">
        <f t="shared" si="26"/>
        <v>11.027599176392108</v>
      </c>
      <c r="I106" s="5"/>
      <c r="J106" s="5">
        <f t="shared" si="20"/>
        <v>1.0851232236056159</v>
      </c>
      <c r="K106" s="5"/>
      <c r="L106" s="5">
        <f t="shared" si="20"/>
        <v>0.97548240806471709</v>
      </c>
      <c r="M106" s="5">
        <f t="shared" si="20"/>
        <v>1.0162135602341145</v>
      </c>
      <c r="V106" s="5" t="s">
        <v>39</v>
      </c>
      <c r="W106" s="5">
        <v>4</v>
      </c>
      <c r="X106" s="5"/>
      <c r="Y106" s="5">
        <f>AVERAGE(Y101,Y99,Y94,Y89)</f>
        <v>11.775383084004952</v>
      </c>
      <c r="Z106" s="5">
        <f t="shared" ref="Z106:AB106" si="27">AVERAGE(Z101,Z99,Z94,Z89)</f>
        <v>10.851655210988898</v>
      </c>
      <c r="AA106" s="5">
        <f t="shared" si="27"/>
        <v>11.266780846307331</v>
      </c>
      <c r="AB106" s="5">
        <f t="shared" si="27"/>
        <v>10.568815992000129</v>
      </c>
      <c r="AC106" s="5"/>
      <c r="AD106" s="5">
        <f t="shared" si="21"/>
        <v>1.0851232236056159</v>
      </c>
      <c r="AE106" s="5"/>
      <c r="AF106" s="5">
        <f t="shared" si="24"/>
        <v>1.03825459132705</v>
      </c>
      <c r="AG106" s="5">
        <f t="shared" si="25"/>
        <v>0.97393584540887801</v>
      </c>
    </row>
    <row r="107" spans="2:33" x14ac:dyDescent="0.25">
      <c r="B107" s="5"/>
      <c r="C107" s="5">
        <v>5</v>
      </c>
      <c r="D107" s="5"/>
      <c r="E107" s="5">
        <f>AVERAGE(E102,E95,E90)</f>
        <v>11.831776488246499</v>
      </c>
      <c r="F107" s="5">
        <f t="shared" ref="F107:H107" si="28">AVERAGE(F102,F95,F90)</f>
        <v>7.4339336295535077</v>
      </c>
      <c r="G107" s="5">
        <f t="shared" si="28"/>
        <v>11.010513195428317</v>
      </c>
      <c r="H107" s="5">
        <f t="shared" si="28"/>
        <v>9.3790932187621774</v>
      </c>
      <c r="I107" s="5"/>
      <c r="J107" s="5">
        <f t="shared" si="20"/>
        <v>1.5915902774823578</v>
      </c>
      <c r="K107" s="5"/>
      <c r="L107" s="5">
        <f t="shared" si="20"/>
        <v>1.4811153480919124</v>
      </c>
      <c r="M107" s="5">
        <f t="shared" si="20"/>
        <v>1.2616595312979002</v>
      </c>
      <c r="V107" s="5"/>
      <c r="W107" s="5">
        <v>5</v>
      </c>
      <c r="X107" s="5"/>
      <c r="Y107" s="5">
        <f>AVERAGE(Y102,Y95,Y90)</f>
        <v>11.831776488246499</v>
      </c>
      <c r="Z107" s="5">
        <f t="shared" ref="Z107:AB107" si="29">AVERAGE(Z102,Z95,Z90)</f>
        <v>7.4339336295535077</v>
      </c>
      <c r="AA107" s="5">
        <f t="shared" si="29"/>
        <v>9.4676024583619434</v>
      </c>
      <c r="AB107" s="5">
        <f t="shared" si="29"/>
        <v>4.4021851739066422</v>
      </c>
      <c r="AC107" s="5"/>
      <c r="AD107" s="5">
        <f t="shared" si="21"/>
        <v>1.5915902774823578</v>
      </c>
      <c r="AE107" s="5"/>
      <c r="AF107" s="5">
        <f t="shared" si="24"/>
        <v>1.2735656423839474</v>
      </c>
      <c r="AG107" s="5">
        <f t="shared" si="25"/>
        <v>0.59217439827627882</v>
      </c>
    </row>
    <row r="108" spans="2:33" x14ac:dyDescent="0.25">
      <c r="B108" s="5"/>
      <c r="C108" s="5">
        <v>6</v>
      </c>
      <c r="D108" s="5"/>
      <c r="E108" s="5">
        <f>AVERAGE(E103,E96,E91)</f>
        <v>12.561326557526058</v>
      </c>
      <c r="F108" s="5">
        <f t="shared" ref="F108:H108" si="30">AVERAGE(F103,F96,F91)</f>
        <v>8.1974615615030384</v>
      </c>
      <c r="G108" s="5">
        <f t="shared" si="30"/>
        <v>11.567266283312568</v>
      </c>
      <c r="H108" s="5">
        <f t="shared" si="30"/>
        <v>10.162748778192119</v>
      </c>
      <c r="I108" s="5"/>
      <c r="J108" s="5">
        <f t="shared" si="20"/>
        <v>1.5323434533095739</v>
      </c>
      <c r="K108" s="5"/>
      <c r="L108" s="5">
        <f t="shared" si="20"/>
        <v>1.4110790513047142</v>
      </c>
      <c r="M108" s="5">
        <f t="shared" si="20"/>
        <v>1.2397433890899194</v>
      </c>
      <c r="V108" s="5"/>
      <c r="W108" s="5">
        <v>6</v>
      </c>
      <c r="X108" s="5"/>
      <c r="Y108" s="5">
        <f>AVERAGE(Y103,Y96,Y91)</f>
        <v>12.561326557526058</v>
      </c>
      <c r="Z108" s="5">
        <f t="shared" ref="Z108:AB108" si="31">AVERAGE(Z103,Z96,Z91)</f>
        <v>8.1974615615030384</v>
      </c>
      <c r="AA108" s="5">
        <f t="shared" si="31"/>
        <v>10.228824246419178</v>
      </c>
      <c r="AB108" s="5" t="e">
        <f t="shared" si="31"/>
        <v>#DIV/0!</v>
      </c>
      <c r="AC108" s="5"/>
      <c r="AD108" s="5">
        <f t="shared" si="21"/>
        <v>1.5323434533095739</v>
      </c>
      <c r="AE108" s="5"/>
      <c r="AF108" s="5">
        <f t="shared" si="24"/>
        <v>1.2478038682676886</v>
      </c>
      <c r="AG108" s="5" t="e">
        <f t="shared" si="25"/>
        <v>#DIV/0!</v>
      </c>
    </row>
    <row r="109" spans="2:33" x14ac:dyDescent="0.25">
      <c r="B109" s="5"/>
      <c r="C109" s="5">
        <v>7</v>
      </c>
      <c r="D109" s="5"/>
      <c r="E109" s="5">
        <f t="shared" ref="E109:H109" si="32">AVERAGE(E104,E97,E92)</f>
        <v>12.955407933665542</v>
      </c>
      <c r="F109" s="5">
        <f t="shared" si="32"/>
        <v>8.969285674938865</v>
      </c>
      <c r="G109" s="5">
        <f t="shared" si="32"/>
        <v>11.741110445907635</v>
      </c>
      <c r="H109" s="5">
        <f t="shared" si="32"/>
        <v>10.988947883533982</v>
      </c>
      <c r="I109" s="5"/>
      <c r="J109" s="5">
        <f t="shared" si="20"/>
        <v>1.4444191436408726</v>
      </c>
      <c r="K109" s="5"/>
      <c r="L109" s="5">
        <f t="shared" si="20"/>
        <v>1.309035175310955</v>
      </c>
      <c r="M109" s="5">
        <f t="shared" si="20"/>
        <v>1.2251753686738138</v>
      </c>
      <c r="V109" s="5"/>
      <c r="W109" s="5">
        <v>7</v>
      </c>
      <c r="X109" s="5"/>
      <c r="Y109" s="5">
        <f t="shared" ref="Y109:AB109" si="33">AVERAGE(Y104,Y97,Y92)</f>
        <v>12.955407933665542</v>
      </c>
      <c r="Z109" s="5">
        <f t="shared" si="33"/>
        <v>8.969285674938865</v>
      </c>
      <c r="AA109" s="5">
        <f t="shared" si="33"/>
        <v>9.8983278819165914</v>
      </c>
      <c r="AB109" s="5" t="e">
        <f t="shared" si="33"/>
        <v>#DIV/0!</v>
      </c>
      <c r="AC109" s="5"/>
      <c r="AD109" s="5">
        <f t="shared" si="21"/>
        <v>1.4444191436408726</v>
      </c>
      <c r="AE109" s="5"/>
      <c r="AF109" s="5">
        <f t="shared" si="24"/>
        <v>1.1035804010093657</v>
      </c>
      <c r="AG109" s="5" t="e">
        <f t="shared" si="25"/>
        <v>#DIV/0!</v>
      </c>
    </row>
    <row r="110" spans="2:33" x14ac:dyDescent="0.25">
      <c r="B110" s="5"/>
      <c r="C110" s="5">
        <v>8</v>
      </c>
      <c r="D110" s="5"/>
      <c r="E110" s="5">
        <f>AVERAGE(E105,E100,E98,E93)</f>
        <v>14.053235307133409</v>
      </c>
      <c r="F110" s="5">
        <f t="shared" ref="F110:H110" si="34">AVERAGE(F105,F100,F98,F93)</f>
        <v>9.7122656568714696</v>
      </c>
      <c r="G110" s="5">
        <f t="shared" si="34"/>
        <v>13.186155217669196</v>
      </c>
      <c r="H110" s="5">
        <f t="shared" si="34"/>
        <v>12.427458274984891</v>
      </c>
      <c r="I110" s="5"/>
      <c r="J110" s="5">
        <f>E110/$F110</f>
        <v>1.44695746632411</v>
      </c>
      <c r="K110" s="5"/>
      <c r="L110" s="5">
        <f>G110/$F110</f>
        <v>1.35768065696802</v>
      </c>
      <c r="M110" s="5">
        <f>H110/$F110</f>
        <v>1.2795632568176727</v>
      </c>
      <c r="V110" s="5"/>
      <c r="W110" s="5">
        <v>8</v>
      </c>
      <c r="X110" s="5"/>
      <c r="Y110" s="5">
        <f>AVERAGE(Y105,Y100,Y98,Y93)</f>
        <v>14.053235307133409</v>
      </c>
      <c r="Z110" s="5">
        <f t="shared" ref="Z110:AB110" si="35">AVERAGE(Z105,Z100,Z98,Z93)</f>
        <v>9.7122656568714696</v>
      </c>
      <c r="AA110" s="5">
        <f t="shared" si="35"/>
        <v>12.708903938083274</v>
      </c>
      <c r="AB110" s="5" t="e">
        <f t="shared" si="35"/>
        <v>#DIV/0!</v>
      </c>
      <c r="AC110" s="5"/>
      <c r="AD110" s="5">
        <f>Y110/$F110</f>
        <v>1.44695746632411</v>
      </c>
      <c r="AE110" s="5"/>
      <c r="AF110" s="5">
        <f>AA110/$F110</f>
        <v>1.3085416304579427</v>
      </c>
      <c r="AG110" s="5" t="e">
        <f>AB110/$F110</f>
        <v>#DIV/0!</v>
      </c>
    </row>
    <row r="141" spans="2:13" x14ac:dyDescent="0.25">
      <c r="B141" s="7" t="s">
        <v>57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spans="2:13" x14ac:dyDescent="0.25">
      <c r="E142" t="s">
        <v>8</v>
      </c>
      <c r="J142" s="7" t="s">
        <v>40</v>
      </c>
      <c r="K142" s="7"/>
      <c r="L142" s="7"/>
      <c r="M142" s="7"/>
    </row>
    <row r="143" spans="2:13" x14ac:dyDescent="0.25">
      <c r="E143" t="s">
        <v>9</v>
      </c>
      <c r="F143" t="s">
        <v>10</v>
      </c>
      <c r="G143" t="s">
        <v>34</v>
      </c>
      <c r="H143" t="s">
        <v>35</v>
      </c>
      <c r="J143" t="s">
        <v>9</v>
      </c>
      <c r="L143" t="s">
        <v>34</v>
      </c>
      <c r="M143" t="s">
        <v>35</v>
      </c>
    </row>
    <row r="144" spans="2:13" x14ac:dyDescent="0.25">
      <c r="B144" t="s">
        <v>36</v>
      </c>
      <c r="C144">
        <v>4</v>
      </c>
      <c r="E144">
        <v>8.6674681968511109</v>
      </c>
      <c r="F144">
        <v>8.8795990728942389</v>
      </c>
      <c r="G144">
        <v>8.9331559998498768</v>
      </c>
      <c r="H144">
        <v>9.4033221051051346</v>
      </c>
      <c r="J144">
        <f>E144/$F144</f>
        <v>0.97611030922660957</v>
      </c>
      <c r="L144">
        <f>G144/$F144</f>
        <v>1.006031457784972</v>
      </c>
      <c r="M144">
        <f>H144/$F144</f>
        <v>1.0589804818789179</v>
      </c>
    </row>
    <row r="145" spans="2:13" x14ac:dyDescent="0.25">
      <c r="C145">
        <v>5</v>
      </c>
      <c r="E145">
        <v>9.5980643876006511</v>
      </c>
      <c r="F145">
        <v>5.2242670349705653</v>
      </c>
      <c r="G145">
        <v>8.7255048111745594</v>
      </c>
      <c r="H145">
        <v>7.3294240413866305</v>
      </c>
      <c r="J145">
        <f t="shared" ref="J145:J164" si="36">E145/$F145</f>
        <v>1.8372078462590933</v>
      </c>
      <c r="L145">
        <f t="shared" ref="L145:L153" si="37">G145/$F145</f>
        <v>1.6701873684417667</v>
      </c>
      <c r="M145">
        <f t="shared" ref="M145:M153" si="38">H145/$F145</f>
        <v>1.4029573894910841</v>
      </c>
    </row>
    <row r="146" spans="2:13" x14ac:dyDescent="0.25">
      <c r="C146">
        <v>6</v>
      </c>
      <c r="E146">
        <v>10.556167438730185</v>
      </c>
      <c r="F146">
        <v>6.2420740920852182</v>
      </c>
      <c r="G146">
        <v>9.037604442410613</v>
      </c>
      <c r="H146">
        <v>8.2517257952444734</v>
      </c>
      <c r="J146">
        <f t="shared" si="36"/>
        <v>1.6911313904644485</v>
      </c>
      <c r="L146">
        <f t="shared" si="37"/>
        <v>1.4478527984584566</v>
      </c>
      <c r="M146">
        <f t="shared" si="38"/>
        <v>1.321952555114243</v>
      </c>
    </row>
    <row r="147" spans="2:13" x14ac:dyDescent="0.25">
      <c r="C147">
        <v>7</v>
      </c>
      <c r="E147">
        <v>11.510513568512705</v>
      </c>
      <c r="F147">
        <v>7.2746840989498125</v>
      </c>
      <c r="G147">
        <v>9.1938533438641574</v>
      </c>
      <c r="H147">
        <v>8.7759509191430602</v>
      </c>
      <c r="J147">
        <f t="shared" si="36"/>
        <v>1.5822698844303611</v>
      </c>
      <c r="L147">
        <f t="shared" si="37"/>
        <v>1.2638147882175943</v>
      </c>
      <c r="M147">
        <f t="shared" si="38"/>
        <v>1.206368661480431</v>
      </c>
    </row>
    <row r="148" spans="2:13" x14ac:dyDescent="0.25">
      <c r="C148">
        <v>8</v>
      </c>
      <c r="E148">
        <v>12.395850962087412</v>
      </c>
      <c r="F148">
        <v>8.2674922579478931</v>
      </c>
      <c r="G148">
        <v>10.883588134340153</v>
      </c>
      <c r="H148">
        <v>9.7952293209061381</v>
      </c>
      <c r="J148">
        <f t="shared" si="36"/>
        <v>1.4993483604621161</v>
      </c>
      <c r="L148">
        <f t="shared" si="37"/>
        <v>1.316431608856639</v>
      </c>
      <c r="M148">
        <f t="shared" si="38"/>
        <v>1.1847884479709752</v>
      </c>
    </row>
    <row r="149" spans="2:13" x14ac:dyDescent="0.25">
      <c r="B149" t="s">
        <v>37</v>
      </c>
      <c r="C149">
        <v>4</v>
      </c>
      <c r="E149">
        <v>13.932142857142857</v>
      </c>
      <c r="F149">
        <v>12.073458552670555</v>
      </c>
      <c r="G149">
        <v>10.488792086068695</v>
      </c>
      <c r="H149">
        <v>10.609351066175453</v>
      </c>
      <c r="J149">
        <f t="shared" si="36"/>
        <v>1.1539479591836737</v>
      </c>
      <c r="L149">
        <f t="shared" si="37"/>
        <v>0.86874792672797607</v>
      </c>
      <c r="M149">
        <f t="shared" si="38"/>
        <v>0.87873338197932915</v>
      </c>
    </row>
    <row r="150" spans="2:13" x14ac:dyDescent="0.25">
      <c r="C150">
        <v>5</v>
      </c>
      <c r="E150">
        <v>14.134057971014492</v>
      </c>
      <c r="F150">
        <v>12.114713340869445</v>
      </c>
      <c r="G150">
        <v>12.6</v>
      </c>
      <c r="H150">
        <v>11.7</v>
      </c>
      <c r="J150">
        <f t="shared" si="36"/>
        <v>1.1666853002070392</v>
      </c>
      <c r="L150">
        <f t="shared" si="37"/>
        <v>1.0400576262496795</v>
      </c>
      <c r="M150">
        <f t="shared" si="38"/>
        <v>0.96576779580327388</v>
      </c>
    </row>
    <row r="151" spans="2:13" x14ac:dyDescent="0.25">
      <c r="C151">
        <v>6</v>
      </c>
      <c r="E151">
        <v>14.296858638743457</v>
      </c>
      <c r="F151">
        <v>12.471455452236977</v>
      </c>
      <c r="G151">
        <v>12.8</v>
      </c>
      <c r="H151">
        <v>11.9</v>
      </c>
      <c r="J151">
        <f t="shared" si="36"/>
        <v>1.146366492146597</v>
      </c>
      <c r="L151">
        <f t="shared" si="37"/>
        <v>1.0263437213901199</v>
      </c>
      <c r="M151">
        <f t="shared" si="38"/>
        <v>0.95417892847987706</v>
      </c>
    </row>
    <row r="152" spans="2:13" x14ac:dyDescent="0.25">
      <c r="C152">
        <v>7</v>
      </c>
      <c r="E152">
        <v>14.478791092258747</v>
      </c>
      <c r="F152">
        <v>12.832767520461374</v>
      </c>
      <c r="G152">
        <v>13.1</v>
      </c>
      <c r="H152">
        <v>12.3</v>
      </c>
      <c r="J152">
        <f t="shared" si="36"/>
        <v>1.1282672322375396</v>
      </c>
      <c r="L152">
        <f t="shared" si="37"/>
        <v>1.0208242282198703</v>
      </c>
      <c r="M152">
        <f t="shared" si="38"/>
        <v>0.95848381733621413</v>
      </c>
    </row>
    <row r="153" spans="2:13" x14ac:dyDescent="0.25">
      <c r="C153">
        <v>8</v>
      </c>
      <c r="E153">
        <v>14.571504802561366</v>
      </c>
      <c r="F153">
        <v>13.207534393663556</v>
      </c>
      <c r="G153">
        <v>13.5</v>
      </c>
      <c r="H153">
        <v>12.4</v>
      </c>
      <c r="J153">
        <f t="shared" si="36"/>
        <v>1.1032721451440768</v>
      </c>
      <c r="L153">
        <f t="shared" si="37"/>
        <v>1.0221438459003187</v>
      </c>
      <c r="M153">
        <f t="shared" si="38"/>
        <v>0.93885805104918163</v>
      </c>
    </row>
    <row r="154" spans="2:13" x14ac:dyDescent="0.25">
      <c r="B154" t="s">
        <v>41</v>
      </c>
      <c r="C154">
        <v>4</v>
      </c>
      <c r="E154">
        <v>13.383273469387753</v>
      </c>
      <c r="F154">
        <v>11.33</v>
      </c>
      <c r="G154">
        <v>12.478695387425788</v>
      </c>
      <c r="H154">
        <v>12.480595310596831</v>
      </c>
      <c r="J154">
        <f t="shared" si="36"/>
        <v>1.1812244897959181</v>
      </c>
      <c r="L154">
        <f>G154/$F154</f>
        <v>1.1013852945653828</v>
      </c>
      <c r="M154">
        <f>H154/$F154</f>
        <v>1.1015529841656515</v>
      </c>
    </row>
    <row r="155" spans="2:13" x14ac:dyDescent="0.25">
      <c r="C155">
        <v>8</v>
      </c>
      <c r="E155">
        <v>15.038075582461932</v>
      </c>
      <c r="F155">
        <v>9.3352180845006263</v>
      </c>
      <c r="G155">
        <v>14.111301428817352</v>
      </c>
      <c r="H155">
        <v>14.0943174002751</v>
      </c>
      <c r="J155">
        <f t="shared" si="36"/>
        <v>1.6108970831040175</v>
      </c>
      <c r="L155">
        <f>G155/$F155</f>
        <v>1.511619900154932</v>
      </c>
      <c r="M155">
        <f>H155/$F155</f>
        <v>1.509800550206327</v>
      </c>
    </row>
    <row r="156" spans="2:13" x14ac:dyDescent="0.25">
      <c r="B156" t="s">
        <v>38</v>
      </c>
      <c r="C156">
        <v>4</v>
      </c>
      <c r="E156">
        <v>11.118647812638091</v>
      </c>
      <c r="F156">
        <v>11.123563218390803</v>
      </c>
      <c r="G156">
        <v>11.617128223691013</v>
      </c>
      <c r="H156">
        <v>11.617128223691013</v>
      </c>
      <c r="J156">
        <f t="shared" si="36"/>
        <v>0.99955810870525863</v>
      </c>
      <c r="L156">
        <f t="shared" ref="L156:L164" si="39">G156/$F156</f>
        <v>1.0443711242171205</v>
      </c>
      <c r="M156">
        <f t="shared" ref="M156:M164" si="40">H156/$F156</f>
        <v>1.0443711242171205</v>
      </c>
    </row>
    <row r="157" spans="2:13" x14ac:dyDescent="0.25">
      <c r="C157">
        <v>5</v>
      </c>
      <c r="E157">
        <v>11.763207106124359</v>
      </c>
      <c r="F157">
        <v>4.9628205128205121</v>
      </c>
      <c r="G157">
        <v>13.131912245404898</v>
      </c>
      <c r="H157">
        <v>9.1078556148998988</v>
      </c>
      <c r="J157">
        <f t="shared" si="36"/>
        <v>2.3702664796633948</v>
      </c>
      <c r="L157">
        <f t="shared" si="39"/>
        <v>2.6460582669635295</v>
      </c>
      <c r="M157">
        <f t="shared" si="40"/>
        <v>1.8352176129222222</v>
      </c>
    </row>
    <row r="158" spans="2:13" x14ac:dyDescent="0.25">
      <c r="C158">
        <v>6</v>
      </c>
      <c r="E158">
        <v>12.830953595104537</v>
      </c>
      <c r="F158">
        <v>5.878855140186916</v>
      </c>
      <c r="G158">
        <v>13.360975774592506</v>
      </c>
      <c r="H158">
        <v>10.336520539331884</v>
      </c>
      <c r="J158">
        <f t="shared" si="36"/>
        <v>2.1825599184089746</v>
      </c>
      <c r="L158">
        <f t="shared" si="39"/>
        <v>2.2727172988596038</v>
      </c>
      <c r="M158">
        <f t="shared" si="40"/>
        <v>1.7582539955225429</v>
      </c>
    </row>
    <row r="159" spans="2:13" x14ac:dyDescent="0.25">
      <c r="C159">
        <v>7</v>
      </c>
      <c r="E159">
        <v>12.876919140225178</v>
      </c>
      <c r="F159">
        <v>6.8004054054054057</v>
      </c>
      <c r="G159">
        <v>14.168100734231496</v>
      </c>
      <c r="H159">
        <v>11.890892731458882</v>
      </c>
      <c r="J159">
        <f t="shared" si="36"/>
        <v>1.8935516888433979</v>
      </c>
      <c r="L159">
        <f t="shared" si="39"/>
        <v>2.0834200153669906</v>
      </c>
      <c r="M159">
        <f t="shared" si="40"/>
        <v>1.7485564495915531</v>
      </c>
    </row>
    <row r="160" spans="2:13" x14ac:dyDescent="0.25">
      <c r="C160">
        <v>8</v>
      </c>
      <c r="E160">
        <v>14.207509881422926</v>
      </c>
      <c r="F160">
        <v>8.0388178913738013</v>
      </c>
      <c r="G160">
        <v>14.686107423145545</v>
      </c>
      <c r="H160">
        <v>13.420286378758329</v>
      </c>
      <c r="J160">
        <f t="shared" si="36"/>
        <v>1.7673630717108981</v>
      </c>
      <c r="L160">
        <f t="shared" si="39"/>
        <v>1.8268988825962507</v>
      </c>
      <c r="M160">
        <f t="shared" si="40"/>
        <v>1.6694353025659667</v>
      </c>
    </row>
    <row r="161" spans="2:13" x14ac:dyDescent="0.25">
      <c r="B161" s="5" t="s">
        <v>39</v>
      </c>
      <c r="C161" s="5">
        <v>4</v>
      </c>
      <c r="D161" s="5"/>
      <c r="E161" s="5">
        <v>11.775383084004952</v>
      </c>
      <c r="F161" s="5">
        <v>10.851655210988898</v>
      </c>
      <c r="G161" s="5">
        <v>10.879442924258843</v>
      </c>
      <c r="H161" s="5">
        <v>11.027599176392108</v>
      </c>
      <c r="I161" s="5"/>
      <c r="J161" s="5">
        <f t="shared" si="36"/>
        <v>1.0851232236056159</v>
      </c>
      <c r="K161" s="5"/>
      <c r="L161" s="5">
        <f t="shared" si="39"/>
        <v>1.0025606889206915</v>
      </c>
      <c r="M161" s="5">
        <f t="shared" si="40"/>
        <v>1.0162135602341145</v>
      </c>
    </row>
    <row r="162" spans="2:13" x14ac:dyDescent="0.25">
      <c r="B162" s="5"/>
      <c r="C162" s="5">
        <v>5</v>
      </c>
      <c r="D162" s="5"/>
      <c r="E162" s="5">
        <v>11.831776488246499</v>
      </c>
      <c r="F162" s="5">
        <v>7.4339336295535077</v>
      </c>
      <c r="G162" s="5">
        <v>11.485805685526486</v>
      </c>
      <c r="H162" s="5">
        <v>9.3790932187621774</v>
      </c>
      <c r="I162" s="5"/>
      <c r="J162" s="5">
        <f t="shared" si="36"/>
        <v>1.5915902774823578</v>
      </c>
      <c r="K162" s="5"/>
      <c r="L162" s="5">
        <f t="shared" si="39"/>
        <v>1.5450508785637813</v>
      </c>
      <c r="M162" s="5">
        <f t="shared" si="40"/>
        <v>1.2616595312979002</v>
      </c>
    </row>
    <row r="163" spans="2:13" x14ac:dyDescent="0.25">
      <c r="B163" s="5"/>
      <c r="C163" s="5">
        <v>6</v>
      </c>
      <c r="D163" s="5"/>
      <c r="E163" s="5">
        <v>12.56132655752606</v>
      </c>
      <c r="F163" s="5">
        <v>8.1974615615030384</v>
      </c>
      <c r="G163" s="5">
        <v>11.732860072334374</v>
      </c>
      <c r="H163" s="5">
        <v>10.162748778192119</v>
      </c>
      <c r="I163" s="5"/>
      <c r="J163" s="5">
        <f t="shared" si="36"/>
        <v>1.5323434533095741</v>
      </c>
      <c r="K163" s="5"/>
      <c r="L163" s="5">
        <f t="shared" si="39"/>
        <v>1.4312796692374006</v>
      </c>
      <c r="M163" s="5">
        <f t="shared" si="40"/>
        <v>1.2397433890899194</v>
      </c>
    </row>
    <row r="164" spans="2:13" x14ac:dyDescent="0.25">
      <c r="B164" s="5"/>
      <c r="C164" s="5">
        <v>7</v>
      </c>
      <c r="D164" s="5"/>
      <c r="E164" s="5">
        <v>12.955407933665542</v>
      </c>
      <c r="F164" s="5">
        <v>8.969285674938865</v>
      </c>
      <c r="G164" s="5">
        <v>12.15398469269855</v>
      </c>
      <c r="H164" s="5">
        <v>10.988947883533982</v>
      </c>
      <c r="I164" s="5"/>
      <c r="J164" s="5">
        <f t="shared" si="36"/>
        <v>1.4444191436408726</v>
      </c>
      <c r="K164" s="5"/>
      <c r="L164" s="5">
        <f t="shared" si="39"/>
        <v>1.3550671851893481</v>
      </c>
      <c r="M164" s="5">
        <f t="shared" si="40"/>
        <v>1.2251753686738138</v>
      </c>
    </row>
    <row r="165" spans="2:13" x14ac:dyDescent="0.25">
      <c r="B165" s="5"/>
      <c r="C165" s="5">
        <v>8</v>
      </c>
      <c r="D165" s="5"/>
      <c r="E165" s="5">
        <v>14.053235307133409</v>
      </c>
      <c r="F165" s="5">
        <v>9.7122656568714696</v>
      </c>
      <c r="G165" s="5">
        <v>13.295249246575761</v>
      </c>
      <c r="H165" s="5">
        <v>12.427458274984891</v>
      </c>
      <c r="I165" s="5"/>
      <c r="J165" s="5">
        <f>E165/$F165</f>
        <v>1.44695746632411</v>
      </c>
      <c r="K165" s="5"/>
      <c r="L165" s="5">
        <f>G165/$F165</f>
        <v>1.3689132604367462</v>
      </c>
      <c r="M165" s="5">
        <f>H165/$F165</f>
        <v>1.2795632568176727</v>
      </c>
    </row>
  </sheetData>
  <mergeCells count="8">
    <mergeCell ref="AD87:AG87"/>
    <mergeCell ref="J142:M142"/>
    <mergeCell ref="B141:M141"/>
    <mergeCell ref="J87:M87"/>
    <mergeCell ref="E2:H2"/>
    <mergeCell ref="J2:M2"/>
    <mergeCell ref="O2:R2"/>
    <mergeCell ref="T2:W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bodytrack</vt:lpstr>
      <vt:lpstr>blackscholes</vt:lpstr>
      <vt:lpstr>swaptions</vt:lpstr>
      <vt:lpstr>fluidanimate</vt:lpstr>
      <vt:lpstr>all_three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bscuser</dc:creator>
  <cp:lastModifiedBy>bscuser</cp:lastModifiedBy>
  <dcterms:created xsi:type="dcterms:W3CDTF">2016-07-29T10:13:55Z</dcterms:created>
  <dcterms:modified xsi:type="dcterms:W3CDTF">2018-10-09T00:27:13Z</dcterms:modified>
</cp:coreProperties>
</file>